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1\04. Final\"/>
    </mc:Choice>
  </mc:AlternateContent>
  <xr:revisionPtr revIDLastSave="0" documentId="8_{D80BFE47-649F-466B-8568-A54196BEF44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U339" i="16" s="1"/>
  <c r="L339" i="16"/>
  <c r="K339" i="16"/>
  <c r="J339" i="16"/>
  <c r="H339" i="16"/>
  <c r="F339" i="16"/>
  <c r="E339" i="16"/>
  <c r="M339" i="16" s="1"/>
  <c r="D339" i="16"/>
  <c r="S338" i="16"/>
  <c r="R338" i="16"/>
  <c r="Q338" i="16"/>
  <c r="P338" i="16"/>
  <c r="L338" i="16"/>
  <c r="J338" i="16"/>
  <c r="K338" i="16" s="1"/>
  <c r="H338" i="16"/>
  <c r="F338" i="16"/>
  <c r="U338" i="16" s="1"/>
  <c r="E338" i="16"/>
  <c r="D338" i="16"/>
  <c r="S337" i="16"/>
  <c r="R337" i="16"/>
  <c r="Q337" i="16"/>
  <c r="T337" i="16" s="1"/>
  <c r="P337" i="16"/>
  <c r="U337" i="16" s="1"/>
  <c r="L337" i="16"/>
  <c r="J337" i="16"/>
  <c r="H337" i="16"/>
  <c r="G337" i="16"/>
  <c r="F337" i="16"/>
  <c r="E337" i="16"/>
  <c r="M337" i="16" s="1"/>
  <c r="D337" i="16"/>
  <c r="O337" i="16" s="1"/>
  <c r="U336" i="16"/>
  <c r="T336" i="16"/>
  <c r="O336" i="16"/>
  <c r="M336" i="16"/>
  <c r="K336" i="16"/>
  <c r="I336" i="16"/>
  <c r="G336" i="16"/>
  <c r="U335" i="16"/>
  <c r="T335" i="16"/>
  <c r="O335" i="16"/>
  <c r="M335" i="16"/>
  <c r="K335" i="16"/>
  <c r="I335" i="16"/>
  <c r="G335" i="16"/>
  <c r="U334" i="16"/>
  <c r="T334" i="16"/>
  <c r="O334" i="16"/>
  <c r="M334" i="16"/>
  <c r="K334" i="16"/>
  <c r="I334" i="16"/>
  <c r="G334" i="16"/>
  <c r="U333" i="16"/>
  <c r="T333" i="16"/>
  <c r="O333" i="16"/>
  <c r="M333" i="16"/>
  <c r="K333" i="16"/>
  <c r="I333" i="16"/>
  <c r="G333" i="16"/>
  <c r="S332" i="16"/>
  <c r="R332" i="16"/>
  <c r="Q332" i="16"/>
  <c r="T332" i="16" s="1"/>
  <c r="P332" i="16"/>
  <c r="L332" i="16"/>
  <c r="J332" i="16"/>
  <c r="H332" i="16"/>
  <c r="F332" i="16"/>
  <c r="U332" i="16" s="1"/>
  <c r="E332" i="16"/>
  <c r="K332" i="16" s="1"/>
  <c r="D332" i="16"/>
  <c r="U331" i="16"/>
  <c r="T331" i="16"/>
  <c r="O331" i="16"/>
  <c r="M331" i="16"/>
  <c r="K331" i="16"/>
  <c r="I331" i="16"/>
  <c r="G331" i="16"/>
  <c r="U330" i="16"/>
  <c r="T330" i="16"/>
  <c r="O330" i="16"/>
  <c r="M330" i="16"/>
  <c r="K330" i="16"/>
  <c r="I330" i="16"/>
  <c r="G330" i="16"/>
  <c r="U329" i="16"/>
  <c r="T329" i="16"/>
  <c r="O329" i="16"/>
  <c r="M329" i="16"/>
  <c r="K329" i="16"/>
  <c r="I329" i="16"/>
  <c r="G329" i="16"/>
  <c r="U328" i="16"/>
  <c r="T328" i="16"/>
  <c r="O328" i="16"/>
  <c r="M328" i="16"/>
  <c r="K328" i="16"/>
  <c r="I328" i="16"/>
  <c r="G328" i="16"/>
  <c r="U327" i="16"/>
  <c r="T327" i="16"/>
  <c r="O327" i="16"/>
  <c r="M327" i="16"/>
  <c r="K327" i="16"/>
  <c r="I327" i="16"/>
  <c r="G327" i="16"/>
  <c r="U326" i="16"/>
  <c r="T326" i="16"/>
  <c r="O326" i="16"/>
  <c r="M326" i="16"/>
  <c r="K326" i="16"/>
  <c r="I326" i="16"/>
  <c r="G326" i="16"/>
  <c r="U325" i="16"/>
  <c r="T325" i="16"/>
  <c r="O325" i="16"/>
  <c r="M325" i="16"/>
  <c r="K325" i="16"/>
  <c r="I325" i="16"/>
  <c r="G325" i="16"/>
  <c r="U324" i="16"/>
  <c r="T324" i="16"/>
  <c r="O324" i="16"/>
  <c r="M324" i="16"/>
  <c r="K324" i="16"/>
  <c r="I324" i="16"/>
  <c r="G324" i="16"/>
  <c r="T323" i="16"/>
  <c r="S323" i="16"/>
  <c r="R323" i="16"/>
  <c r="Q323" i="16"/>
  <c r="P323" i="16"/>
  <c r="U323" i="16" s="1"/>
  <c r="O323" i="16"/>
  <c r="L323" i="16"/>
  <c r="K323" i="16"/>
  <c r="J323" i="16"/>
  <c r="H323" i="16"/>
  <c r="I323" i="16" s="1"/>
  <c r="F323" i="16"/>
  <c r="E323" i="16"/>
  <c r="D323" i="16"/>
  <c r="G323" i="16" s="1"/>
  <c r="U322" i="16"/>
  <c r="T322" i="16"/>
  <c r="O322" i="16"/>
  <c r="M322" i="16"/>
  <c r="K322" i="16"/>
  <c r="I322" i="16"/>
  <c r="G322" i="16"/>
  <c r="U321" i="16"/>
  <c r="T321" i="16"/>
  <c r="O321" i="16"/>
  <c r="M321" i="16"/>
  <c r="K321" i="16"/>
  <c r="I321" i="16"/>
  <c r="G321" i="16"/>
  <c r="U320" i="16"/>
  <c r="T320" i="16"/>
  <c r="O320" i="16"/>
  <c r="M320" i="16"/>
  <c r="K320" i="16"/>
  <c r="I320" i="16"/>
  <c r="G320" i="16"/>
  <c r="U319" i="16"/>
  <c r="T319" i="16"/>
  <c r="O319" i="16"/>
  <c r="M319" i="16"/>
  <c r="K319" i="16"/>
  <c r="I319" i="16"/>
  <c r="G319" i="16"/>
  <c r="U318" i="16"/>
  <c r="T318" i="16"/>
  <c r="O318" i="16"/>
  <c r="M318" i="16"/>
  <c r="K318" i="16"/>
  <c r="I318" i="16"/>
  <c r="G318" i="16"/>
  <c r="T317" i="16"/>
  <c r="S317" i="16"/>
  <c r="R317" i="16"/>
  <c r="Q317" i="16"/>
  <c r="P317" i="16"/>
  <c r="U317" i="16" s="1"/>
  <c r="L317" i="16"/>
  <c r="J317" i="16"/>
  <c r="I317" i="16"/>
  <c r="H317" i="16"/>
  <c r="F317" i="16"/>
  <c r="E317" i="16"/>
  <c r="K317" i="16" s="1"/>
  <c r="D317" i="16"/>
  <c r="U316" i="16"/>
  <c r="T316" i="16"/>
  <c r="O316" i="16"/>
  <c r="M316" i="16"/>
  <c r="K316" i="16"/>
  <c r="I316" i="16"/>
  <c r="G316" i="16"/>
  <c r="U315" i="16"/>
  <c r="T315" i="16"/>
  <c r="O315" i="16"/>
  <c r="M315" i="16"/>
  <c r="K315" i="16"/>
  <c r="I315" i="16"/>
  <c r="G315" i="16"/>
  <c r="U314" i="16"/>
  <c r="T314" i="16"/>
  <c r="O314" i="16"/>
  <c r="M314" i="16"/>
  <c r="K314" i="16"/>
  <c r="I314" i="16"/>
  <c r="G314" i="16"/>
  <c r="U313" i="16"/>
  <c r="T313" i="16"/>
  <c r="O313" i="16"/>
  <c r="M313" i="16"/>
  <c r="K313" i="16"/>
  <c r="I313" i="16"/>
  <c r="G313" i="16"/>
  <c r="U312" i="16"/>
  <c r="T312" i="16"/>
  <c r="O312" i="16"/>
  <c r="M312" i="16"/>
  <c r="K312" i="16"/>
  <c r="I312" i="16"/>
  <c r="G312" i="16"/>
  <c r="U311" i="16"/>
  <c r="T311" i="16"/>
  <c r="O311" i="16"/>
  <c r="M311" i="16"/>
  <c r="K311" i="16"/>
  <c r="I311" i="16"/>
  <c r="G311" i="16"/>
  <c r="S310" i="16"/>
  <c r="R310" i="16"/>
  <c r="Q310" i="16"/>
  <c r="P310" i="16"/>
  <c r="O310" i="16"/>
  <c r="L310" i="16"/>
  <c r="J310" i="16"/>
  <c r="H310" i="16"/>
  <c r="F310" i="16"/>
  <c r="U310" i="16" s="1"/>
  <c r="E310" i="16"/>
  <c r="D310" i="16"/>
  <c r="U309" i="16"/>
  <c r="T309" i="16"/>
  <c r="O309" i="16"/>
  <c r="M309" i="16"/>
  <c r="K309" i="16"/>
  <c r="I309" i="16"/>
  <c r="G309" i="16"/>
  <c r="U308" i="16"/>
  <c r="T308" i="16"/>
  <c r="O308" i="16"/>
  <c r="M308" i="16"/>
  <c r="K308" i="16"/>
  <c r="I308" i="16"/>
  <c r="G308" i="16"/>
  <c r="U307" i="16"/>
  <c r="T307" i="16"/>
  <c r="O307" i="16"/>
  <c r="M307" i="16"/>
  <c r="K307" i="16"/>
  <c r="I307" i="16"/>
  <c r="G307" i="16"/>
  <c r="U306" i="16"/>
  <c r="T306" i="16"/>
  <c r="O306" i="16"/>
  <c r="M306" i="16"/>
  <c r="K306" i="16"/>
  <c r="I306" i="16"/>
  <c r="G306" i="16"/>
  <c r="U305" i="16"/>
  <c r="T305" i="16"/>
  <c r="O305" i="16"/>
  <c r="M305" i="16"/>
  <c r="K305" i="16"/>
  <c r="I305" i="16"/>
  <c r="G305" i="16"/>
  <c r="U304" i="16"/>
  <c r="T304" i="16"/>
  <c r="O304" i="16"/>
  <c r="M304" i="16"/>
  <c r="K304" i="16"/>
  <c r="I304" i="16"/>
  <c r="G304" i="16"/>
  <c r="S303" i="16"/>
  <c r="T303" i="16" s="1"/>
  <c r="R303" i="16"/>
  <c r="Q303" i="16"/>
  <c r="P303" i="16"/>
  <c r="U303" i="16" s="1"/>
  <c r="L303" i="16"/>
  <c r="J303" i="16"/>
  <c r="H303" i="16"/>
  <c r="G303" i="16"/>
  <c r="F303" i="16"/>
  <c r="E303" i="16"/>
  <c r="M303" i="16" s="1"/>
  <c r="D303" i="16"/>
  <c r="U302" i="16"/>
  <c r="T302" i="16"/>
  <c r="O302" i="16"/>
  <c r="M302" i="16"/>
  <c r="K302" i="16"/>
  <c r="I302" i="16"/>
  <c r="G302" i="16"/>
  <c r="S299" i="16"/>
  <c r="T299" i="16" s="1"/>
  <c r="R299" i="16"/>
  <c r="Q299" i="16"/>
  <c r="P299" i="16"/>
  <c r="L299" i="16"/>
  <c r="J299" i="16"/>
  <c r="I299" i="16"/>
  <c r="H299" i="16"/>
  <c r="G299" i="16"/>
  <c r="F299" i="16"/>
  <c r="E299" i="16"/>
  <c r="D299" i="16"/>
  <c r="O299" i="16" s="1"/>
  <c r="S298" i="16"/>
  <c r="R298" i="16"/>
  <c r="Q298" i="16"/>
  <c r="P298" i="16"/>
  <c r="O298" i="16"/>
  <c r="L298" i="16"/>
  <c r="J298" i="16"/>
  <c r="H298" i="16"/>
  <c r="F298" i="16"/>
  <c r="U298" i="16" s="1"/>
  <c r="E298" i="16"/>
  <c r="M298" i="16" s="1"/>
  <c r="D298" i="16"/>
  <c r="U297" i="16"/>
  <c r="T297" i="16"/>
  <c r="O297" i="16"/>
  <c r="M297" i="16"/>
  <c r="K297" i="16"/>
  <c r="I297" i="16"/>
  <c r="G297" i="16"/>
  <c r="U296" i="16"/>
  <c r="T296" i="16"/>
  <c r="O296" i="16"/>
  <c r="M296" i="16"/>
  <c r="K296" i="16"/>
  <c r="I296" i="16"/>
  <c r="G296" i="16"/>
  <c r="U295" i="16"/>
  <c r="T295" i="16"/>
  <c r="O295" i="16"/>
  <c r="M295" i="16"/>
  <c r="K295" i="16"/>
  <c r="I295" i="16"/>
  <c r="G295" i="16"/>
  <c r="U294" i="16"/>
  <c r="T294" i="16"/>
  <c r="O294" i="16"/>
  <c r="M294" i="16"/>
  <c r="K294" i="16"/>
  <c r="I294" i="16"/>
  <c r="G294" i="16"/>
  <c r="U293" i="16"/>
  <c r="T293" i="16"/>
  <c r="O293" i="16"/>
  <c r="M293" i="16"/>
  <c r="K293" i="16"/>
  <c r="I293" i="16"/>
  <c r="G293" i="16"/>
  <c r="S292" i="16"/>
  <c r="R292" i="16"/>
  <c r="Q292" i="16"/>
  <c r="T292" i="16" s="1"/>
  <c r="P292" i="16"/>
  <c r="U292" i="16" s="1"/>
  <c r="L292" i="16"/>
  <c r="J292" i="16"/>
  <c r="H292" i="16"/>
  <c r="F292" i="16"/>
  <c r="E292" i="16"/>
  <c r="K292" i="16" s="1"/>
  <c r="D292" i="16"/>
  <c r="U291" i="16"/>
  <c r="T291" i="16"/>
  <c r="O291" i="16"/>
  <c r="M291" i="16"/>
  <c r="K291" i="16"/>
  <c r="I291" i="16"/>
  <c r="G291" i="16"/>
  <c r="U290" i="16"/>
  <c r="T290" i="16"/>
  <c r="O290" i="16"/>
  <c r="M290" i="16"/>
  <c r="K290" i="16"/>
  <c r="I290" i="16"/>
  <c r="G290" i="16"/>
  <c r="U289" i="16"/>
  <c r="T289" i="16"/>
  <c r="O289" i="16"/>
  <c r="M289" i="16"/>
  <c r="K289" i="16"/>
  <c r="I289" i="16"/>
  <c r="G289" i="16"/>
  <c r="U288" i="16"/>
  <c r="T288" i="16"/>
  <c r="O288" i="16"/>
  <c r="M288" i="16"/>
  <c r="K288" i="16"/>
  <c r="I288" i="16"/>
  <c r="G288" i="16"/>
  <c r="U287" i="16"/>
  <c r="T287" i="16"/>
  <c r="O287" i="16"/>
  <c r="M287" i="16"/>
  <c r="K287" i="16"/>
  <c r="I287" i="16"/>
  <c r="G287" i="16"/>
  <c r="U286" i="16"/>
  <c r="T286" i="16"/>
  <c r="O286" i="16"/>
  <c r="M286" i="16"/>
  <c r="K286" i="16"/>
  <c r="I286" i="16"/>
  <c r="G286" i="16"/>
  <c r="S285" i="16"/>
  <c r="T285" i="16" s="1"/>
  <c r="R285" i="16"/>
  <c r="Q285" i="16"/>
  <c r="P285" i="16"/>
  <c r="L285" i="16"/>
  <c r="J285" i="16"/>
  <c r="I285" i="16"/>
  <c r="H285" i="16"/>
  <c r="G285" i="16"/>
  <c r="F285" i="16"/>
  <c r="E285" i="16"/>
  <c r="D285" i="16"/>
  <c r="O285" i="16" s="1"/>
  <c r="U284" i="16"/>
  <c r="T284" i="16"/>
  <c r="O284" i="16"/>
  <c r="M284" i="16"/>
  <c r="K284" i="16"/>
  <c r="I284" i="16"/>
  <c r="G284" i="16"/>
  <c r="U283" i="16"/>
  <c r="T283" i="16"/>
  <c r="O283" i="16"/>
  <c r="M283" i="16"/>
  <c r="K283" i="16"/>
  <c r="I283" i="16"/>
  <c r="G283" i="16"/>
  <c r="U282" i="16"/>
  <c r="T282" i="16"/>
  <c r="O282" i="16"/>
  <c r="M282" i="16"/>
  <c r="K282" i="16"/>
  <c r="I282" i="16"/>
  <c r="G282" i="16"/>
  <c r="U281" i="16"/>
  <c r="T281" i="16"/>
  <c r="O281" i="16"/>
  <c r="M281" i="16"/>
  <c r="K281" i="16"/>
  <c r="I281" i="16"/>
  <c r="G281" i="16"/>
  <c r="U280" i="16"/>
  <c r="T280" i="16"/>
  <c r="O280" i="16"/>
  <c r="M280" i="16"/>
  <c r="K280" i="16"/>
  <c r="I280" i="16"/>
  <c r="G280" i="16"/>
  <c r="U279" i="16"/>
  <c r="T279" i="16"/>
  <c r="O279" i="16"/>
  <c r="M279" i="16"/>
  <c r="K279" i="16"/>
  <c r="I279" i="16"/>
  <c r="G279" i="16"/>
  <c r="U278" i="16"/>
  <c r="T278" i="16"/>
  <c r="O278" i="16"/>
  <c r="M278" i="16"/>
  <c r="K278" i="16"/>
  <c r="I278" i="16"/>
  <c r="G278" i="16"/>
  <c r="U277" i="16"/>
  <c r="T277" i="16"/>
  <c r="O277" i="16"/>
  <c r="M277" i="16"/>
  <c r="K277" i="16"/>
  <c r="I277" i="16"/>
  <c r="G277" i="16"/>
  <c r="U276" i="16"/>
  <c r="T276" i="16"/>
  <c r="O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H275" i="16"/>
  <c r="F275" i="16"/>
  <c r="E275" i="16"/>
  <c r="M275" i="16" s="1"/>
  <c r="D275" i="16"/>
  <c r="U274" i="16"/>
  <c r="T274" i="16"/>
  <c r="O274" i="16"/>
  <c r="M274" i="16"/>
  <c r="K274" i="16"/>
  <c r="I274" i="16"/>
  <c r="G274" i="16"/>
  <c r="U273" i="16"/>
  <c r="T273" i="16"/>
  <c r="O273" i="16"/>
  <c r="M273" i="16"/>
  <c r="K273" i="16"/>
  <c r="I273" i="16"/>
  <c r="G273" i="16"/>
  <c r="U272" i="16"/>
  <c r="T272" i="16"/>
  <c r="O272" i="16"/>
  <c r="M272" i="16"/>
  <c r="K272" i="16"/>
  <c r="I272" i="16"/>
  <c r="G272" i="16"/>
  <c r="U271" i="16"/>
  <c r="T271" i="16"/>
  <c r="O271" i="16"/>
  <c r="M271" i="16"/>
  <c r="K271" i="16"/>
  <c r="I271" i="16"/>
  <c r="G271" i="16"/>
  <c r="U270" i="16"/>
  <c r="T270" i="16"/>
  <c r="O270" i="16"/>
  <c r="M270" i="16"/>
  <c r="K270" i="16"/>
  <c r="I270" i="16"/>
  <c r="G270" i="16"/>
  <c r="U269" i="16"/>
  <c r="T269" i="16"/>
  <c r="O269" i="16"/>
  <c r="M269" i="16"/>
  <c r="K269" i="16"/>
  <c r="I269" i="16"/>
  <c r="G269" i="16"/>
  <c r="U268" i="16"/>
  <c r="T268" i="16"/>
  <c r="O268" i="16"/>
  <c r="M268" i="16"/>
  <c r="K268" i="16"/>
  <c r="I268" i="16"/>
  <c r="G268" i="16"/>
  <c r="T267" i="16"/>
  <c r="S267" i="16"/>
  <c r="R267" i="16"/>
  <c r="Q267" i="16"/>
  <c r="P267" i="16"/>
  <c r="U267" i="16" s="1"/>
  <c r="L267" i="16"/>
  <c r="J267" i="16"/>
  <c r="I267" i="16"/>
  <c r="H267" i="16"/>
  <c r="F267" i="16"/>
  <c r="E267" i="16"/>
  <c r="D267" i="16"/>
  <c r="U266" i="16"/>
  <c r="T266" i="16"/>
  <c r="O266" i="16"/>
  <c r="M266" i="16"/>
  <c r="K266" i="16"/>
  <c r="I266" i="16"/>
  <c r="G266" i="16"/>
  <c r="U265" i="16"/>
  <c r="T265" i="16"/>
  <c r="O265" i="16"/>
  <c r="M265" i="16"/>
  <c r="K265" i="16"/>
  <c r="I265" i="16"/>
  <c r="G265" i="16"/>
  <c r="U264" i="16"/>
  <c r="T264" i="16"/>
  <c r="O264" i="16"/>
  <c r="M264" i="16"/>
  <c r="K264" i="16"/>
  <c r="I264" i="16"/>
  <c r="G264" i="16"/>
  <c r="U263" i="16"/>
  <c r="T263" i="16"/>
  <c r="O263" i="16"/>
  <c r="M263" i="16"/>
  <c r="K263" i="16"/>
  <c r="I263" i="16"/>
  <c r="G263" i="16"/>
  <c r="S260" i="16"/>
  <c r="R260" i="16"/>
  <c r="Q260" i="16"/>
  <c r="T260" i="16" s="1"/>
  <c r="P260" i="16"/>
  <c r="U260" i="16" s="1"/>
  <c r="L260" i="16"/>
  <c r="J260" i="16"/>
  <c r="K260" i="16" s="1"/>
  <c r="H260" i="16"/>
  <c r="F260" i="16"/>
  <c r="E260" i="16"/>
  <c r="D260" i="16"/>
  <c r="I260" i="16" s="1"/>
  <c r="S259" i="16"/>
  <c r="T259" i="16" s="1"/>
  <c r="R259" i="16"/>
  <c r="Q259" i="16"/>
  <c r="P259" i="16"/>
  <c r="L259" i="16"/>
  <c r="J259" i="16"/>
  <c r="H259" i="16"/>
  <c r="F259" i="16"/>
  <c r="E259" i="16"/>
  <c r="M259" i="16" s="1"/>
  <c r="D259" i="16"/>
  <c r="U258" i="16"/>
  <c r="T258" i="16"/>
  <c r="O258" i="16"/>
  <c r="M258" i="16"/>
  <c r="K258" i="16"/>
  <c r="I258" i="16"/>
  <c r="G258" i="16"/>
  <c r="U257" i="16"/>
  <c r="T257" i="16"/>
  <c r="O257" i="16"/>
  <c r="M257" i="16"/>
  <c r="K257" i="16"/>
  <c r="I257" i="16"/>
  <c r="G257" i="16"/>
  <c r="U256" i="16"/>
  <c r="T256" i="16"/>
  <c r="O256" i="16"/>
  <c r="M256" i="16"/>
  <c r="K256" i="16"/>
  <c r="I256" i="16"/>
  <c r="G256" i="16"/>
  <c r="U255" i="16"/>
  <c r="T255" i="16"/>
  <c r="O255" i="16"/>
  <c r="M255" i="16"/>
  <c r="K255" i="16"/>
  <c r="I255" i="16"/>
  <c r="G255" i="16"/>
  <c r="S254" i="16"/>
  <c r="R254" i="16"/>
  <c r="Q254" i="16"/>
  <c r="T254" i="16" s="1"/>
  <c r="P254" i="16"/>
  <c r="L254" i="16"/>
  <c r="J254" i="16"/>
  <c r="H254" i="16"/>
  <c r="F254" i="16"/>
  <c r="E254" i="16"/>
  <c r="K254" i="16" s="1"/>
  <c r="D254" i="16"/>
  <c r="I254" i="16" s="1"/>
  <c r="U253" i="16"/>
  <c r="T253" i="16"/>
  <c r="O253" i="16"/>
  <c r="M253" i="16"/>
  <c r="K253" i="16"/>
  <c r="I253" i="16"/>
  <c r="G253" i="16"/>
  <c r="U252" i="16"/>
  <c r="T252" i="16"/>
  <c r="O252" i="16"/>
  <c r="M252" i="16"/>
  <c r="K252" i="16"/>
  <c r="I252" i="16"/>
  <c r="G252" i="16"/>
  <c r="U251" i="16"/>
  <c r="T251" i="16"/>
  <c r="O251" i="16"/>
  <c r="M251" i="16"/>
  <c r="K251" i="16"/>
  <c r="I251" i="16"/>
  <c r="G251" i="16"/>
  <c r="U250" i="16"/>
  <c r="T250" i="16"/>
  <c r="O250" i="16"/>
  <c r="M250" i="16"/>
  <c r="K250" i="16"/>
  <c r="I250" i="16"/>
  <c r="G250" i="16"/>
  <c r="U249" i="16"/>
  <c r="T249" i="16"/>
  <c r="O249" i="16"/>
  <c r="M249" i="16"/>
  <c r="K249" i="16"/>
  <c r="I249" i="16"/>
  <c r="G249" i="16"/>
  <c r="U248" i="16"/>
  <c r="T248" i="16"/>
  <c r="O248" i="16"/>
  <c r="M248" i="16"/>
  <c r="K248" i="16"/>
  <c r="I248" i="16"/>
  <c r="G248" i="16"/>
  <c r="S247" i="16"/>
  <c r="R247" i="16"/>
  <c r="Q247" i="16"/>
  <c r="P247" i="16"/>
  <c r="U247" i="16" s="1"/>
  <c r="L247" i="16"/>
  <c r="J247" i="16"/>
  <c r="H247" i="16"/>
  <c r="F247" i="16"/>
  <c r="E247" i="16"/>
  <c r="D247" i="16"/>
  <c r="U246" i="16"/>
  <c r="T246" i="16"/>
  <c r="O246" i="16"/>
  <c r="M246" i="16"/>
  <c r="K246" i="16"/>
  <c r="I246" i="16"/>
  <c r="G246" i="16"/>
  <c r="U245" i="16"/>
  <c r="T245" i="16"/>
  <c r="O245" i="16"/>
  <c r="M245" i="16"/>
  <c r="K245" i="16"/>
  <c r="I245" i="16"/>
  <c r="G245" i="16"/>
  <c r="U244" i="16"/>
  <c r="T244" i="16"/>
  <c r="O244" i="16"/>
  <c r="M244" i="16"/>
  <c r="K244" i="16"/>
  <c r="I244" i="16"/>
  <c r="G244" i="16"/>
  <c r="U243" i="16"/>
  <c r="T243" i="16"/>
  <c r="O243" i="16"/>
  <c r="M243" i="16"/>
  <c r="K243" i="16"/>
  <c r="I243" i="16"/>
  <c r="G243" i="16"/>
  <c r="U242" i="16"/>
  <c r="T242" i="16"/>
  <c r="O242" i="16"/>
  <c r="M242" i="16"/>
  <c r="K242" i="16"/>
  <c r="I242" i="16"/>
  <c r="G242" i="16"/>
  <c r="U241" i="16"/>
  <c r="T241" i="16"/>
  <c r="O241" i="16"/>
  <c r="M241" i="16"/>
  <c r="K241" i="16"/>
  <c r="I241" i="16"/>
  <c r="G241" i="16"/>
  <c r="S240" i="16"/>
  <c r="R240" i="16"/>
  <c r="Q240" i="16"/>
  <c r="P240" i="16"/>
  <c r="L240" i="16"/>
  <c r="J240" i="16"/>
  <c r="H240" i="16"/>
  <c r="F240" i="16"/>
  <c r="U240" i="16" s="1"/>
  <c r="E240" i="16"/>
  <c r="D240" i="16"/>
  <c r="U239" i="16"/>
  <c r="T239" i="16"/>
  <c r="O239" i="16"/>
  <c r="M239" i="16"/>
  <c r="K239" i="16"/>
  <c r="I239" i="16"/>
  <c r="G239" i="16"/>
  <c r="U238" i="16"/>
  <c r="T238" i="16"/>
  <c r="O238" i="16"/>
  <c r="M238" i="16"/>
  <c r="K238" i="16"/>
  <c r="I238" i="16"/>
  <c r="G238" i="16"/>
  <c r="U237" i="16"/>
  <c r="T237" i="16"/>
  <c r="O237" i="16"/>
  <c r="M237" i="16"/>
  <c r="K237" i="16"/>
  <c r="I237" i="16"/>
  <c r="G237" i="16"/>
  <c r="U236" i="16"/>
  <c r="T236" i="16"/>
  <c r="O236" i="16"/>
  <c r="M236" i="16"/>
  <c r="K236" i="16"/>
  <c r="I236" i="16"/>
  <c r="G236" i="16"/>
  <c r="U235" i="16"/>
  <c r="T235" i="16"/>
  <c r="O235" i="16"/>
  <c r="M235" i="16"/>
  <c r="K235" i="16"/>
  <c r="I235" i="16"/>
  <c r="G235" i="16"/>
  <c r="U234" i="16"/>
  <c r="T234" i="16"/>
  <c r="O234" i="16"/>
  <c r="M234" i="16"/>
  <c r="K234" i="16"/>
  <c r="I234" i="16"/>
  <c r="G234" i="16"/>
  <c r="T231" i="16"/>
  <c r="S231" i="16"/>
  <c r="R231" i="16"/>
  <c r="Q231" i="16"/>
  <c r="P231" i="16"/>
  <c r="L231" i="16"/>
  <c r="J231" i="16"/>
  <c r="K231" i="16" s="1"/>
  <c r="H231" i="16"/>
  <c r="I231" i="16" s="1"/>
  <c r="F231" i="16"/>
  <c r="G231" i="16" s="1"/>
  <c r="E231" i="16"/>
  <c r="M231" i="16" s="1"/>
  <c r="D231" i="16"/>
  <c r="O231" i="16" s="1"/>
  <c r="S230" i="16"/>
  <c r="R230" i="16"/>
  <c r="Q230" i="16"/>
  <c r="P230" i="16"/>
  <c r="U230" i="16" s="1"/>
  <c r="L230" i="16"/>
  <c r="J230" i="16"/>
  <c r="H230" i="16"/>
  <c r="F230" i="16"/>
  <c r="E230" i="16"/>
  <c r="D230" i="16"/>
  <c r="I230" i="16" s="1"/>
  <c r="U229" i="16"/>
  <c r="T229" i="16"/>
  <c r="O229" i="16"/>
  <c r="M229" i="16"/>
  <c r="K229" i="16"/>
  <c r="I229" i="16"/>
  <c r="G229" i="16"/>
  <c r="U228" i="16"/>
  <c r="T228" i="16"/>
  <c r="O228" i="16"/>
  <c r="M228" i="16"/>
  <c r="K228" i="16"/>
  <c r="I228" i="16"/>
  <c r="G228" i="16"/>
  <c r="U227" i="16"/>
  <c r="T227" i="16"/>
  <c r="O227" i="16"/>
  <c r="M227" i="16"/>
  <c r="K227" i="16"/>
  <c r="I227" i="16"/>
  <c r="G227" i="16"/>
  <c r="U226" i="16"/>
  <c r="T226" i="16"/>
  <c r="O226" i="16"/>
  <c r="M226" i="16"/>
  <c r="K226" i="16"/>
  <c r="I226" i="16"/>
  <c r="G226" i="16"/>
  <c r="U225" i="16"/>
  <c r="T225" i="16"/>
  <c r="O225" i="16"/>
  <c r="M225" i="16"/>
  <c r="K225" i="16"/>
  <c r="I225" i="16"/>
  <c r="G225" i="16"/>
  <c r="S224" i="16"/>
  <c r="R224" i="16"/>
  <c r="Q224" i="16"/>
  <c r="T224" i="16" s="1"/>
  <c r="P224" i="16"/>
  <c r="U224" i="16" s="1"/>
  <c r="L224" i="16"/>
  <c r="J224" i="16"/>
  <c r="H224" i="16"/>
  <c r="F224" i="16"/>
  <c r="E224" i="16"/>
  <c r="D224" i="16"/>
  <c r="U223" i="16"/>
  <c r="T223" i="16"/>
  <c r="O223" i="16"/>
  <c r="M223" i="16"/>
  <c r="K223" i="16"/>
  <c r="I223" i="16"/>
  <c r="G223" i="16"/>
  <c r="U222" i="16"/>
  <c r="T222" i="16"/>
  <c r="O222" i="16"/>
  <c r="M222" i="16"/>
  <c r="K222" i="16"/>
  <c r="I222" i="16"/>
  <c r="G222" i="16"/>
  <c r="U221" i="16"/>
  <c r="T221" i="16"/>
  <c r="O221" i="16"/>
  <c r="M221" i="16"/>
  <c r="K221" i="16"/>
  <c r="I221" i="16"/>
  <c r="G221" i="16"/>
  <c r="U220" i="16"/>
  <c r="T220" i="16"/>
  <c r="O220" i="16"/>
  <c r="M220" i="16"/>
  <c r="K220" i="16"/>
  <c r="I220" i="16"/>
  <c r="G220" i="16"/>
  <c r="U219" i="16"/>
  <c r="T219" i="16"/>
  <c r="O219" i="16"/>
  <c r="M219" i="16"/>
  <c r="K219" i="16"/>
  <c r="I219" i="16"/>
  <c r="G219" i="16"/>
  <c r="U218" i="16"/>
  <c r="T218" i="16"/>
  <c r="O218" i="16"/>
  <c r="M218" i="16"/>
  <c r="K218" i="16"/>
  <c r="I218" i="16"/>
  <c r="G218" i="16"/>
  <c r="U217" i="16"/>
  <c r="T217" i="16"/>
  <c r="O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U216" i="16" s="1"/>
  <c r="E216" i="16"/>
  <c r="M216" i="16" s="1"/>
  <c r="D216" i="16"/>
  <c r="O216" i="16" s="1"/>
  <c r="U215" i="16"/>
  <c r="T215" i="16"/>
  <c r="O215" i="16"/>
  <c r="M215" i="16"/>
  <c r="K215" i="16"/>
  <c r="I215" i="16"/>
  <c r="G215" i="16"/>
  <c r="U214" i="16"/>
  <c r="T214" i="16"/>
  <c r="O214" i="16"/>
  <c r="M214" i="16"/>
  <c r="K214" i="16"/>
  <c r="I214" i="16"/>
  <c r="G214" i="16"/>
  <c r="U213" i="16"/>
  <c r="T213" i="16"/>
  <c r="O213" i="16"/>
  <c r="M213" i="16"/>
  <c r="K213" i="16"/>
  <c r="I213" i="16"/>
  <c r="G213" i="16"/>
  <c r="U212" i="16"/>
  <c r="T212" i="16"/>
  <c r="O212" i="16"/>
  <c r="M212" i="16"/>
  <c r="K212" i="16"/>
  <c r="I212" i="16"/>
  <c r="G212" i="16"/>
  <c r="U211" i="16"/>
  <c r="T211" i="16"/>
  <c r="O211" i="16"/>
  <c r="M211" i="16"/>
  <c r="K211" i="16"/>
  <c r="I211" i="16"/>
  <c r="G211" i="16"/>
  <c r="U210" i="16"/>
  <c r="T210" i="16"/>
  <c r="O210" i="16"/>
  <c r="M210" i="16"/>
  <c r="K210" i="16"/>
  <c r="I210" i="16"/>
  <c r="G210" i="16"/>
  <c r="U209" i="16"/>
  <c r="T209" i="16"/>
  <c r="O209" i="16"/>
  <c r="M209" i="16"/>
  <c r="K209" i="16"/>
  <c r="I209" i="16"/>
  <c r="G209" i="16"/>
  <c r="U208" i="16"/>
  <c r="T208" i="16"/>
  <c r="O208" i="16"/>
  <c r="M208" i="16"/>
  <c r="K208" i="16"/>
  <c r="I208" i="16"/>
  <c r="G208" i="16"/>
  <c r="T205" i="16"/>
  <c r="S205" i="16"/>
  <c r="R205" i="16"/>
  <c r="Q205" i="16"/>
  <c r="P205" i="16"/>
  <c r="U205" i="16" s="1"/>
  <c r="L205" i="16"/>
  <c r="K205" i="16"/>
  <c r="J205" i="16"/>
  <c r="H205" i="16"/>
  <c r="F205" i="16"/>
  <c r="E205" i="16"/>
  <c r="D205" i="16"/>
  <c r="S204" i="16"/>
  <c r="R204" i="16"/>
  <c r="Q204" i="16"/>
  <c r="T204" i="16" s="1"/>
  <c r="P204" i="16"/>
  <c r="L204" i="16"/>
  <c r="J204" i="16"/>
  <c r="H204" i="16"/>
  <c r="F204" i="16"/>
  <c r="U204" i="16" s="1"/>
  <c r="E204" i="16"/>
  <c r="M204" i="16" s="1"/>
  <c r="D204" i="16"/>
  <c r="U203" i="16"/>
  <c r="T203" i="16"/>
  <c r="O203" i="16"/>
  <c r="M203" i="16"/>
  <c r="K203" i="16"/>
  <c r="I203" i="16"/>
  <c r="G203" i="16"/>
  <c r="U202" i="16"/>
  <c r="T202" i="16"/>
  <c r="O202" i="16"/>
  <c r="M202" i="16"/>
  <c r="K202" i="16"/>
  <c r="I202" i="16"/>
  <c r="G202" i="16"/>
  <c r="U201" i="16"/>
  <c r="T201" i="16"/>
  <c r="O201" i="16"/>
  <c r="M201" i="16"/>
  <c r="K201" i="16"/>
  <c r="I201" i="16"/>
  <c r="G201" i="16"/>
  <c r="U200" i="16"/>
  <c r="T200" i="16"/>
  <c r="O200" i="16"/>
  <c r="M200" i="16"/>
  <c r="K200" i="16"/>
  <c r="I200" i="16"/>
  <c r="G200" i="16"/>
  <c r="U199" i="16"/>
  <c r="T199" i="16"/>
  <c r="O199" i="16"/>
  <c r="M199" i="16"/>
  <c r="K199" i="16"/>
  <c r="I199" i="16"/>
  <c r="G199" i="16"/>
  <c r="S198" i="16"/>
  <c r="R198" i="16"/>
  <c r="Q198" i="16"/>
  <c r="P198" i="16"/>
  <c r="U198" i="16" s="1"/>
  <c r="L198" i="16"/>
  <c r="J198" i="16"/>
  <c r="H198" i="16"/>
  <c r="F198" i="16"/>
  <c r="E198" i="16"/>
  <c r="M198" i="16" s="1"/>
  <c r="D198" i="16"/>
  <c r="I198" i="16" s="1"/>
  <c r="U197" i="16"/>
  <c r="T197" i="16"/>
  <c r="O197" i="16"/>
  <c r="M197" i="16"/>
  <c r="K197" i="16"/>
  <c r="I197" i="16"/>
  <c r="G197" i="16"/>
  <c r="U196" i="16"/>
  <c r="T196" i="16"/>
  <c r="O196" i="16"/>
  <c r="M196" i="16"/>
  <c r="K196" i="16"/>
  <c r="I196" i="16"/>
  <c r="G196" i="16"/>
  <c r="U195" i="16"/>
  <c r="T195" i="16"/>
  <c r="O195" i="16"/>
  <c r="M195" i="16"/>
  <c r="K195" i="16"/>
  <c r="I195" i="16"/>
  <c r="G195" i="16"/>
  <c r="U194" i="16"/>
  <c r="T194" i="16"/>
  <c r="O194" i="16"/>
  <c r="M194" i="16"/>
  <c r="K194" i="16"/>
  <c r="I194" i="16"/>
  <c r="G194" i="16"/>
  <c r="U193" i="16"/>
  <c r="T193" i="16"/>
  <c r="O193" i="16"/>
  <c r="M193" i="16"/>
  <c r="K193" i="16"/>
  <c r="I193" i="16"/>
  <c r="G193" i="16"/>
  <c r="U192" i="16"/>
  <c r="T192" i="16"/>
  <c r="O192" i="16"/>
  <c r="M192" i="16"/>
  <c r="K192" i="16"/>
  <c r="I192" i="16"/>
  <c r="G192" i="16"/>
  <c r="T191" i="16"/>
  <c r="S191" i="16"/>
  <c r="R191" i="16"/>
  <c r="Q191" i="16"/>
  <c r="P191" i="16"/>
  <c r="U191" i="16" s="1"/>
  <c r="L191" i="16"/>
  <c r="K191" i="16"/>
  <c r="J191" i="16"/>
  <c r="H191" i="16"/>
  <c r="F191" i="16"/>
  <c r="E191" i="16"/>
  <c r="M191" i="16" s="1"/>
  <c r="D191" i="16"/>
  <c r="U190" i="16"/>
  <c r="T190" i="16"/>
  <c r="O190" i="16"/>
  <c r="M190" i="16"/>
  <c r="K190" i="16"/>
  <c r="I190" i="16"/>
  <c r="G190" i="16"/>
  <c r="U189" i="16"/>
  <c r="T189" i="16"/>
  <c r="O189" i="16"/>
  <c r="M189" i="16"/>
  <c r="K189" i="16"/>
  <c r="I189" i="16"/>
  <c r="G189" i="16"/>
  <c r="U188" i="16"/>
  <c r="T188" i="16"/>
  <c r="O188" i="16"/>
  <c r="M188" i="16"/>
  <c r="K188" i="16"/>
  <c r="I188" i="16"/>
  <c r="G188" i="16"/>
  <c r="U187" i="16"/>
  <c r="T187" i="16"/>
  <c r="O187" i="16"/>
  <c r="M187" i="16"/>
  <c r="K187" i="16"/>
  <c r="I187" i="16"/>
  <c r="G187" i="16"/>
  <c r="U186" i="16"/>
  <c r="T186" i="16"/>
  <c r="O186" i="16"/>
  <c r="M186" i="16"/>
  <c r="K186" i="16"/>
  <c r="I186" i="16"/>
  <c r="G186" i="16"/>
  <c r="S185" i="16"/>
  <c r="R185" i="16"/>
  <c r="Q185" i="16"/>
  <c r="T185" i="16" s="1"/>
  <c r="P185" i="16"/>
  <c r="L185" i="16"/>
  <c r="J185" i="16"/>
  <c r="H185" i="16"/>
  <c r="F185" i="16"/>
  <c r="E185" i="16"/>
  <c r="D185" i="16"/>
  <c r="U184" i="16"/>
  <c r="T184" i="16"/>
  <c r="O184" i="16"/>
  <c r="M184" i="16"/>
  <c r="K184" i="16"/>
  <c r="I184" i="16"/>
  <c r="G184" i="16"/>
  <c r="U183" i="16"/>
  <c r="T183" i="16"/>
  <c r="O183" i="16"/>
  <c r="M183" i="16"/>
  <c r="K183" i="16"/>
  <c r="I183" i="16"/>
  <c r="G183" i="16"/>
  <c r="U182" i="16"/>
  <c r="T182" i="16"/>
  <c r="O182" i="16"/>
  <c r="M182" i="16"/>
  <c r="K182" i="16"/>
  <c r="I182" i="16"/>
  <c r="G182" i="16"/>
  <c r="U181" i="16"/>
  <c r="T181" i="16"/>
  <c r="O181" i="16"/>
  <c r="M181" i="16"/>
  <c r="K181" i="16"/>
  <c r="I181" i="16"/>
  <c r="G181" i="16"/>
  <c r="U180" i="16"/>
  <c r="T180" i="16"/>
  <c r="O180" i="16"/>
  <c r="M180" i="16"/>
  <c r="K180" i="16"/>
  <c r="I180" i="16"/>
  <c r="G180" i="16"/>
  <c r="S179" i="16"/>
  <c r="R179" i="16"/>
  <c r="Q179" i="16"/>
  <c r="T179" i="16" s="1"/>
  <c r="P179" i="16"/>
  <c r="U179" i="16" s="1"/>
  <c r="L179" i="16"/>
  <c r="J179" i="16"/>
  <c r="H179" i="16"/>
  <c r="G179" i="16"/>
  <c r="F179" i="16"/>
  <c r="E179" i="16"/>
  <c r="M179" i="16" s="1"/>
  <c r="D179" i="16"/>
  <c r="O179" i="16" s="1"/>
  <c r="U178" i="16"/>
  <c r="T178" i="16"/>
  <c r="O178" i="16"/>
  <c r="M178" i="16"/>
  <c r="K178" i="16"/>
  <c r="I178" i="16"/>
  <c r="G178" i="16"/>
  <c r="U177" i="16"/>
  <c r="T177" i="16"/>
  <c r="O177" i="16"/>
  <c r="M177" i="16"/>
  <c r="K177" i="16"/>
  <c r="I177" i="16"/>
  <c r="G177" i="16"/>
  <c r="U176" i="16"/>
  <c r="T176" i="16"/>
  <c r="O176" i="16"/>
  <c r="M176" i="16"/>
  <c r="K176" i="16"/>
  <c r="I176" i="16"/>
  <c r="G176" i="16"/>
  <c r="U175" i="16"/>
  <c r="T175" i="16"/>
  <c r="O175" i="16"/>
  <c r="M175" i="16"/>
  <c r="K175" i="16"/>
  <c r="I175" i="16"/>
  <c r="G175" i="16"/>
  <c r="U174" i="16"/>
  <c r="T174" i="16"/>
  <c r="O174" i="16"/>
  <c r="M174" i="16"/>
  <c r="K174" i="16"/>
  <c r="I174" i="16"/>
  <c r="G174" i="16"/>
  <c r="U173" i="16"/>
  <c r="T173" i="16"/>
  <c r="O173" i="16"/>
  <c r="M173" i="16"/>
  <c r="K173" i="16"/>
  <c r="I173" i="16"/>
  <c r="G173" i="16"/>
  <c r="S170" i="16"/>
  <c r="R170" i="16"/>
  <c r="Q170" i="16"/>
  <c r="T170" i="16" s="1"/>
  <c r="P170" i="16"/>
  <c r="O170" i="16"/>
  <c r="L170" i="16"/>
  <c r="J170" i="16"/>
  <c r="K170" i="16" s="1"/>
  <c r="H170" i="16"/>
  <c r="F170" i="16"/>
  <c r="E170" i="16"/>
  <c r="D170" i="16"/>
  <c r="G170" i="16" s="1"/>
  <c r="S169" i="16"/>
  <c r="R169" i="16"/>
  <c r="Q169" i="16"/>
  <c r="T169" i="16" s="1"/>
  <c r="P169" i="16"/>
  <c r="L169" i="16"/>
  <c r="J169" i="16"/>
  <c r="K169" i="16" s="1"/>
  <c r="I169" i="16"/>
  <c r="H169" i="16"/>
  <c r="F169" i="16"/>
  <c r="G169" i="16" s="1"/>
  <c r="E169" i="16"/>
  <c r="D169" i="16"/>
  <c r="O169" i="16" s="1"/>
  <c r="U168" i="16"/>
  <c r="T168" i="16"/>
  <c r="O168" i="16"/>
  <c r="M168" i="16"/>
  <c r="K168" i="16"/>
  <c r="I168" i="16"/>
  <c r="G168" i="16"/>
  <c r="U167" i="16"/>
  <c r="T167" i="16"/>
  <c r="O167" i="16"/>
  <c r="M167" i="16"/>
  <c r="K167" i="16"/>
  <c r="I167" i="16"/>
  <c r="G167" i="16"/>
  <c r="U166" i="16"/>
  <c r="T166" i="16"/>
  <c r="O166" i="16"/>
  <c r="M166" i="16"/>
  <c r="K166" i="16"/>
  <c r="I166" i="16"/>
  <c r="G166" i="16"/>
  <c r="U165" i="16"/>
  <c r="T165" i="16"/>
  <c r="O165" i="16"/>
  <c r="M165" i="16"/>
  <c r="K165" i="16"/>
  <c r="I165" i="16"/>
  <c r="G165" i="16"/>
  <c r="U164" i="16"/>
  <c r="T164" i="16"/>
  <c r="O164" i="16"/>
  <c r="M164" i="16"/>
  <c r="K164" i="16"/>
  <c r="I164" i="16"/>
  <c r="G164" i="16"/>
  <c r="T163" i="16"/>
  <c r="S163" i="16"/>
  <c r="R163" i="16"/>
  <c r="Q163" i="16"/>
  <c r="P163" i="16"/>
  <c r="U163" i="16" s="1"/>
  <c r="L163" i="16"/>
  <c r="K163" i="16"/>
  <c r="J163" i="16"/>
  <c r="I163" i="16"/>
  <c r="H163" i="16"/>
  <c r="G163" i="16"/>
  <c r="F163" i="16"/>
  <c r="E163" i="16"/>
  <c r="M163" i="16" s="1"/>
  <c r="D163" i="16"/>
  <c r="O163" i="16" s="1"/>
  <c r="U162" i="16"/>
  <c r="T162" i="16"/>
  <c r="O162" i="16"/>
  <c r="M162" i="16"/>
  <c r="K162" i="16"/>
  <c r="I162" i="16"/>
  <c r="G162" i="16"/>
  <c r="U161" i="16"/>
  <c r="T161" i="16"/>
  <c r="O161" i="16"/>
  <c r="M161" i="16"/>
  <c r="K161" i="16"/>
  <c r="I161" i="16"/>
  <c r="G161" i="16"/>
  <c r="U160" i="16"/>
  <c r="T160" i="16"/>
  <c r="O160" i="16"/>
  <c r="M160" i="16"/>
  <c r="K160" i="16"/>
  <c r="I160" i="16"/>
  <c r="G160" i="16"/>
  <c r="U159" i="16"/>
  <c r="T159" i="16"/>
  <c r="O159" i="16"/>
  <c r="M159" i="16"/>
  <c r="K159" i="16"/>
  <c r="I159" i="16"/>
  <c r="G159" i="16"/>
  <c r="U158" i="16"/>
  <c r="T158" i="16"/>
  <c r="O158" i="16"/>
  <c r="M158" i="16"/>
  <c r="K158" i="16"/>
  <c r="I158" i="16"/>
  <c r="G158" i="16"/>
  <c r="S157" i="16"/>
  <c r="T157" i="16" s="1"/>
  <c r="R157" i="16"/>
  <c r="Q157" i="16"/>
  <c r="P157" i="16"/>
  <c r="L157" i="16"/>
  <c r="J157" i="16"/>
  <c r="K157" i="16" s="1"/>
  <c r="H157" i="16"/>
  <c r="F157" i="16"/>
  <c r="E157" i="16"/>
  <c r="D157" i="16"/>
  <c r="U156" i="16"/>
  <c r="T156" i="16"/>
  <c r="O156" i="16"/>
  <c r="M156" i="16"/>
  <c r="K156" i="16"/>
  <c r="I156" i="16"/>
  <c r="G156" i="16"/>
  <c r="U155" i="16"/>
  <c r="T155" i="16"/>
  <c r="O155" i="16"/>
  <c r="M155" i="16"/>
  <c r="K155" i="16"/>
  <c r="I155" i="16"/>
  <c r="G155" i="16"/>
  <c r="U154" i="16"/>
  <c r="T154" i="16"/>
  <c r="O154" i="16"/>
  <c r="M154" i="16"/>
  <c r="K154" i="16"/>
  <c r="I154" i="16"/>
  <c r="G154" i="16"/>
  <c r="U153" i="16"/>
  <c r="T153" i="16"/>
  <c r="O153" i="16"/>
  <c r="M153" i="16"/>
  <c r="K153" i="16"/>
  <c r="I153" i="16"/>
  <c r="G153" i="16"/>
  <c r="U152" i="16"/>
  <c r="T152" i="16"/>
  <c r="O152" i="16"/>
  <c r="M152" i="16"/>
  <c r="K152" i="16"/>
  <c r="I152" i="16"/>
  <c r="G152" i="16"/>
  <c r="U151" i="16"/>
  <c r="T151" i="16"/>
  <c r="O151" i="16"/>
  <c r="M151" i="16"/>
  <c r="K151" i="16"/>
  <c r="I151" i="16"/>
  <c r="G151" i="16"/>
  <c r="S150" i="16"/>
  <c r="R150" i="16"/>
  <c r="Q150" i="16"/>
  <c r="P150" i="16"/>
  <c r="O150" i="16"/>
  <c r="L150" i="16"/>
  <c r="J150" i="16"/>
  <c r="K150" i="16" s="1"/>
  <c r="H150" i="16"/>
  <c r="F150" i="16"/>
  <c r="U150" i="16" s="1"/>
  <c r="E150" i="16"/>
  <c r="M150" i="16" s="1"/>
  <c r="D150" i="16"/>
  <c r="U149" i="16"/>
  <c r="T149" i="16"/>
  <c r="O149" i="16"/>
  <c r="M149" i="16"/>
  <c r="K149" i="16"/>
  <c r="I149" i="16"/>
  <c r="G149" i="16"/>
  <c r="U148" i="16"/>
  <c r="T148" i="16"/>
  <c r="O148" i="16"/>
  <c r="M148" i="16"/>
  <c r="K148" i="16"/>
  <c r="I148" i="16"/>
  <c r="G148" i="16"/>
  <c r="U147" i="16"/>
  <c r="T147" i="16"/>
  <c r="O147" i="16"/>
  <c r="M147" i="16"/>
  <c r="K147" i="16"/>
  <c r="I147" i="16"/>
  <c r="G147" i="16"/>
  <c r="U146" i="16"/>
  <c r="T146" i="16"/>
  <c r="O146" i="16"/>
  <c r="M146" i="16"/>
  <c r="K146" i="16"/>
  <c r="I146" i="16"/>
  <c r="G146" i="16"/>
  <c r="U145" i="16"/>
  <c r="T145" i="16"/>
  <c r="O145" i="16"/>
  <c r="M145" i="16"/>
  <c r="K145" i="16"/>
  <c r="I145" i="16"/>
  <c r="G145" i="16"/>
  <c r="S144" i="16"/>
  <c r="R144" i="16"/>
  <c r="Q144" i="16"/>
  <c r="P144" i="16"/>
  <c r="L144" i="16"/>
  <c r="J144" i="16"/>
  <c r="H144" i="16"/>
  <c r="F144" i="16"/>
  <c r="E144" i="16"/>
  <c r="M144" i="16" s="1"/>
  <c r="D144" i="16"/>
  <c r="O144" i="16" s="1"/>
  <c r="U143" i="16"/>
  <c r="T143" i="16"/>
  <c r="O143" i="16"/>
  <c r="M143" i="16"/>
  <c r="K143" i="16"/>
  <c r="I143" i="16"/>
  <c r="G143" i="16"/>
  <c r="U142" i="16"/>
  <c r="T142" i="16"/>
  <c r="O142" i="16"/>
  <c r="M142" i="16"/>
  <c r="K142" i="16"/>
  <c r="I142" i="16"/>
  <c r="G142" i="16"/>
  <c r="U141" i="16"/>
  <c r="T141" i="16"/>
  <c r="O141" i="16"/>
  <c r="M141" i="16"/>
  <c r="K141" i="16"/>
  <c r="I141" i="16"/>
  <c r="G141" i="16"/>
  <c r="U140" i="16"/>
  <c r="T140" i="16"/>
  <c r="O140" i="16"/>
  <c r="M140" i="16"/>
  <c r="K140" i="16"/>
  <c r="I140" i="16"/>
  <c r="G140" i="16"/>
  <c r="U139" i="16"/>
  <c r="T139" i="16"/>
  <c r="O139" i="16"/>
  <c r="M139" i="16"/>
  <c r="K139" i="16"/>
  <c r="I139" i="16"/>
  <c r="G139" i="16"/>
  <c r="U138" i="16"/>
  <c r="T138" i="16"/>
  <c r="O138" i="16"/>
  <c r="M138" i="16"/>
  <c r="K138" i="16"/>
  <c r="I138" i="16"/>
  <c r="G138" i="16"/>
  <c r="S137" i="16"/>
  <c r="R137" i="16"/>
  <c r="Q137" i="16"/>
  <c r="T137" i="16" s="1"/>
  <c r="P137" i="16"/>
  <c r="L137" i="16"/>
  <c r="J137" i="16"/>
  <c r="H137" i="16"/>
  <c r="G137" i="16"/>
  <c r="F137" i="16"/>
  <c r="E137" i="16"/>
  <c r="D137" i="16"/>
  <c r="I137" i="16" s="1"/>
  <c r="U136" i="16"/>
  <c r="T136" i="16"/>
  <c r="O136" i="16"/>
  <c r="M136" i="16"/>
  <c r="K136" i="16"/>
  <c r="I136" i="16"/>
  <c r="G136" i="16"/>
  <c r="U135" i="16"/>
  <c r="T135" i="16"/>
  <c r="O135" i="16"/>
  <c r="M135" i="16"/>
  <c r="K135" i="16"/>
  <c r="I135" i="16"/>
  <c r="G135" i="16"/>
  <c r="U134" i="16"/>
  <c r="T134" i="16"/>
  <c r="O134" i="16"/>
  <c r="M134" i="16"/>
  <c r="K134" i="16"/>
  <c r="I134" i="16"/>
  <c r="G134" i="16"/>
  <c r="U133" i="16"/>
  <c r="T133" i="16"/>
  <c r="O133" i="16"/>
  <c r="M133" i="16"/>
  <c r="K133" i="16"/>
  <c r="I133" i="16"/>
  <c r="G133" i="16"/>
  <c r="S132" i="16"/>
  <c r="R132" i="16"/>
  <c r="Q132" i="16"/>
  <c r="P132" i="16"/>
  <c r="O132" i="16"/>
  <c r="L132" i="16"/>
  <c r="J132" i="16"/>
  <c r="H132" i="16"/>
  <c r="F132" i="16"/>
  <c r="U132" i="16" s="1"/>
  <c r="E132" i="16"/>
  <c r="M132" i="16" s="1"/>
  <c r="D132" i="16"/>
  <c r="U131" i="16"/>
  <c r="T131" i="16"/>
  <c r="O131" i="16"/>
  <c r="M131" i="16"/>
  <c r="K131" i="16"/>
  <c r="I131" i="16"/>
  <c r="G131" i="16"/>
  <c r="U130" i="16"/>
  <c r="T130" i="16"/>
  <c r="O130" i="16"/>
  <c r="M130" i="16"/>
  <c r="K130" i="16"/>
  <c r="I130" i="16"/>
  <c r="G130" i="16"/>
  <c r="U129" i="16"/>
  <c r="T129" i="16"/>
  <c r="O129" i="16"/>
  <c r="M129" i="16"/>
  <c r="K129" i="16"/>
  <c r="I129" i="16"/>
  <c r="G129" i="16"/>
  <c r="U128" i="16"/>
  <c r="T128" i="16"/>
  <c r="O128" i="16"/>
  <c r="M128" i="16"/>
  <c r="K128" i="16"/>
  <c r="I128" i="16"/>
  <c r="G128" i="16"/>
  <c r="U127" i="16"/>
  <c r="T127" i="16"/>
  <c r="O127" i="16"/>
  <c r="M127" i="16"/>
  <c r="K127" i="16"/>
  <c r="I127" i="16"/>
  <c r="G127" i="16"/>
  <c r="S126" i="16"/>
  <c r="R126" i="16"/>
  <c r="Q126" i="16"/>
  <c r="T126" i="16" s="1"/>
  <c r="P126" i="16"/>
  <c r="L126" i="16"/>
  <c r="J126" i="16"/>
  <c r="K126" i="16" s="1"/>
  <c r="H126" i="16"/>
  <c r="F126" i="16"/>
  <c r="E126" i="16"/>
  <c r="D126" i="16"/>
  <c r="U125" i="16"/>
  <c r="T125" i="16"/>
  <c r="O125" i="16"/>
  <c r="M125" i="16"/>
  <c r="K125" i="16"/>
  <c r="I125" i="16"/>
  <c r="G125" i="16"/>
  <c r="U124" i="16"/>
  <c r="T124" i="16"/>
  <c r="O124" i="16"/>
  <c r="M124" i="16"/>
  <c r="K124" i="16"/>
  <c r="I124" i="16"/>
  <c r="G124" i="16"/>
  <c r="U123" i="16"/>
  <c r="T123" i="16"/>
  <c r="O123" i="16"/>
  <c r="M123" i="16"/>
  <c r="K123" i="16"/>
  <c r="I123" i="16"/>
  <c r="G123" i="16"/>
  <c r="U122" i="16"/>
  <c r="T122" i="16"/>
  <c r="O122" i="16"/>
  <c r="M122" i="16"/>
  <c r="K122" i="16"/>
  <c r="I122" i="16"/>
  <c r="G122" i="16"/>
  <c r="S121" i="16"/>
  <c r="R121" i="16"/>
  <c r="Q121" i="16"/>
  <c r="T121" i="16" s="1"/>
  <c r="P121" i="16"/>
  <c r="U121" i="16" s="1"/>
  <c r="L121" i="16"/>
  <c r="J121" i="16"/>
  <c r="H121" i="16"/>
  <c r="F121" i="16"/>
  <c r="E121" i="16"/>
  <c r="D121" i="16"/>
  <c r="U120" i="16"/>
  <c r="T120" i="16"/>
  <c r="O120" i="16"/>
  <c r="M120" i="16"/>
  <c r="K120" i="16"/>
  <c r="I120" i="16"/>
  <c r="G120" i="16"/>
  <c r="U119" i="16"/>
  <c r="T119" i="16"/>
  <c r="O119" i="16"/>
  <c r="M119" i="16"/>
  <c r="K119" i="16"/>
  <c r="I119" i="16"/>
  <c r="G119" i="16"/>
  <c r="U118" i="16"/>
  <c r="T118" i="16"/>
  <c r="O118" i="16"/>
  <c r="M118" i="16"/>
  <c r="K118" i="16"/>
  <c r="I118" i="16"/>
  <c r="G118" i="16"/>
  <c r="U117" i="16"/>
  <c r="T117" i="16"/>
  <c r="O117" i="16"/>
  <c r="M117" i="16"/>
  <c r="K117" i="16"/>
  <c r="I117" i="16"/>
  <c r="G117" i="16"/>
  <c r="U116" i="16"/>
  <c r="T116" i="16"/>
  <c r="O116" i="16"/>
  <c r="M116" i="16"/>
  <c r="K116" i="16"/>
  <c r="I116" i="16"/>
  <c r="G116" i="16"/>
  <c r="U115" i="16"/>
  <c r="T115" i="16"/>
  <c r="O115" i="16"/>
  <c r="M115" i="16"/>
  <c r="K115" i="16"/>
  <c r="I115" i="16"/>
  <c r="G115" i="16"/>
  <c r="U114" i="16"/>
  <c r="T114" i="16"/>
  <c r="O114" i="16"/>
  <c r="M114" i="16"/>
  <c r="K114" i="16"/>
  <c r="I114" i="16"/>
  <c r="G114" i="16"/>
  <c r="U113" i="16"/>
  <c r="T113" i="16"/>
  <c r="O113" i="16"/>
  <c r="M113" i="16"/>
  <c r="K113" i="16"/>
  <c r="I113" i="16"/>
  <c r="G113" i="16"/>
  <c r="S112" i="16"/>
  <c r="R112" i="16"/>
  <c r="Q112" i="16"/>
  <c r="P112" i="16"/>
  <c r="L112" i="16"/>
  <c r="J112" i="16"/>
  <c r="H112" i="16"/>
  <c r="F112" i="16"/>
  <c r="U112" i="16" s="1"/>
  <c r="E112" i="16"/>
  <c r="D112" i="16"/>
  <c r="U111" i="16"/>
  <c r="T111" i="16"/>
  <c r="O111" i="16"/>
  <c r="M111" i="16"/>
  <c r="K111" i="16"/>
  <c r="I111" i="16"/>
  <c r="G111" i="16"/>
  <c r="U110" i="16"/>
  <c r="T110" i="16"/>
  <c r="O110" i="16"/>
  <c r="M110" i="16"/>
  <c r="K110" i="16"/>
  <c r="I110" i="16"/>
  <c r="G110" i="16"/>
  <c r="U109" i="16"/>
  <c r="T109" i="16"/>
  <c r="O109" i="16"/>
  <c r="M109" i="16"/>
  <c r="K109" i="16"/>
  <c r="I109" i="16"/>
  <c r="G109" i="16"/>
  <c r="U108" i="16"/>
  <c r="T108" i="16"/>
  <c r="O108" i="16"/>
  <c r="M108" i="16"/>
  <c r="K108" i="16"/>
  <c r="I108" i="16"/>
  <c r="G108" i="16"/>
  <c r="U107" i="16"/>
  <c r="T107" i="16"/>
  <c r="O107" i="16"/>
  <c r="M107" i="16"/>
  <c r="K107" i="16"/>
  <c r="I107" i="16"/>
  <c r="G107" i="16"/>
  <c r="S106" i="16"/>
  <c r="R106" i="16"/>
  <c r="Q106" i="16"/>
  <c r="P106" i="16"/>
  <c r="L106" i="16"/>
  <c r="J106" i="16"/>
  <c r="H106" i="16"/>
  <c r="F106" i="16"/>
  <c r="U106" i="16" s="1"/>
  <c r="E106" i="16"/>
  <c r="M106" i="16" s="1"/>
  <c r="D106" i="16"/>
  <c r="U105" i="16"/>
  <c r="T105" i="16"/>
  <c r="O105" i="16"/>
  <c r="M105" i="16"/>
  <c r="K105" i="16"/>
  <c r="I105" i="16"/>
  <c r="G105" i="16"/>
  <c r="S102" i="16"/>
  <c r="R102" i="16"/>
  <c r="Q102" i="16"/>
  <c r="P102" i="16"/>
  <c r="L102" i="16"/>
  <c r="J102" i="16"/>
  <c r="H102" i="16"/>
  <c r="F102" i="16"/>
  <c r="U102" i="16" s="1"/>
  <c r="E102" i="16"/>
  <c r="D102" i="16"/>
  <c r="S101" i="16"/>
  <c r="R101" i="16"/>
  <c r="Q101" i="16"/>
  <c r="T101" i="16" s="1"/>
  <c r="P101" i="16"/>
  <c r="L101" i="16"/>
  <c r="J101" i="16"/>
  <c r="H101" i="16"/>
  <c r="F101" i="16"/>
  <c r="G101" i="16" s="1"/>
  <c r="E101" i="16"/>
  <c r="M101" i="16" s="1"/>
  <c r="D101" i="16"/>
  <c r="I101" i="16" s="1"/>
  <c r="U100" i="16"/>
  <c r="T100" i="16"/>
  <c r="O100" i="16"/>
  <c r="M100" i="16"/>
  <c r="K100" i="16"/>
  <c r="I100" i="16"/>
  <c r="G100" i="16"/>
  <c r="U99" i="16"/>
  <c r="T99" i="16"/>
  <c r="O99" i="16"/>
  <c r="M99" i="16"/>
  <c r="K99" i="16"/>
  <c r="I99" i="16"/>
  <c r="G99" i="16"/>
  <c r="U98" i="16"/>
  <c r="T98" i="16"/>
  <c r="O98" i="16"/>
  <c r="M98" i="16"/>
  <c r="K98" i="16"/>
  <c r="I98" i="16"/>
  <c r="G98" i="16"/>
  <c r="U97" i="16"/>
  <c r="T97" i="16"/>
  <c r="O97" i="16"/>
  <c r="M97" i="16"/>
  <c r="K97" i="16"/>
  <c r="I97" i="16"/>
  <c r="G97" i="16"/>
  <c r="S96" i="16"/>
  <c r="R96" i="16"/>
  <c r="Q96" i="16"/>
  <c r="P96" i="16"/>
  <c r="U96" i="16" s="1"/>
  <c r="L96" i="16"/>
  <c r="J96" i="16"/>
  <c r="H96" i="16"/>
  <c r="F96" i="16"/>
  <c r="E96" i="16"/>
  <c r="M96" i="16" s="1"/>
  <c r="D96" i="16"/>
  <c r="O96" i="16" s="1"/>
  <c r="U95" i="16"/>
  <c r="T95" i="16"/>
  <c r="O95" i="16"/>
  <c r="M95" i="16"/>
  <c r="K95" i="16"/>
  <c r="I95" i="16"/>
  <c r="G95" i="16"/>
  <c r="U94" i="16"/>
  <c r="T94" i="16"/>
  <c r="O94" i="16"/>
  <c r="M94" i="16"/>
  <c r="K94" i="16"/>
  <c r="I94" i="16"/>
  <c r="G94" i="16"/>
  <c r="U93" i="16"/>
  <c r="T93" i="16"/>
  <c r="O93" i="16"/>
  <c r="M93" i="16"/>
  <c r="K93" i="16"/>
  <c r="I93" i="16"/>
  <c r="G93" i="16"/>
  <c r="U92" i="16"/>
  <c r="T92" i="16"/>
  <c r="O92" i="16"/>
  <c r="M92" i="16"/>
  <c r="K92" i="16"/>
  <c r="I92" i="16"/>
  <c r="G92" i="16"/>
  <c r="T91" i="16"/>
  <c r="S91" i="16"/>
  <c r="R91" i="16"/>
  <c r="Q91" i="16"/>
  <c r="P91" i="16"/>
  <c r="U91" i="16" s="1"/>
  <c r="L91" i="16"/>
  <c r="J91" i="16"/>
  <c r="I91" i="16"/>
  <c r="H91" i="16"/>
  <c r="G91" i="16"/>
  <c r="F91" i="16"/>
  <c r="E91" i="16"/>
  <c r="D91" i="16"/>
  <c r="O91" i="16" s="1"/>
  <c r="U90" i="16"/>
  <c r="T90" i="16"/>
  <c r="O90" i="16"/>
  <c r="M90" i="16"/>
  <c r="K90" i="16"/>
  <c r="I90" i="16"/>
  <c r="G90" i="16"/>
  <c r="U89" i="16"/>
  <c r="T89" i="16"/>
  <c r="O89" i="16"/>
  <c r="M89" i="16"/>
  <c r="K89" i="16"/>
  <c r="I89" i="16"/>
  <c r="G89" i="16"/>
  <c r="U88" i="16"/>
  <c r="T88" i="16"/>
  <c r="O88" i="16"/>
  <c r="M88" i="16"/>
  <c r="K88" i="16"/>
  <c r="I88" i="16"/>
  <c r="G88" i="16"/>
  <c r="S85" i="16"/>
  <c r="T85" i="16" s="1"/>
  <c r="R85" i="16"/>
  <c r="Q85" i="16"/>
  <c r="P85" i="16"/>
  <c r="O85" i="16"/>
  <c r="L85" i="16"/>
  <c r="J85" i="16"/>
  <c r="H85" i="16"/>
  <c r="F85" i="16"/>
  <c r="E85" i="16"/>
  <c r="D85" i="16"/>
  <c r="U84" i="16"/>
  <c r="S84" i="16"/>
  <c r="R84" i="16"/>
  <c r="Q84" i="16"/>
  <c r="T84" i="16" s="1"/>
  <c r="P84" i="16"/>
  <c r="O84" i="16"/>
  <c r="L84" i="16"/>
  <c r="K84" i="16"/>
  <c r="J84" i="16"/>
  <c r="H84" i="16"/>
  <c r="F84" i="16"/>
  <c r="E84" i="16"/>
  <c r="M84" i="16" s="1"/>
  <c r="D84" i="16"/>
  <c r="G84" i="16" s="1"/>
  <c r="U83" i="16"/>
  <c r="T83" i="16"/>
  <c r="O83" i="16"/>
  <c r="M83" i="16"/>
  <c r="K83" i="16"/>
  <c r="I83" i="16"/>
  <c r="G83" i="16"/>
  <c r="U82" i="16"/>
  <c r="T82" i="16"/>
  <c r="O82" i="16"/>
  <c r="M82" i="16"/>
  <c r="K82" i="16"/>
  <c r="I82" i="16"/>
  <c r="G82" i="16"/>
  <c r="U81" i="16"/>
  <c r="T81" i="16"/>
  <c r="O81" i="16"/>
  <c r="M81" i="16"/>
  <c r="K81" i="16"/>
  <c r="I81" i="16"/>
  <c r="G81" i="16"/>
  <c r="U80" i="16"/>
  <c r="T80" i="16"/>
  <c r="O80" i="16"/>
  <c r="M80" i="16"/>
  <c r="K80" i="16"/>
  <c r="I80" i="16"/>
  <c r="G80" i="16"/>
  <c r="U79" i="16"/>
  <c r="T79" i="16"/>
  <c r="O79" i="16"/>
  <c r="M79" i="16"/>
  <c r="K79" i="16"/>
  <c r="I79" i="16"/>
  <c r="G79" i="16"/>
  <c r="S78" i="16"/>
  <c r="R78" i="16"/>
  <c r="Q78" i="16"/>
  <c r="P78" i="16"/>
  <c r="L78" i="16"/>
  <c r="J78" i="16"/>
  <c r="H78" i="16"/>
  <c r="F78" i="16"/>
  <c r="U78" i="16" s="1"/>
  <c r="E78" i="16"/>
  <c r="M78" i="16" s="1"/>
  <c r="D78" i="16"/>
  <c r="O78" i="16" s="1"/>
  <c r="U77" i="16"/>
  <c r="T77" i="16"/>
  <c r="O77" i="16"/>
  <c r="M77" i="16"/>
  <c r="K77" i="16"/>
  <c r="I77" i="16"/>
  <c r="G77" i="16"/>
  <c r="U76" i="16"/>
  <c r="T76" i="16"/>
  <c r="O76" i="16"/>
  <c r="M76" i="16"/>
  <c r="K76" i="16"/>
  <c r="I76" i="16"/>
  <c r="G76" i="16"/>
  <c r="U75" i="16"/>
  <c r="T75" i="16"/>
  <c r="O75" i="16"/>
  <c r="M75" i="16"/>
  <c r="K75" i="16"/>
  <c r="I75" i="16"/>
  <c r="G75" i="16"/>
  <c r="U74" i="16"/>
  <c r="T74" i="16"/>
  <c r="O74" i="16"/>
  <c r="M74" i="16"/>
  <c r="K74" i="16"/>
  <c r="I74" i="16"/>
  <c r="G74" i="16"/>
  <c r="U73" i="16"/>
  <c r="T73" i="16"/>
  <c r="O73" i="16"/>
  <c r="M73" i="16"/>
  <c r="K73" i="16"/>
  <c r="I73" i="16"/>
  <c r="G73" i="16"/>
  <c r="U72" i="16"/>
  <c r="T72" i="16"/>
  <c r="O72" i="16"/>
  <c r="M72" i="16"/>
  <c r="K72" i="16"/>
  <c r="I72" i="16"/>
  <c r="G72" i="16"/>
  <c r="U71" i="16"/>
  <c r="T71" i="16"/>
  <c r="O71" i="16"/>
  <c r="M71" i="16"/>
  <c r="K71" i="16"/>
  <c r="I71" i="16"/>
  <c r="G71" i="16"/>
  <c r="S70" i="16"/>
  <c r="R70" i="16"/>
  <c r="Q70" i="16"/>
  <c r="T70" i="16" s="1"/>
  <c r="P70" i="16"/>
  <c r="U70" i="16" s="1"/>
  <c r="L70" i="16"/>
  <c r="J70" i="16"/>
  <c r="H70" i="16"/>
  <c r="F70" i="16"/>
  <c r="E70" i="16"/>
  <c r="D70" i="16"/>
  <c r="U69" i="16"/>
  <c r="T69" i="16"/>
  <c r="O69" i="16"/>
  <c r="M69" i="16"/>
  <c r="K69" i="16"/>
  <c r="I69" i="16"/>
  <c r="G69" i="16"/>
  <c r="U68" i="16"/>
  <c r="T68" i="16"/>
  <c r="O68" i="16"/>
  <c r="M68" i="16"/>
  <c r="K68" i="16"/>
  <c r="I68" i="16"/>
  <c r="G68" i="16"/>
  <c r="U67" i="16"/>
  <c r="T67" i="16"/>
  <c r="O67" i="16"/>
  <c r="M67" i="16"/>
  <c r="K67" i="16"/>
  <c r="I67" i="16"/>
  <c r="G67" i="16"/>
  <c r="U66" i="16"/>
  <c r="T66" i="16"/>
  <c r="O66" i="16"/>
  <c r="M66" i="16"/>
  <c r="K66" i="16"/>
  <c r="I66" i="16"/>
  <c r="G66" i="16"/>
  <c r="U65" i="16"/>
  <c r="T65" i="16"/>
  <c r="O65" i="16"/>
  <c r="M65" i="16"/>
  <c r="K65" i="16"/>
  <c r="I65" i="16"/>
  <c r="G65" i="16"/>
  <c r="U64" i="16"/>
  <c r="T64" i="16"/>
  <c r="O64" i="16"/>
  <c r="M64" i="16"/>
  <c r="K64" i="16"/>
  <c r="I64" i="16"/>
  <c r="G64" i="16"/>
  <c r="T63" i="16"/>
  <c r="S63" i="16"/>
  <c r="R63" i="16"/>
  <c r="Q63" i="16"/>
  <c r="P63" i="16"/>
  <c r="U63" i="16" s="1"/>
  <c r="L63" i="16"/>
  <c r="K63" i="16"/>
  <c r="J63" i="16"/>
  <c r="I63" i="16"/>
  <c r="H63" i="16"/>
  <c r="G63" i="16"/>
  <c r="F63" i="16"/>
  <c r="E63" i="16"/>
  <c r="M63" i="16" s="1"/>
  <c r="D63" i="16"/>
  <c r="O63" i="16" s="1"/>
  <c r="U62" i="16"/>
  <c r="T62" i="16"/>
  <c r="O62" i="16"/>
  <c r="M62" i="16"/>
  <c r="K62" i="16"/>
  <c r="I62" i="16"/>
  <c r="G62" i="16"/>
  <c r="U61" i="16"/>
  <c r="T61" i="16"/>
  <c r="O61" i="16"/>
  <c r="M61" i="16"/>
  <c r="K61" i="16"/>
  <c r="I61" i="16"/>
  <c r="G61" i="16"/>
  <c r="U60" i="16"/>
  <c r="T60" i="16"/>
  <c r="O60" i="16"/>
  <c r="M60" i="16"/>
  <c r="K60" i="16"/>
  <c r="I60" i="16"/>
  <c r="G60" i="16"/>
  <c r="U59" i="16"/>
  <c r="T59" i="16"/>
  <c r="O59" i="16"/>
  <c r="M59" i="16"/>
  <c r="K59" i="16"/>
  <c r="I59" i="16"/>
  <c r="G59" i="16"/>
  <c r="S58" i="16"/>
  <c r="R58" i="16"/>
  <c r="Q58" i="16"/>
  <c r="T58" i="16" s="1"/>
  <c r="P58" i="16"/>
  <c r="U58" i="16" s="1"/>
  <c r="L58" i="16"/>
  <c r="J58" i="16"/>
  <c r="H58" i="16"/>
  <c r="F58" i="16"/>
  <c r="E58" i="16"/>
  <c r="D58" i="16"/>
  <c r="U57" i="16"/>
  <c r="T57" i="16"/>
  <c r="O57" i="16"/>
  <c r="M57" i="16"/>
  <c r="K57" i="16"/>
  <c r="I57" i="16"/>
  <c r="G57" i="16"/>
  <c r="S54" i="16"/>
  <c r="R54" i="16"/>
  <c r="Q54" i="16"/>
  <c r="T54" i="16" s="1"/>
  <c r="P54" i="16"/>
  <c r="U54" i="16" s="1"/>
  <c r="L54" i="16"/>
  <c r="J54" i="16"/>
  <c r="H54" i="16"/>
  <c r="F54" i="16"/>
  <c r="E54" i="16"/>
  <c r="D54" i="16"/>
  <c r="I54" i="16" s="1"/>
  <c r="T53" i="16"/>
  <c r="S53" i="16"/>
  <c r="R53" i="16"/>
  <c r="Q53" i="16"/>
  <c r="P53" i="16"/>
  <c r="U53" i="16" s="1"/>
  <c r="L53" i="16"/>
  <c r="J53" i="16"/>
  <c r="I53" i="16"/>
  <c r="H53" i="16"/>
  <c r="G53" i="16"/>
  <c r="F53" i="16"/>
  <c r="E53" i="16"/>
  <c r="M53" i="16" s="1"/>
  <c r="D53" i="16"/>
  <c r="O53" i="16" s="1"/>
  <c r="U52" i="16"/>
  <c r="T52" i="16"/>
  <c r="O52" i="16"/>
  <c r="M52" i="16"/>
  <c r="K52" i="16"/>
  <c r="I52" i="16"/>
  <c r="G52" i="16"/>
  <c r="U51" i="16"/>
  <c r="T51" i="16"/>
  <c r="O51" i="16"/>
  <c r="M51" i="16"/>
  <c r="K51" i="16"/>
  <c r="I51" i="16"/>
  <c r="G51" i="16"/>
  <c r="U50" i="16"/>
  <c r="T50" i="16"/>
  <c r="O50" i="16"/>
  <c r="M50" i="16"/>
  <c r="K50" i="16"/>
  <c r="I50" i="16"/>
  <c r="G50" i="16"/>
  <c r="U49" i="16"/>
  <c r="T49" i="16"/>
  <c r="O49" i="16"/>
  <c r="M49" i="16"/>
  <c r="K49" i="16"/>
  <c r="I49" i="16"/>
  <c r="G49" i="16"/>
  <c r="U48" i="16"/>
  <c r="T48" i="16"/>
  <c r="O48" i="16"/>
  <c r="M48" i="16"/>
  <c r="K48" i="16"/>
  <c r="I48" i="16"/>
  <c r="G48" i="16"/>
  <c r="T47" i="16"/>
  <c r="S47" i="16"/>
  <c r="R47" i="16"/>
  <c r="Q47" i="16"/>
  <c r="P47" i="16"/>
  <c r="U47" i="16" s="1"/>
  <c r="L47" i="16"/>
  <c r="J47" i="16"/>
  <c r="I47" i="16"/>
  <c r="H47" i="16"/>
  <c r="G47" i="16"/>
  <c r="F47" i="16"/>
  <c r="E47" i="16"/>
  <c r="D47" i="16"/>
  <c r="O47" i="16" s="1"/>
  <c r="U46" i="16"/>
  <c r="T46" i="16"/>
  <c r="O46" i="16"/>
  <c r="M46" i="16"/>
  <c r="K46" i="16"/>
  <c r="I46" i="16"/>
  <c r="G46" i="16"/>
  <c r="U45" i="16"/>
  <c r="T45" i="16"/>
  <c r="O45" i="16"/>
  <c r="M45" i="16"/>
  <c r="K45" i="16"/>
  <c r="I45" i="16"/>
  <c r="G45" i="16"/>
  <c r="U44" i="16"/>
  <c r="T44" i="16"/>
  <c r="O44" i="16"/>
  <c r="M44" i="16"/>
  <c r="K44" i="16"/>
  <c r="I44" i="16"/>
  <c r="G44" i="16"/>
  <c r="U43" i="16"/>
  <c r="T43" i="16"/>
  <c r="O43" i="16"/>
  <c r="M43" i="16"/>
  <c r="K43" i="16"/>
  <c r="I43" i="16"/>
  <c r="G43" i="16"/>
  <c r="U42" i="16"/>
  <c r="T42" i="16"/>
  <c r="O42" i="16"/>
  <c r="M42" i="16"/>
  <c r="K42" i="16"/>
  <c r="I42" i="16"/>
  <c r="G42" i="16"/>
  <c r="U41" i="16"/>
  <c r="T41" i="16"/>
  <c r="O41" i="16"/>
  <c r="M41" i="16"/>
  <c r="K41" i="16"/>
  <c r="I41" i="16"/>
  <c r="G41" i="16"/>
  <c r="S40" i="16"/>
  <c r="R40" i="16"/>
  <c r="Q40" i="16"/>
  <c r="P40" i="16"/>
  <c r="L40" i="16"/>
  <c r="J40" i="16"/>
  <c r="H40" i="16"/>
  <c r="F40" i="16"/>
  <c r="U40" i="16" s="1"/>
  <c r="E40" i="16"/>
  <c r="M40" i="16" s="1"/>
  <c r="D40" i="16"/>
  <c r="I40" i="16" s="1"/>
  <c r="U39" i="16"/>
  <c r="T39" i="16"/>
  <c r="O39" i="16"/>
  <c r="M39" i="16"/>
  <c r="K39" i="16"/>
  <c r="I39" i="16"/>
  <c r="G39" i="16"/>
  <c r="U38" i="16"/>
  <c r="T38" i="16"/>
  <c r="O38" i="16"/>
  <c r="M38" i="16"/>
  <c r="K38" i="16"/>
  <c r="I38" i="16"/>
  <c r="G38" i="16"/>
  <c r="U37" i="16"/>
  <c r="T37" i="16"/>
  <c r="O37" i="16"/>
  <c r="M37" i="16"/>
  <c r="K37" i="16"/>
  <c r="I37" i="16"/>
  <c r="G37" i="16"/>
  <c r="U36" i="16"/>
  <c r="T36" i="16"/>
  <c r="O36" i="16"/>
  <c r="M36" i="16"/>
  <c r="K36" i="16"/>
  <c r="I36" i="16"/>
  <c r="G36" i="16"/>
  <c r="S35" i="16"/>
  <c r="R35" i="16"/>
  <c r="Q35" i="16"/>
  <c r="T35" i="16" s="1"/>
  <c r="P35" i="16"/>
  <c r="L35" i="16"/>
  <c r="J35" i="16"/>
  <c r="I35" i="16"/>
  <c r="H35" i="16"/>
  <c r="F35" i="16"/>
  <c r="G35" i="16" s="1"/>
  <c r="E35" i="16"/>
  <c r="D35" i="16"/>
  <c r="O35" i="16" s="1"/>
  <c r="U34" i="16"/>
  <c r="T34" i="16"/>
  <c r="O34" i="16"/>
  <c r="M34" i="16"/>
  <c r="K34" i="16"/>
  <c r="I34" i="16"/>
  <c r="G34" i="16"/>
  <c r="U33" i="16"/>
  <c r="T33" i="16"/>
  <c r="O33" i="16"/>
  <c r="M33" i="16"/>
  <c r="K33" i="16"/>
  <c r="I33" i="16"/>
  <c r="G33" i="16"/>
  <c r="U32" i="16"/>
  <c r="T32" i="16"/>
  <c r="O32" i="16"/>
  <c r="M32" i="16"/>
  <c r="K32" i="16"/>
  <c r="I32" i="16"/>
  <c r="G32" i="16"/>
  <c r="U31" i="16"/>
  <c r="T31" i="16"/>
  <c r="O31" i="16"/>
  <c r="M31" i="16"/>
  <c r="K31" i="16"/>
  <c r="I31" i="16"/>
  <c r="G31" i="16"/>
  <c r="U30" i="16"/>
  <c r="T30" i="16"/>
  <c r="O30" i="16"/>
  <c r="M30" i="16"/>
  <c r="K30" i="16"/>
  <c r="I30" i="16"/>
  <c r="G30" i="16"/>
  <c r="U29" i="16"/>
  <c r="T29" i="16"/>
  <c r="O29" i="16"/>
  <c r="M29" i="16"/>
  <c r="K29" i="16"/>
  <c r="I29" i="16"/>
  <c r="G29" i="16"/>
  <c r="U28" i="16"/>
  <c r="T28" i="16"/>
  <c r="O28" i="16"/>
  <c r="M28" i="16"/>
  <c r="K28" i="16"/>
  <c r="I28" i="16"/>
  <c r="G28" i="16"/>
  <c r="T27" i="16"/>
  <c r="S27" i="16"/>
  <c r="R27" i="16"/>
  <c r="Q27" i="16"/>
  <c r="P27" i="16"/>
  <c r="U27" i="16" s="1"/>
  <c r="L27" i="16"/>
  <c r="J27" i="16"/>
  <c r="I27" i="16"/>
  <c r="H27" i="16"/>
  <c r="G27" i="16"/>
  <c r="F27" i="16"/>
  <c r="E27" i="16"/>
  <c r="D27" i="16"/>
  <c r="O27" i="16" s="1"/>
  <c r="U26" i="16"/>
  <c r="T26" i="16"/>
  <c r="O26" i="16"/>
  <c r="M26" i="16"/>
  <c r="K26" i="16"/>
  <c r="I26" i="16"/>
  <c r="G26" i="16"/>
  <c r="U25" i="16"/>
  <c r="T25" i="16"/>
  <c r="O25" i="16"/>
  <c r="M25" i="16"/>
  <c r="K25" i="16"/>
  <c r="I25" i="16"/>
  <c r="G25" i="16"/>
  <c r="U24" i="16"/>
  <c r="T24" i="16"/>
  <c r="O24" i="16"/>
  <c r="M24" i="16"/>
  <c r="K24" i="16"/>
  <c r="I24" i="16"/>
  <c r="G24" i="16"/>
  <c r="U23" i="16"/>
  <c r="T23" i="16"/>
  <c r="O23" i="16"/>
  <c r="M23" i="16"/>
  <c r="K23" i="16"/>
  <c r="I23" i="16"/>
  <c r="G23" i="16"/>
  <c r="U22" i="16"/>
  <c r="T22" i="16"/>
  <c r="O22" i="16"/>
  <c r="M22" i="16"/>
  <c r="K22" i="16"/>
  <c r="I22" i="16"/>
  <c r="G22" i="16"/>
  <c r="U21" i="16"/>
  <c r="T21" i="16"/>
  <c r="O21" i="16"/>
  <c r="M21" i="16"/>
  <c r="K21" i="16"/>
  <c r="I21" i="16"/>
  <c r="G21" i="16"/>
  <c r="U20" i="16"/>
  <c r="T20" i="16"/>
  <c r="O20" i="16"/>
  <c r="M20" i="16"/>
  <c r="K20" i="16"/>
  <c r="I20" i="16"/>
  <c r="G20" i="16"/>
  <c r="S19" i="16"/>
  <c r="R19" i="16"/>
  <c r="Q19" i="16"/>
  <c r="T19" i="16" s="1"/>
  <c r="P19" i="16"/>
  <c r="O19" i="16"/>
  <c r="L19" i="16"/>
  <c r="J19" i="16"/>
  <c r="H19" i="16"/>
  <c r="G19" i="16"/>
  <c r="F19" i="16"/>
  <c r="E19" i="16"/>
  <c r="M19" i="16" s="1"/>
  <c r="D19" i="16"/>
  <c r="U18" i="16"/>
  <c r="T18" i="16"/>
  <c r="O18" i="16"/>
  <c r="M18" i="16"/>
  <c r="K18" i="16"/>
  <c r="I18" i="16"/>
  <c r="G18" i="16"/>
  <c r="U17" i="16"/>
  <c r="T17" i="16"/>
  <c r="O17" i="16"/>
  <c r="M17" i="16"/>
  <c r="K17" i="16"/>
  <c r="I17" i="16"/>
  <c r="G17" i="16"/>
  <c r="U16" i="16"/>
  <c r="T16" i="16"/>
  <c r="O16" i="16"/>
  <c r="M16" i="16"/>
  <c r="K16" i="16"/>
  <c r="I16" i="16"/>
  <c r="G16" i="16"/>
  <c r="U15" i="16"/>
  <c r="T15" i="16"/>
  <c r="O15" i="16"/>
  <c r="M15" i="16"/>
  <c r="K15" i="16"/>
  <c r="I15" i="16"/>
  <c r="G15" i="16"/>
  <c r="U14" i="16"/>
  <c r="T14" i="16"/>
  <c r="O14" i="16"/>
  <c r="M14" i="16"/>
  <c r="K14" i="16"/>
  <c r="I14" i="16"/>
  <c r="G14" i="16"/>
  <c r="U13" i="16"/>
  <c r="T13" i="16"/>
  <c r="O13" i="16"/>
  <c r="M13" i="16"/>
  <c r="K13" i="16"/>
  <c r="I13" i="16"/>
  <c r="G13" i="16"/>
  <c r="U12" i="16"/>
  <c r="T12" i="16"/>
  <c r="O12" i="16"/>
  <c r="M12" i="16"/>
  <c r="K12" i="16"/>
  <c r="I12" i="16"/>
  <c r="G12" i="16"/>
  <c r="U11" i="16"/>
  <c r="T11" i="16"/>
  <c r="O11" i="16"/>
  <c r="M11" i="16"/>
  <c r="K11" i="16"/>
  <c r="I11" i="16"/>
  <c r="G11" i="16"/>
  <c r="S10" i="16"/>
  <c r="R10" i="16"/>
  <c r="Q10" i="16"/>
  <c r="T10" i="16" s="1"/>
  <c r="P10" i="16"/>
  <c r="O10" i="16"/>
  <c r="L10" i="16"/>
  <c r="J10" i="16"/>
  <c r="K10" i="16" s="1"/>
  <c r="H10" i="16"/>
  <c r="F10" i="16"/>
  <c r="E10" i="16"/>
  <c r="D10" i="16"/>
  <c r="G10" i="16" s="1"/>
  <c r="U9" i="16"/>
  <c r="T9" i="16"/>
  <c r="O9" i="16"/>
  <c r="M9" i="16"/>
  <c r="K9" i="16"/>
  <c r="I9" i="16"/>
  <c r="G9" i="16"/>
  <c r="U8" i="16"/>
  <c r="T8" i="16"/>
  <c r="O8" i="16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E339" i="15"/>
  <c r="D339" i="15"/>
  <c r="S338" i="15"/>
  <c r="R338" i="15"/>
  <c r="Q338" i="15"/>
  <c r="P338" i="15"/>
  <c r="L338" i="15"/>
  <c r="J338" i="15"/>
  <c r="H338" i="15"/>
  <c r="F338" i="15"/>
  <c r="U338" i="15" s="1"/>
  <c r="E338" i="15"/>
  <c r="M338" i="15" s="1"/>
  <c r="D338" i="15"/>
  <c r="O338" i="15" s="1"/>
  <c r="T337" i="15"/>
  <c r="S337" i="15"/>
  <c r="R337" i="15"/>
  <c r="Q337" i="15"/>
  <c r="P337" i="15"/>
  <c r="O337" i="15"/>
  <c r="L337" i="15"/>
  <c r="J337" i="15"/>
  <c r="H337" i="15"/>
  <c r="F337" i="15"/>
  <c r="E337" i="15"/>
  <c r="D337" i="15"/>
  <c r="U336" i="15"/>
  <c r="T336" i="15"/>
  <c r="O336" i="15"/>
  <c r="M336" i="15"/>
  <c r="K336" i="15"/>
  <c r="I336" i="15"/>
  <c r="G336" i="15"/>
  <c r="U335" i="15"/>
  <c r="T335" i="15"/>
  <c r="O335" i="15"/>
  <c r="M335" i="15"/>
  <c r="K335" i="15"/>
  <c r="I335" i="15"/>
  <c r="G335" i="15"/>
  <c r="U334" i="15"/>
  <c r="T334" i="15"/>
  <c r="O334" i="15"/>
  <c r="M334" i="15"/>
  <c r="K334" i="15"/>
  <c r="I334" i="15"/>
  <c r="G334" i="15"/>
  <c r="U333" i="15"/>
  <c r="T333" i="15"/>
  <c r="O333" i="15"/>
  <c r="M333" i="15"/>
  <c r="K333" i="15"/>
  <c r="I333" i="15"/>
  <c r="G333" i="15"/>
  <c r="S332" i="15"/>
  <c r="R332" i="15"/>
  <c r="Q332" i="15"/>
  <c r="T332" i="15" s="1"/>
  <c r="P332" i="15"/>
  <c r="L332" i="15"/>
  <c r="J332" i="15"/>
  <c r="H332" i="15"/>
  <c r="F332" i="15"/>
  <c r="E332" i="15"/>
  <c r="D332" i="15"/>
  <c r="I332" i="15" s="1"/>
  <c r="U331" i="15"/>
  <c r="T331" i="15"/>
  <c r="O331" i="15"/>
  <c r="M331" i="15"/>
  <c r="K331" i="15"/>
  <c r="I331" i="15"/>
  <c r="G331" i="15"/>
  <c r="U330" i="15"/>
  <c r="T330" i="15"/>
  <c r="O330" i="15"/>
  <c r="M330" i="15"/>
  <c r="K330" i="15"/>
  <c r="I330" i="15"/>
  <c r="G330" i="15"/>
  <c r="U329" i="15"/>
  <c r="T329" i="15"/>
  <c r="O329" i="15"/>
  <c r="M329" i="15"/>
  <c r="K329" i="15"/>
  <c r="I329" i="15"/>
  <c r="G329" i="15"/>
  <c r="U328" i="15"/>
  <c r="T328" i="15"/>
  <c r="O328" i="15"/>
  <c r="M328" i="15"/>
  <c r="K328" i="15"/>
  <c r="I328" i="15"/>
  <c r="G328" i="15"/>
  <c r="U327" i="15"/>
  <c r="T327" i="15"/>
  <c r="O327" i="15"/>
  <c r="M327" i="15"/>
  <c r="K327" i="15"/>
  <c r="I327" i="15"/>
  <c r="G327" i="15"/>
  <c r="U326" i="15"/>
  <c r="T326" i="15"/>
  <c r="O326" i="15"/>
  <c r="M326" i="15"/>
  <c r="K326" i="15"/>
  <c r="I326" i="15"/>
  <c r="G326" i="15"/>
  <c r="U325" i="15"/>
  <c r="T325" i="15"/>
  <c r="O325" i="15"/>
  <c r="M325" i="15"/>
  <c r="K325" i="15"/>
  <c r="I325" i="15"/>
  <c r="G325" i="15"/>
  <c r="U324" i="15"/>
  <c r="T324" i="15"/>
  <c r="O324" i="15"/>
  <c r="M324" i="15"/>
  <c r="K324" i="15"/>
  <c r="I324" i="15"/>
  <c r="G324" i="15"/>
  <c r="S323" i="15"/>
  <c r="T323" i="15" s="1"/>
  <c r="R323" i="15"/>
  <c r="Q323" i="15"/>
  <c r="P323" i="15"/>
  <c r="L323" i="15"/>
  <c r="J323" i="15"/>
  <c r="I323" i="15"/>
  <c r="H323" i="15"/>
  <c r="F323" i="15"/>
  <c r="U323" i="15" s="1"/>
  <c r="E323" i="15"/>
  <c r="D323" i="15"/>
  <c r="O323" i="15" s="1"/>
  <c r="U322" i="15"/>
  <c r="T322" i="15"/>
  <c r="O322" i="15"/>
  <c r="M322" i="15"/>
  <c r="K322" i="15"/>
  <c r="I322" i="15"/>
  <c r="G322" i="15"/>
  <c r="U321" i="15"/>
  <c r="T321" i="15"/>
  <c r="O321" i="15"/>
  <c r="M321" i="15"/>
  <c r="K321" i="15"/>
  <c r="I321" i="15"/>
  <c r="G321" i="15"/>
  <c r="U320" i="15"/>
  <c r="T320" i="15"/>
  <c r="O320" i="15"/>
  <c r="M320" i="15"/>
  <c r="K320" i="15"/>
  <c r="I320" i="15"/>
  <c r="G320" i="15"/>
  <c r="U319" i="15"/>
  <c r="T319" i="15"/>
  <c r="O319" i="15"/>
  <c r="M319" i="15"/>
  <c r="K319" i="15"/>
  <c r="I319" i="15"/>
  <c r="G319" i="15"/>
  <c r="U318" i="15"/>
  <c r="T318" i="15"/>
  <c r="O318" i="15"/>
  <c r="M318" i="15"/>
  <c r="K318" i="15"/>
  <c r="I318" i="15"/>
  <c r="G318" i="15"/>
  <c r="S317" i="15"/>
  <c r="R317" i="15"/>
  <c r="Q317" i="15"/>
  <c r="T317" i="15" s="1"/>
  <c r="P317" i="15"/>
  <c r="O317" i="15"/>
  <c r="L317" i="15"/>
  <c r="J317" i="15"/>
  <c r="H317" i="15"/>
  <c r="I317" i="15" s="1"/>
  <c r="F317" i="15"/>
  <c r="G317" i="15" s="1"/>
  <c r="E317" i="15"/>
  <c r="M317" i="15" s="1"/>
  <c r="D317" i="15"/>
  <c r="U316" i="15"/>
  <c r="T316" i="15"/>
  <c r="O316" i="15"/>
  <c r="M316" i="15"/>
  <c r="K316" i="15"/>
  <c r="I316" i="15"/>
  <c r="G316" i="15"/>
  <c r="U315" i="15"/>
  <c r="T315" i="15"/>
  <c r="O315" i="15"/>
  <c r="M315" i="15"/>
  <c r="K315" i="15"/>
  <c r="I315" i="15"/>
  <c r="G315" i="15"/>
  <c r="U314" i="15"/>
  <c r="T314" i="15"/>
  <c r="O314" i="15"/>
  <c r="M314" i="15"/>
  <c r="K314" i="15"/>
  <c r="I314" i="15"/>
  <c r="G314" i="15"/>
  <c r="U313" i="15"/>
  <c r="T313" i="15"/>
  <c r="O313" i="15"/>
  <c r="M313" i="15"/>
  <c r="K313" i="15"/>
  <c r="I313" i="15"/>
  <c r="G313" i="15"/>
  <c r="U312" i="15"/>
  <c r="T312" i="15"/>
  <c r="O312" i="15"/>
  <c r="M312" i="15"/>
  <c r="K312" i="15"/>
  <c r="I312" i="15"/>
  <c r="G312" i="15"/>
  <c r="U311" i="15"/>
  <c r="T311" i="15"/>
  <c r="O311" i="15"/>
  <c r="M311" i="15"/>
  <c r="K311" i="15"/>
  <c r="I311" i="15"/>
  <c r="G311" i="15"/>
  <c r="S310" i="15"/>
  <c r="R310" i="15"/>
  <c r="Q310" i="15"/>
  <c r="P310" i="15"/>
  <c r="U310" i="15" s="1"/>
  <c r="L310" i="15"/>
  <c r="J310" i="15"/>
  <c r="H310" i="15"/>
  <c r="F310" i="15"/>
  <c r="E310" i="15"/>
  <c r="D310" i="15"/>
  <c r="U309" i="15"/>
  <c r="T309" i="15"/>
  <c r="O309" i="15"/>
  <c r="M309" i="15"/>
  <c r="K309" i="15"/>
  <c r="I309" i="15"/>
  <c r="G309" i="15"/>
  <c r="U308" i="15"/>
  <c r="T308" i="15"/>
  <c r="O308" i="15"/>
  <c r="M308" i="15"/>
  <c r="K308" i="15"/>
  <c r="I308" i="15"/>
  <c r="G308" i="15"/>
  <c r="U307" i="15"/>
  <c r="T307" i="15"/>
  <c r="O307" i="15"/>
  <c r="M307" i="15"/>
  <c r="K307" i="15"/>
  <c r="I307" i="15"/>
  <c r="G307" i="15"/>
  <c r="U306" i="15"/>
  <c r="T306" i="15"/>
  <c r="O306" i="15"/>
  <c r="M306" i="15"/>
  <c r="K306" i="15"/>
  <c r="I306" i="15"/>
  <c r="G306" i="15"/>
  <c r="U305" i="15"/>
  <c r="T305" i="15"/>
  <c r="O305" i="15"/>
  <c r="M305" i="15"/>
  <c r="K305" i="15"/>
  <c r="I305" i="15"/>
  <c r="G305" i="15"/>
  <c r="U304" i="15"/>
  <c r="T304" i="15"/>
  <c r="O304" i="15"/>
  <c r="M304" i="15"/>
  <c r="K304" i="15"/>
  <c r="I304" i="15"/>
  <c r="G304" i="15"/>
  <c r="S303" i="15"/>
  <c r="R303" i="15"/>
  <c r="Q303" i="15"/>
  <c r="T303" i="15" s="1"/>
  <c r="P303" i="15"/>
  <c r="L303" i="15"/>
  <c r="J303" i="15"/>
  <c r="H303" i="15"/>
  <c r="F303" i="15"/>
  <c r="G303" i="15" s="1"/>
  <c r="E303" i="15"/>
  <c r="D303" i="15"/>
  <c r="U302" i="15"/>
  <c r="T302" i="15"/>
  <c r="O302" i="15"/>
  <c r="M302" i="15"/>
  <c r="K302" i="15"/>
  <c r="I302" i="15"/>
  <c r="G302" i="15"/>
  <c r="S299" i="15"/>
  <c r="T299" i="15" s="1"/>
  <c r="R299" i="15"/>
  <c r="Q299" i="15"/>
  <c r="P299" i="15"/>
  <c r="U299" i="15" s="1"/>
  <c r="L299" i="15"/>
  <c r="K299" i="15"/>
  <c r="J299" i="15"/>
  <c r="H299" i="15"/>
  <c r="F299" i="15"/>
  <c r="E299" i="15"/>
  <c r="D299" i="15"/>
  <c r="I299" i="15" s="1"/>
  <c r="S298" i="15"/>
  <c r="R298" i="15"/>
  <c r="Q298" i="15"/>
  <c r="P298" i="15"/>
  <c r="L298" i="15"/>
  <c r="J298" i="15"/>
  <c r="H298" i="15"/>
  <c r="F298" i="15"/>
  <c r="U298" i="15" s="1"/>
  <c r="E298" i="15"/>
  <c r="M298" i="15" s="1"/>
  <c r="D298" i="15"/>
  <c r="U297" i="15"/>
  <c r="T297" i="15"/>
  <c r="O297" i="15"/>
  <c r="M297" i="15"/>
  <c r="K297" i="15"/>
  <c r="I297" i="15"/>
  <c r="G297" i="15"/>
  <c r="U296" i="15"/>
  <c r="T296" i="15"/>
  <c r="O296" i="15"/>
  <c r="M296" i="15"/>
  <c r="K296" i="15"/>
  <c r="I296" i="15"/>
  <c r="G296" i="15"/>
  <c r="U295" i="15"/>
  <c r="T295" i="15"/>
  <c r="O295" i="15"/>
  <c r="M295" i="15"/>
  <c r="K295" i="15"/>
  <c r="I295" i="15"/>
  <c r="G295" i="15"/>
  <c r="U294" i="15"/>
  <c r="T294" i="15"/>
  <c r="O294" i="15"/>
  <c r="M294" i="15"/>
  <c r="K294" i="15"/>
  <c r="I294" i="15"/>
  <c r="G294" i="15"/>
  <c r="U293" i="15"/>
  <c r="T293" i="15"/>
  <c r="O293" i="15"/>
  <c r="M293" i="15"/>
  <c r="K293" i="15"/>
  <c r="I293" i="15"/>
  <c r="G293" i="15"/>
  <c r="S292" i="15"/>
  <c r="R292" i="15"/>
  <c r="Q292" i="15"/>
  <c r="P292" i="15"/>
  <c r="U292" i="15" s="1"/>
  <c r="L292" i="15"/>
  <c r="J292" i="15"/>
  <c r="H292" i="15"/>
  <c r="F292" i="15"/>
  <c r="E292" i="15"/>
  <c r="D292" i="15"/>
  <c r="I292" i="15" s="1"/>
  <c r="U291" i="15"/>
  <c r="T291" i="15"/>
  <c r="O291" i="15"/>
  <c r="M291" i="15"/>
  <c r="K291" i="15"/>
  <c r="I291" i="15"/>
  <c r="G291" i="15"/>
  <c r="U290" i="15"/>
  <c r="T290" i="15"/>
  <c r="O290" i="15"/>
  <c r="M290" i="15"/>
  <c r="K290" i="15"/>
  <c r="I290" i="15"/>
  <c r="G290" i="15"/>
  <c r="U289" i="15"/>
  <c r="T289" i="15"/>
  <c r="O289" i="15"/>
  <c r="M289" i="15"/>
  <c r="K289" i="15"/>
  <c r="I289" i="15"/>
  <c r="G289" i="15"/>
  <c r="U288" i="15"/>
  <c r="T288" i="15"/>
  <c r="O288" i="15"/>
  <c r="M288" i="15"/>
  <c r="K288" i="15"/>
  <c r="I288" i="15"/>
  <c r="G288" i="15"/>
  <c r="U287" i="15"/>
  <c r="T287" i="15"/>
  <c r="O287" i="15"/>
  <c r="M287" i="15"/>
  <c r="K287" i="15"/>
  <c r="I287" i="15"/>
  <c r="G287" i="15"/>
  <c r="U286" i="15"/>
  <c r="T286" i="15"/>
  <c r="O286" i="15"/>
  <c r="M286" i="15"/>
  <c r="K286" i="15"/>
  <c r="I286" i="15"/>
  <c r="G286" i="15"/>
  <c r="S285" i="15"/>
  <c r="R285" i="15"/>
  <c r="Q285" i="15"/>
  <c r="T285" i="15" s="1"/>
  <c r="P285" i="15"/>
  <c r="U285" i="15" s="1"/>
  <c r="L285" i="15"/>
  <c r="J285" i="15"/>
  <c r="H285" i="15"/>
  <c r="F285" i="15"/>
  <c r="E285" i="15"/>
  <c r="D285" i="15"/>
  <c r="I285" i="15" s="1"/>
  <c r="U284" i="15"/>
  <c r="T284" i="15"/>
  <c r="O284" i="15"/>
  <c r="M284" i="15"/>
  <c r="K284" i="15"/>
  <c r="I284" i="15"/>
  <c r="G284" i="15"/>
  <c r="U283" i="15"/>
  <c r="T283" i="15"/>
  <c r="O283" i="15"/>
  <c r="M283" i="15"/>
  <c r="K283" i="15"/>
  <c r="I283" i="15"/>
  <c r="G283" i="15"/>
  <c r="U282" i="15"/>
  <c r="T282" i="15"/>
  <c r="O282" i="15"/>
  <c r="M282" i="15"/>
  <c r="K282" i="15"/>
  <c r="I282" i="15"/>
  <c r="G282" i="15"/>
  <c r="U281" i="15"/>
  <c r="T281" i="15"/>
  <c r="O281" i="15"/>
  <c r="M281" i="15"/>
  <c r="K281" i="15"/>
  <c r="I281" i="15"/>
  <c r="G281" i="15"/>
  <c r="U280" i="15"/>
  <c r="T280" i="15"/>
  <c r="O280" i="15"/>
  <c r="M280" i="15"/>
  <c r="K280" i="15"/>
  <c r="I280" i="15"/>
  <c r="G280" i="15"/>
  <c r="U279" i="15"/>
  <c r="T279" i="15"/>
  <c r="O279" i="15"/>
  <c r="M279" i="15"/>
  <c r="K279" i="15"/>
  <c r="I279" i="15"/>
  <c r="G279" i="15"/>
  <c r="U278" i="15"/>
  <c r="T278" i="15"/>
  <c r="O278" i="15"/>
  <c r="M278" i="15"/>
  <c r="K278" i="15"/>
  <c r="I278" i="15"/>
  <c r="G278" i="15"/>
  <c r="U277" i="15"/>
  <c r="T277" i="15"/>
  <c r="O277" i="15"/>
  <c r="M277" i="15"/>
  <c r="K277" i="15"/>
  <c r="I277" i="15"/>
  <c r="G277" i="15"/>
  <c r="U276" i="15"/>
  <c r="T276" i="15"/>
  <c r="O276" i="15"/>
  <c r="M276" i="15"/>
  <c r="K276" i="15"/>
  <c r="I276" i="15"/>
  <c r="G276" i="15"/>
  <c r="T275" i="15"/>
  <c r="S275" i="15"/>
  <c r="R275" i="15"/>
  <c r="Q275" i="15"/>
  <c r="P275" i="15"/>
  <c r="U275" i="15" s="1"/>
  <c r="L275" i="15"/>
  <c r="J275" i="15"/>
  <c r="K275" i="15" s="1"/>
  <c r="H275" i="15"/>
  <c r="I275" i="15" s="1"/>
  <c r="F275" i="15"/>
  <c r="E275" i="15"/>
  <c r="D275" i="15"/>
  <c r="O275" i="15" s="1"/>
  <c r="U274" i="15"/>
  <c r="T274" i="15"/>
  <c r="O274" i="15"/>
  <c r="M274" i="15"/>
  <c r="K274" i="15"/>
  <c r="I274" i="15"/>
  <c r="G274" i="15"/>
  <c r="U273" i="15"/>
  <c r="T273" i="15"/>
  <c r="O273" i="15"/>
  <c r="M273" i="15"/>
  <c r="K273" i="15"/>
  <c r="I273" i="15"/>
  <c r="G273" i="15"/>
  <c r="U272" i="15"/>
  <c r="T272" i="15"/>
  <c r="O272" i="15"/>
  <c r="M272" i="15"/>
  <c r="K272" i="15"/>
  <c r="I272" i="15"/>
  <c r="G272" i="15"/>
  <c r="U271" i="15"/>
  <c r="T271" i="15"/>
  <c r="O271" i="15"/>
  <c r="M271" i="15"/>
  <c r="K271" i="15"/>
  <c r="I271" i="15"/>
  <c r="G271" i="15"/>
  <c r="U270" i="15"/>
  <c r="T270" i="15"/>
  <c r="O270" i="15"/>
  <c r="M270" i="15"/>
  <c r="K270" i="15"/>
  <c r="I270" i="15"/>
  <c r="G270" i="15"/>
  <c r="U269" i="15"/>
  <c r="T269" i="15"/>
  <c r="O269" i="15"/>
  <c r="M269" i="15"/>
  <c r="K269" i="15"/>
  <c r="I269" i="15"/>
  <c r="G269" i="15"/>
  <c r="U268" i="15"/>
  <c r="T268" i="15"/>
  <c r="O268" i="15"/>
  <c r="M268" i="15"/>
  <c r="K268" i="15"/>
  <c r="I268" i="15"/>
  <c r="G268" i="15"/>
  <c r="S267" i="15"/>
  <c r="R267" i="15"/>
  <c r="Q267" i="15"/>
  <c r="P267" i="15"/>
  <c r="L267" i="15"/>
  <c r="J267" i="15"/>
  <c r="H267" i="15"/>
  <c r="I267" i="15" s="1"/>
  <c r="F267" i="15"/>
  <c r="G267" i="15" s="1"/>
  <c r="E267" i="15"/>
  <c r="M267" i="15" s="1"/>
  <c r="D267" i="15"/>
  <c r="O267" i="15" s="1"/>
  <c r="U266" i="15"/>
  <c r="T266" i="15"/>
  <c r="O266" i="15"/>
  <c r="M266" i="15"/>
  <c r="K266" i="15"/>
  <c r="I266" i="15"/>
  <c r="G266" i="15"/>
  <c r="U265" i="15"/>
  <c r="T265" i="15"/>
  <c r="O265" i="15"/>
  <c r="M265" i="15"/>
  <c r="K265" i="15"/>
  <c r="I265" i="15"/>
  <c r="G265" i="15"/>
  <c r="U264" i="15"/>
  <c r="T264" i="15"/>
  <c r="O264" i="15"/>
  <c r="M264" i="15"/>
  <c r="K264" i="15"/>
  <c r="I264" i="15"/>
  <c r="G264" i="15"/>
  <c r="U263" i="15"/>
  <c r="T263" i="15"/>
  <c r="O263" i="15"/>
  <c r="M263" i="15"/>
  <c r="K263" i="15"/>
  <c r="I263" i="15"/>
  <c r="G263" i="15"/>
  <c r="S260" i="15"/>
  <c r="R260" i="15"/>
  <c r="Q260" i="15"/>
  <c r="P260" i="15"/>
  <c r="O260" i="15"/>
  <c r="L260" i="15"/>
  <c r="J260" i="15"/>
  <c r="H260" i="15"/>
  <c r="F260" i="15"/>
  <c r="U260" i="15" s="1"/>
  <c r="E260" i="15"/>
  <c r="M260" i="15" s="1"/>
  <c r="D260" i="15"/>
  <c r="S259" i="15"/>
  <c r="T259" i="15" s="1"/>
  <c r="R259" i="15"/>
  <c r="Q259" i="15"/>
  <c r="P259" i="15"/>
  <c r="U259" i="15" s="1"/>
  <c r="L259" i="15"/>
  <c r="K259" i="15"/>
  <c r="J259" i="15"/>
  <c r="H259" i="15"/>
  <c r="F259" i="15"/>
  <c r="E259" i="15"/>
  <c r="D259" i="15"/>
  <c r="I259" i="15" s="1"/>
  <c r="U258" i="15"/>
  <c r="T258" i="15"/>
  <c r="O258" i="15"/>
  <c r="M258" i="15"/>
  <c r="K258" i="15"/>
  <c r="I258" i="15"/>
  <c r="G258" i="15"/>
  <c r="U257" i="15"/>
  <c r="T257" i="15"/>
  <c r="O257" i="15"/>
  <c r="M257" i="15"/>
  <c r="K257" i="15"/>
  <c r="I257" i="15"/>
  <c r="G257" i="15"/>
  <c r="U256" i="15"/>
  <c r="T256" i="15"/>
  <c r="O256" i="15"/>
  <c r="M256" i="15"/>
  <c r="K256" i="15"/>
  <c r="I256" i="15"/>
  <c r="G256" i="15"/>
  <c r="U255" i="15"/>
  <c r="T255" i="15"/>
  <c r="O255" i="15"/>
  <c r="M255" i="15"/>
  <c r="K255" i="15"/>
  <c r="I255" i="15"/>
  <c r="G255" i="15"/>
  <c r="S254" i="15"/>
  <c r="R254" i="15"/>
  <c r="Q254" i="15"/>
  <c r="T254" i="15" s="1"/>
  <c r="P254" i="15"/>
  <c r="U254" i="15" s="1"/>
  <c r="L254" i="15"/>
  <c r="J254" i="15"/>
  <c r="K254" i="15" s="1"/>
  <c r="H254" i="15"/>
  <c r="F254" i="15"/>
  <c r="E254" i="15"/>
  <c r="D254" i="15"/>
  <c r="I254" i="15" s="1"/>
  <c r="U253" i="15"/>
  <c r="T253" i="15"/>
  <c r="O253" i="15"/>
  <c r="M253" i="15"/>
  <c r="K253" i="15"/>
  <c r="I253" i="15"/>
  <c r="G253" i="15"/>
  <c r="U252" i="15"/>
  <c r="T252" i="15"/>
  <c r="O252" i="15"/>
  <c r="M252" i="15"/>
  <c r="K252" i="15"/>
  <c r="I252" i="15"/>
  <c r="G252" i="15"/>
  <c r="U251" i="15"/>
  <c r="T251" i="15"/>
  <c r="O251" i="15"/>
  <c r="M251" i="15"/>
  <c r="K251" i="15"/>
  <c r="I251" i="15"/>
  <c r="G251" i="15"/>
  <c r="U250" i="15"/>
  <c r="T250" i="15"/>
  <c r="O250" i="15"/>
  <c r="M250" i="15"/>
  <c r="K250" i="15"/>
  <c r="I250" i="15"/>
  <c r="G250" i="15"/>
  <c r="U249" i="15"/>
  <c r="T249" i="15"/>
  <c r="O249" i="15"/>
  <c r="M249" i="15"/>
  <c r="K249" i="15"/>
  <c r="I249" i="15"/>
  <c r="G249" i="15"/>
  <c r="U248" i="15"/>
  <c r="T248" i="15"/>
  <c r="O248" i="15"/>
  <c r="M248" i="15"/>
  <c r="K248" i="15"/>
  <c r="I248" i="15"/>
  <c r="G248" i="15"/>
  <c r="S247" i="15"/>
  <c r="T247" i="15" s="1"/>
  <c r="R247" i="15"/>
  <c r="Q247" i="15"/>
  <c r="P247" i="15"/>
  <c r="U247" i="15" s="1"/>
  <c r="L247" i="15"/>
  <c r="K247" i="15"/>
  <c r="J247" i="15"/>
  <c r="H247" i="15"/>
  <c r="F247" i="15"/>
  <c r="E247" i="15"/>
  <c r="D247" i="15"/>
  <c r="I247" i="15" s="1"/>
  <c r="U246" i="15"/>
  <c r="T246" i="15"/>
  <c r="O246" i="15"/>
  <c r="M246" i="15"/>
  <c r="K246" i="15"/>
  <c r="I246" i="15"/>
  <c r="G246" i="15"/>
  <c r="U245" i="15"/>
  <c r="T245" i="15"/>
  <c r="O245" i="15"/>
  <c r="M245" i="15"/>
  <c r="K245" i="15"/>
  <c r="I245" i="15"/>
  <c r="G245" i="15"/>
  <c r="U244" i="15"/>
  <c r="T244" i="15"/>
  <c r="O244" i="15"/>
  <c r="M244" i="15"/>
  <c r="K244" i="15"/>
  <c r="I244" i="15"/>
  <c r="G244" i="15"/>
  <c r="U243" i="15"/>
  <c r="T243" i="15"/>
  <c r="O243" i="15"/>
  <c r="M243" i="15"/>
  <c r="K243" i="15"/>
  <c r="I243" i="15"/>
  <c r="G243" i="15"/>
  <c r="U242" i="15"/>
  <c r="T242" i="15"/>
  <c r="O242" i="15"/>
  <c r="M242" i="15"/>
  <c r="K242" i="15"/>
  <c r="I242" i="15"/>
  <c r="G242" i="15"/>
  <c r="U241" i="15"/>
  <c r="T241" i="15"/>
  <c r="O241" i="15"/>
  <c r="M241" i="15"/>
  <c r="K241" i="15"/>
  <c r="I241" i="15"/>
  <c r="G241" i="15"/>
  <c r="S240" i="15"/>
  <c r="R240" i="15"/>
  <c r="Q240" i="15"/>
  <c r="P240" i="15"/>
  <c r="O240" i="15"/>
  <c r="L240" i="15"/>
  <c r="J240" i="15"/>
  <c r="K240" i="15" s="1"/>
  <c r="I240" i="15"/>
  <c r="H240" i="15"/>
  <c r="F240" i="15"/>
  <c r="U240" i="15" s="1"/>
  <c r="E240" i="15"/>
  <c r="D240" i="15"/>
  <c r="U239" i="15"/>
  <c r="T239" i="15"/>
  <c r="O239" i="15"/>
  <c r="M239" i="15"/>
  <c r="K239" i="15"/>
  <c r="I239" i="15"/>
  <c r="G239" i="15"/>
  <c r="U238" i="15"/>
  <c r="T238" i="15"/>
  <c r="O238" i="15"/>
  <c r="M238" i="15"/>
  <c r="K238" i="15"/>
  <c r="I238" i="15"/>
  <c r="G238" i="15"/>
  <c r="U237" i="15"/>
  <c r="T237" i="15"/>
  <c r="O237" i="15"/>
  <c r="M237" i="15"/>
  <c r="K237" i="15"/>
  <c r="I237" i="15"/>
  <c r="G237" i="15"/>
  <c r="U236" i="15"/>
  <c r="T236" i="15"/>
  <c r="O236" i="15"/>
  <c r="M236" i="15"/>
  <c r="K236" i="15"/>
  <c r="I236" i="15"/>
  <c r="G236" i="15"/>
  <c r="U235" i="15"/>
  <c r="T235" i="15"/>
  <c r="O235" i="15"/>
  <c r="M235" i="15"/>
  <c r="K235" i="15"/>
  <c r="I235" i="15"/>
  <c r="G235" i="15"/>
  <c r="U234" i="15"/>
  <c r="T234" i="15"/>
  <c r="O234" i="15"/>
  <c r="M234" i="15"/>
  <c r="K234" i="15"/>
  <c r="I234" i="15"/>
  <c r="G234" i="15"/>
  <c r="U231" i="15"/>
  <c r="T231" i="15"/>
  <c r="S231" i="15"/>
  <c r="R231" i="15"/>
  <c r="Q231" i="15"/>
  <c r="P231" i="15"/>
  <c r="L231" i="15"/>
  <c r="J231" i="15"/>
  <c r="I231" i="15"/>
  <c r="H231" i="15"/>
  <c r="F231" i="15"/>
  <c r="E231" i="15"/>
  <c r="M231" i="15" s="1"/>
  <c r="D231" i="15"/>
  <c r="O231" i="15" s="1"/>
  <c r="S230" i="15"/>
  <c r="R230" i="15"/>
  <c r="Q230" i="15"/>
  <c r="T230" i="15" s="1"/>
  <c r="P230" i="15"/>
  <c r="L230" i="15"/>
  <c r="J230" i="15"/>
  <c r="H230" i="15"/>
  <c r="F230" i="15"/>
  <c r="E230" i="15"/>
  <c r="D230" i="15"/>
  <c r="U229" i="15"/>
  <c r="T229" i="15"/>
  <c r="O229" i="15"/>
  <c r="M229" i="15"/>
  <c r="K229" i="15"/>
  <c r="I229" i="15"/>
  <c r="G229" i="15"/>
  <c r="U228" i="15"/>
  <c r="T228" i="15"/>
  <c r="O228" i="15"/>
  <c r="M228" i="15"/>
  <c r="K228" i="15"/>
  <c r="I228" i="15"/>
  <c r="G228" i="15"/>
  <c r="U227" i="15"/>
  <c r="T227" i="15"/>
  <c r="O227" i="15"/>
  <c r="M227" i="15"/>
  <c r="K227" i="15"/>
  <c r="I227" i="15"/>
  <c r="G227" i="15"/>
  <c r="U226" i="15"/>
  <c r="T226" i="15"/>
  <c r="O226" i="15"/>
  <c r="M226" i="15"/>
  <c r="K226" i="15"/>
  <c r="I226" i="15"/>
  <c r="G226" i="15"/>
  <c r="U225" i="15"/>
  <c r="T225" i="15"/>
  <c r="O225" i="15"/>
  <c r="M225" i="15"/>
  <c r="K225" i="15"/>
  <c r="I225" i="15"/>
  <c r="G225" i="15"/>
  <c r="S224" i="15"/>
  <c r="R224" i="15"/>
  <c r="Q224" i="15"/>
  <c r="P224" i="15"/>
  <c r="O224" i="15"/>
  <c r="L224" i="15"/>
  <c r="J224" i="15"/>
  <c r="K224" i="15" s="1"/>
  <c r="H224" i="15"/>
  <c r="I224" i="15" s="1"/>
  <c r="F224" i="15"/>
  <c r="E224" i="15"/>
  <c r="D224" i="15"/>
  <c r="G224" i="15" s="1"/>
  <c r="U223" i="15"/>
  <c r="T223" i="15"/>
  <c r="O223" i="15"/>
  <c r="M223" i="15"/>
  <c r="K223" i="15"/>
  <c r="I223" i="15"/>
  <c r="G223" i="15"/>
  <c r="U222" i="15"/>
  <c r="T222" i="15"/>
  <c r="O222" i="15"/>
  <c r="M222" i="15"/>
  <c r="K222" i="15"/>
  <c r="I222" i="15"/>
  <c r="G222" i="15"/>
  <c r="U221" i="15"/>
  <c r="T221" i="15"/>
  <c r="O221" i="15"/>
  <c r="M221" i="15"/>
  <c r="K221" i="15"/>
  <c r="I221" i="15"/>
  <c r="G221" i="15"/>
  <c r="U220" i="15"/>
  <c r="T220" i="15"/>
  <c r="O220" i="15"/>
  <c r="M220" i="15"/>
  <c r="K220" i="15"/>
  <c r="I220" i="15"/>
  <c r="G220" i="15"/>
  <c r="U219" i="15"/>
  <c r="T219" i="15"/>
  <c r="O219" i="15"/>
  <c r="M219" i="15"/>
  <c r="K219" i="15"/>
  <c r="I219" i="15"/>
  <c r="G219" i="15"/>
  <c r="U218" i="15"/>
  <c r="T218" i="15"/>
  <c r="O218" i="15"/>
  <c r="M218" i="15"/>
  <c r="K218" i="15"/>
  <c r="I218" i="15"/>
  <c r="G218" i="15"/>
  <c r="U217" i="15"/>
  <c r="T217" i="15"/>
  <c r="O217" i="15"/>
  <c r="M217" i="15"/>
  <c r="K217" i="15"/>
  <c r="I217" i="15"/>
  <c r="G217" i="15"/>
  <c r="S216" i="15"/>
  <c r="R216" i="15"/>
  <c r="Q216" i="15"/>
  <c r="P216" i="15"/>
  <c r="L216" i="15"/>
  <c r="J216" i="15"/>
  <c r="H216" i="15"/>
  <c r="F216" i="15"/>
  <c r="E216" i="15"/>
  <c r="M216" i="15" s="1"/>
  <c r="D216" i="15"/>
  <c r="U215" i="15"/>
  <c r="T215" i="15"/>
  <c r="O215" i="15"/>
  <c r="M215" i="15"/>
  <c r="K215" i="15"/>
  <c r="I215" i="15"/>
  <c r="G215" i="15"/>
  <c r="U214" i="15"/>
  <c r="T214" i="15"/>
  <c r="O214" i="15"/>
  <c r="M214" i="15"/>
  <c r="K214" i="15"/>
  <c r="I214" i="15"/>
  <c r="G214" i="15"/>
  <c r="U213" i="15"/>
  <c r="T213" i="15"/>
  <c r="O213" i="15"/>
  <c r="M213" i="15"/>
  <c r="K213" i="15"/>
  <c r="I213" i="15"/>
  <c r="G213" i="15"/>
  <c r="U212" i="15"/>
  <c r="T212" i="15"/>
  <c r="O212" i="15"/>
  <c r="M212" i="15"/>
  <c r="K212" i="15"/>
  <c r="I212" i="15"/>
  <c r="G212" i="15"/>
  <c r="U211" i="15"/>
  <c r="T211" i="15"/>
  <c r="O211" i="15"/>
  <c r="M211" i="15"/>
  <c r="K211" i="15"/>
  <c r="I211" i="15"/>
  <c r="G211" i="15"/>
  <c r="U210" i="15"/>
  <c r="T210" i="15"/>
  <c r="O210" i="15"/>
  <c r="M210" i="15"/>
  <c r="K210" i="15"/>
  <c r="I210" i="15"/>
  <c r="G210" i="15"/>
  <c r="U209" i="15"/>
  <c r="T209" i="15"/>
  <c r="O209" i="15"/>
  <c r="M209" i="15"/>
  <c r="K209" i="15"/>
  <c r="I209" i="15"/>
  <c r="G209" i="15"/>
  <c r="U208" i="15"/>
  <c r="T208" i="15"/>
  <c r="O208" i="15"/>
  <c r="M208" i="15"/>
  <c r="K208" i="15"/>
  <c r="I208" i="15"/>
  <c r="G208" i="15"/>
  <c r="S205" i="15"/>
  <c r="R205" i="15"/>
  <c r="Q205" i="15"/>
  <c r="T205" i="15" s="1"/>
  <c r="P205" i="15"/>
  <c r="U205" i="15" s="1"/>
  <c r="L205" i="15"/>
  <c r="J205" i="15"/>
  <c r="H205" i="15"/>
  <c r="F205" i="15"/>
  <c r="E205" i="15"/>
  <c r="M205" i="15" s="1"/>
  <c r="D205" i="15"/>
  <c r="S204" i="15"/>
  <c r="R204" i="15"/>
  <c r="Q204" i="15"/>
  <c r="P204" i="15"/>
  <c r="L204" i="15"/>
  <c r="J204" i="15"/>
  <c r="H204" i="15"/>
  <c r="F204" i="15"/>
  <c r="U204" i="15" s="1"/>
  <c r="E204" i="15"/>
  <c r="M204" i="15" s="1"/>
  <c r="D204" i="15"/>
  <c r="U203" i="15"/>
  <c r="T203" i="15"/>
  <c r="O203" i="15"/>
  <c r="M203" i="15"/>
  <c r="K203" i="15"/>
  <c r="I203" i="15"/>
  <c r="G203" i="15"/>
  <c r="U202" i="15"/>
  <c r="T202" i="15"/>
  <c r="O202" i="15"/>
  <c r="M202" i="15"/>
  <c r="K202" i="15"/>
  <c r="I202" i="15"/>
  <c r="G202" i="15"/>
  <c r="U201" i="15"/>
  <c r="T201" i="15"/>
  <c r="O201" i="15"/>
  <c r="M201" i="15"/>
  <c r="K201" i="15"/>
  <c r="I201" i="15"/>
  <c r="G201" i="15"/>
  <c r="U200" i="15"/>
  <c r="T200" i="15"/>
  <c r="O200" i="15"/>
  <c r="M200" i="15"/>
  <c r="K200" i="15"/>
  <c r="I200" i="15"/>
  <c r="G200" i="15"/>
  <c r="U199" i="15"/>
  <c r="T199" i="15"/>
  <c r="O199" i="15"/>
  <c r="M199" i="15"/>
  <c r="K199" i="15"/>
  <c r="I199" i="15"/>
  <c r="G199" i="15"/>
  <c r="S198" i="15"/>
  <c r="R198" i="15"/>
  <c r="Q198" i="15"/>
  <c r="T198" i="15" s="1"/>
  <c r="P198" i="15"/>
  <c r="O198" i="15"/>
  <c r="L198" i="15"/>
  <c r="J198" i="15"/>
  <c r="H198" i="15"/>
  <c r="F198" i="15"/>
  <c r="U198" i="15" s="1"/>
  <c r="E198" i="15"/>
  <c r="M198" i="15" s="1"/>
  <c r="D198" i="15"/>
  <c r="U197" i="15"/>
  <c r="T197" i="15"/>
  <c r="O197" i="15"/>
  <c r="M197" i="15"/>
  <c r="K197" i="15"/>
  <c r="I197" i="15"/>
  <c r="G197" i="15"/>
  <c r="U196" i="15"/>
  <c r="T196" i="15"/>
  <c r="O196" i="15"/>
  <c r="M196" i="15"/>
  <c r="K196" i="15"/>
  <c r="I196" i="15"/>
  <c r="G196" i="15"/>
  <c r="U195" i="15"/>
  <c r="T195" i="15"/>
  <c r="O195" i="15"/>
  <c r="M195" i="15"/>
  <c r="K195" i="15"/>
  <c r="I195" i="15"/>
  <c r="G195" i="15"/>
  <c r="U194" i="15"/>
  <c r="T194" i="15"/>
  <c r="O194" i="15"/>
  <c r="M194" i="15"/>
  <c r="K194" i="15"/>
  <c r="I194" i="15"/>
  <c r="G194" i="15"/>
  <c r="U193" i="15"/>
  <c r="T193" i="15"/>
  <c r="O193" i="15"/>
  <c r="M193" i="15"/>
  <c r="K193" i="15"/>
  <c r="I193" i="15"/>
  <c r="G193" i="15"/>
  <c r="U192" i="15"/>
  <c r="T192" i="15"/>
  <c r="O192" i="15"/>
  <c r="M192" i="15"/>
  <c r="K192" i="15"/>
  <c r="I192" i="15"/>
  <c r="G192" i="15"/>
  <c r="S191" i="15"/>
  <c r="R191" i="15"/>
  <c r="Q191" i="15"/>
  <c r="T191" i="15" s="1"/>
  <c r="P191" i="15"/>
  <c r="L191" i="15"/>
  <c r="J191" i="15"/>
  <c r="H191" i="15"/>
  <c r="F191" i="15"/>
  <c r="E191" i="15"/>
  <c r="D191" i="15"/>
  <c r="U190" i="15"/>
  <c r="T190" i="15"/>
  <c r="O190" i="15"/>
  <c r="M190" i="15"/>
  <c r="K190" i="15"/>
  <c r="I190" i="15"/>
  <c r="G190" i="15"/>
  <c r="U189" i="15"/>
  <c r="T189" i="15"/>
  <c r="O189" i="15"/>
  <c r="M189" i="15"/>
  <c r="K189" i="15"/>
  <c r="I189" i="15"/>
  <c r="G189" i="15"/>
  <c r="U188" i="15"/>
  <c r="T188" i="15"/>
  <c r="O188" i="15"/>
  <c r="M188" i="15"/>
  <c r="K188" i="15"/>
  <c r="I188" i="15"/>
  <c r="G188" i="15"/>
  <c r="U187" i="15"/>
  <c r="T187" i="15"/>
  <c r="O187" i="15"/>
  <c r="M187" i="15"/>
  <c r="K187" i="15"/>
  <c r="I187" i="15"/>
  <c r="G187" i="15"/>
  <c r="U186" i="15"/>
  <c r="T186" i="15"/>
  <c r="O186" i="15"/>
  <c r="M186" i="15"/>
  <c r="K186" i="15"/>
  <c r="I186" i="15"/>
  <c r="G186" i="15"/>
  <c r="S185" i="15"/>
  <c r="R185" i="15"/>
  <c r="Q185" i="15"/>
  <c r="T185" i="15" s="1"/>
  <c r="P185" i="15"/>
  <c r="U185" i="15" s="1"/>
  <c r="L185" i="15"/>
  <c r="J185" i="15"/>
  <c r="H185" i="15"/>
  <c r="F185" i="15"/>
  <c r="E185" i="15"/>
  <c r="M185" i="15" s="1"/>
  <c r="D185" i="15"/>
  <c r="U184" i="15"/>
  <c r="T184" i="15"/>
  <c r="O184" i="15"/>
  <c r="M184" i="15"/>
  <c r="K184" i="15"/>
  <c r="I184" i="15"/>
  <c r="G184" i="15"/>
  <c r="U183" i="15"/>
  <c r="T183" i="15"/>
  <c r="O183" i="15"/>
  <c r="M183" i="15"/>
  <c r="K183" i="15"/>
  <c r="I183" i="15"/>
  <c r="G183" i="15"/>
  <c r="U182" i="15"/>
  <c r="T182" i="15"/>
  <c r="O182" i="15"/>
  <c r="M182" i="15"/>
  <c r="K182" i="15"/>
  <c r="I182" i="15"/>
  <c r="G182" i="15"/>
  <c r="U181" i="15"/>
  <c r="T181" i="15"/>
  <c r="O181" i="15"/>
  <c r="M181" i="15"/>
  <c r="K181" i="15"/>
  <c r="I181" i="15"/>
  <c r="G181" i="15"/>
  <c r="U180" i="15"/>
  <c r="T180" i="15"/>
  <c r="O180" i="15"/>
  <c r="M180" i="15"/>
  <c r="K180" i="15"/>
  <c r="I180" i="15"/>
  <c r="G180" i="15"/>
  <c r="S179" i="15"/>
  <c r="R179" i="15"/>
  <c r="Q179" i="15"/>
  <c r="T179" i="15" s="1"/>
  <c r="P179" i="15"/>
  <c r="U179" i="15" s="1"/>
  <c r="L179" i="15"/>
  <c r="J179" i="15"/>
  <c r="H179" i="15"/>
  <c r="F179" i="15"/>
  <c r="E179" i="15"/>
  <c r="M179" i="15" s="1"/>
  <c r="D179" i="15"/>
  <c r="U178" i="15"/>
  <c r="T178" i="15"/>
  <c r="O178" i="15"/>
  <c r="M178" i="15"/>
  <c r="K178" i="15"/>
  <c r="I178" i="15"/>
  <c r="G178" i="15"/>
  <c r="U177" i="15"/>
  <c r="T177" i="15"/>
  <c r="O177" i="15"/>
  <c r="M177" i="15"/>
  <c r="K177" i="15"/>
  <c r="I177" i="15"/>
  <c r="G177" i="15"/>
  <c r="U176" i="15"/>
  <c r="T176" i="15"/>
  <c r="O176" i="15"/>
  <c r="M176" i="15"/>
  <c r="K176" i="15"/>
  <c r="I176" i="15"/>
  <c r="G176" i="15"/>
  <c r="U175" i="15"/>
  <c r="T175" i="15"/>
  <c r="O175" i="15"/>
  <c r="M175" i="15"/>
  <c r="K175" i="15"/>
  <c r="I175" i="15"/>
  <c r="G175" i="15"/>
  <c r="U174" i="15"/>
  <c r="T174" i="15"/>
  <c r="O174" i="15"/>
  <c r="M174" i="15"/>
  <c r="K174" i="15"/>
  <c r="I174" i="15"/>
  <c r="G174" i="15"/>
  <c r="U173" i="15"/>
  <c r="T173" i="15"/>
  <c r="O173" i="15"/>
  <c r="M173" i="15"/>
  <c r="K173" i="15"/>
  <c r="I173" i="15"/>
  <c r="G173" i="15"/>
  <c r="S170" i="15"/>
  <c r="R170" i="15"/>
  <c r="Q170" i="15"/>
  <c r="T170" i="15" s="1"/>
  <c r="P170" i="15"/>
  <c r="L170" i="15"/>
  <c r="J170" i="15"/>
  <c r="H170" i="15"/>
  <c r="F170" i="15"/>
  <c r="U170" i="15" s="1"/>
  <c r="E170" i="15"/>
  <c r="D170" i="15"/>
  <c r="S169" i="15"/>
  <c r="R169" i="15"/>
  <c r="Q169" i="15"/>
  <c r="T169" i="15" s="1"/>
  <c r="P169" i="15"/>
  <c r="U169" i="15" s="1"/>
  <c r="L169" i="15"/>
  <c r="J169" i="15"/>
  <c r="H169" i="15"/>
  <c r="F169" i="15"/>
  <c r="E169" i="15"/>
  <c r="M169" i="15" s="1"/>
  <c r="D169" i="15"/>
  <c r="U168" i="15"/>
  <c r="T168" i="15"/>
  <c r="O168" i="15"/>
  <c r="M168" i="15"/>
  <c r="K168" i="15"/>
  <c r="I168" i="15"/>
  <c r="G168" i="15"/>
  <c r="U167" i="15"/>
  <c r="T167" i="15"/>
  <c r="O167" i="15"/>
  <c r="M167" i="15"/>
  <c r="K167" i="15"/>
  <c r="I167" i="15"/>
  <c r="G167" i="15"/>
  <c r="U166" i="15"/>
  <c r="T166" i="15"/>
  <c r="O166" i="15"/>
  <c r="M166" i="15"/>
  <c r="K166" i="15"/>
  <c r="I166" i="15"/>
  <c r="G166" i="15"/>
  <c r="U165" i="15"/>
  <c r="T165" i="15"/>
  <c r="O165" i="15"/>
  <c r="M165" i="15"/>
  <c r="K165" i="15"/>
  <c r="I165" i="15"/>
  <c r="G165" i="15"/>
  <c r="U164" i="15"/>
  <c r="T164" i="15"/>
  <c r="O164" i="15"/>
  <c r="M164" i="15"/>
  <c r="K164" i="15"/>
  <c r="I164" i="15"/>
  <c r="G164" i="15"/>
  <c r="S163" i="15"/>
  <c r="R163" i="15"/>
  <c r="Q163" i="15"/>
  <c r="P163" i="15"/>
  <c r="L163" i="15"/>
  <c r="K163" i="15"/>
  <c r="J163" i="15"/>
  <c r="H163" i="15"/>
  <c r="F163" i="15"/>
  <c r="E163" i="15"/>
  <c r="D163" i="15"/>
  <c r="U162" i="15"/>
  <c r="T162" i="15"/>
  <c r="O162" i="15"/>
  <c r="M162" i="15"/>
  <c r="K162" i="15"/>
  <c r="I162" i="15"/>
  <c r="G162" i="15"/>
  <c r="U161" i="15"/>
  <c r="T161" i="15"/>
  <c r="O161" i="15"/>
  <c r="M161" i="15"/>
  <c r="K161" i="15"/>
  <c r="I161" i="15"/>
  <c r="G161" i="15"/>
  <c r="U160" i="15"/>
  <c r="T160" i="15"/>
  <c r="O160" i="15"/>
  <c r="M160" i="15"/>
  <c r="K160" i="15"/>
  <c r="I160" i="15"/>
  <c r="G160" i="15"/>
  <c r="U159" i="15"/>
  <c r="T159" i="15"/>
  <c r="O159" i="15"/>
  <c r="M159" i="15"/>
  <c r="K159" i="15"/>
  <c r="I159" i="15"/>
  <c r="G159" i="15"/>
  <c r="U158" i="15"/>
  <c r="T158" i="15"/>
  <c r="O158" i="15"/>
  <c r="M158" i="15"/>
  <c r="K158" i="15"/>
  <c r="I158" i="15"/>
  <c r="G158" i="15"/>
  <c r="S157" i="15"/>
  <c r="R157" i="15"/>
  <c r="Q157" i="15"/>
  <c r="T157" i="15" s="1"/>
  <c r="P157" i="15"/>
  <c r="U157" i="15" s="1"/>
  <c r="L157" i="15"/>
  <c r="J157" i="15"/>
  <c r="H157" i="15"/>
  <c r="F157" i="15"/>
  <c r="E157" i="15"/>
  <c r="D157" i="15"/>
  <c r="U156" i="15"/>
  <c r="T156" i="15"/>
  <c r="O156" i="15"/>
  <c r="M156" i="15"/>
  <c r="K156" i="15"/>
  <c r="I156" i="15"/>
  <c r="G156" i="15"/>
  <c r="U155" i="15"/>
  <c r="T155" i="15"/>
  <c r="O155" i="15"/>
  <c r="M155" i="15"/>
  <c r="K155" i="15"/>
  <c r="I155" i="15"/>
  <c r="G155" i="15"/>
  <c r="U154" i="15"/>
  <c r="T154" i="15"/>
  <c r="O154" i="15"/>
  <c r="M154" i="15"/>
  <c r="K154" i="15"/>
  <c r="I154" i="15"/>
  <c r="G154" i="15"/>
  <c r="U153" i="15"/>
  <c r="T153" i="15"/>
  <c r="O153" i="15"/>
  <c r="M153" i="15"/>
  <c r="K153" i="15"/>
  <c r="I153" i="15"/>
  <c r="G153" i="15"/>
  <c r="U152" i="15"/>
  <c r="T152" i="15"/>
  <c r="O152" i="15"/>
  <c r="M152" i="15"/>
  <c r="K152" i="15"/>
  <c r="I152" i="15"/>
  <c r="G152" i="15"/>
  <c r="U151" i="15"/>
  <c r="T151" i="15"/>
  <c r="O151" i="15"/>
  <c r="M151" i="15"/>
  <c r="K151" i="15"/>
  <c r="I151" i="15"/>
  <c r="G151" i="15"/>
  <c r="S150" i="15"/>
  <c r="R150" i="15"/>
  <c r="Q150" i="15"/>
  <c r="P150" i="15"/>
  <c r="O150" i="15"/>
  <c r="L150" i="15"/>
  <c r="K150" i="15"/>
  <c r="J150" i="15"/>
  <c r="H150" i="15"/>
  <c r="I150" i="15" s="1"/>
  <c r="F150" i="15"/>
  <c r="E150" i="15"/>
  <c r="D150" i="15"/>
  <c r="G150" i="15" s="1"/>
  <c r="U149" i="15"/>
  <c r="T149" i="15"/>
  <c r="O149" i="15"/>
  <c r="M149" i="15"/>
  <c r="K149" i="15"/>
  <c r="I149" i="15"/>
  <c r="G149" i="15"/>
  <c r="U148" i="15"/>
  <c r="T148" i="15"/>
  <c r="O148" i="15"/>
  <c r="M148" i="15"/>
  <c r="K148" i="15"/>
  <c r="I148" i="15"/>
  <c r="G148" i="15"/>
  <c r="U147" i="15"/>
  <c r="T147" i="15"/>
  <c r="O147" i="15"/>
  <c r="M147" i="15"/>
  <c r="K147" i="15"/>
  <c r="I147" i="15"/>
  <c r="G147" i="15"/>
  <c r="U146" i="15"/>
  <c r="T146" i="15"/>
  <c r="O146" i="15"/>
  <c r="M146" i="15"/>
  <c r="K146" i="15"/>
  <c r="I146" i="15"/>
  <c r="G146" i="15"/>
  <c r="U145" i="15"/>
  <c r="T145" i="15"/>
  <c r="O145" i="15"/>
  <c r="M145" i="15"/>
  <c r="K145" i="15"/>
  <c r="I145" i="15"/>
  <c r="G145" i="15"/>
  <c r="S144" i="15"/>
  <c r="R144" i="15"/>
  <c r="Q144" i="15"/>
  <c r="P144" i="15"/>
  <c r="L144" i="15"/>
  <c r="J144" i="15"/>
  <c r="H144" i="15"/>
  <c r="F144" i="15"/>
  <c r="U144" i="15" s="1"/>
  <c r="E144" i="15"/>
  <c r="M144" i="15" s="1"/>
  <c r="D144" i="15"/>
  <c r="U143" i="15"/>
  <c r="T143" i="15"/>
  <c r="O143" i="15"/>
  <c r="M143" i="15"/>
  <c r="K143" i="15"/>
  <c r="I143" i="15"/>
  <c r="G143" i="15"/>
  <c r="U142" i="15"/>
  <c r="T142" i="15"/>
  <c r="O142" i="15"/>
  <c r="M142" i="15"/>
  <c r="K142" i="15"/>
  <c r="I142" i="15"/>
  <c r="G142" i="15"/>
  <c r="U141" i="15"/>
  <c r="T141" i="15"/>
  <c r="O141" i="15"/>
  <c r="M141" i="15"/>
  <c r="K141" i="15"/>
  <c r="I141" i="15"/>
  <c r="G141" i="15"/>
  <c r="U140" i="15"/>
  <c r="T140" i="15"/>
  <c r="O140" i="15"/>
  <c r="M140" i="15"/>
  <c r="K140" i="15"/>
  <c r="I140" i="15"/>
  <c r="G140" i="15"/>
  <c r="U139" i="15"/>
  <c r="T139" i="15"/>
  <c r="O139" i="15"/>
  <c r="M139" i="15"/>
  <c r="K139" i="15"/>
  <c r="I139" i="15"/>
  <c r="G139" i="15"/>
  <c r="U138" i="15"/>
  <c r="T138" i="15"/>
  <c r="O138" i="15"/>
  <c r="M138" i="15"/>
  <c r="K138" i="15"/>
  <c r="I138" i="15"/>
  <c r="G138" i="15"/>
  <c r="S137" i="15"/>
  <c r="R137" i="15"/>
  <c r="Q137" i="15"/>
  <c r="P137" i="15"/>
  <c r="L137" i="15"/>
  <c r="J137" i="15"/>
  <c r="H137" i="15"/>
  <c r="G137" i="15"/>
  <c r="F137" i="15"/>
  <c r="E137" i="15"/>
  <c r="K137" i="15" s="1"/>
  <c r="D137" i="15"/>
  <c r="U136" i="15"/>
  <c r="T136" i="15"/>
  <c r="O136" i="15"/>
  <c r="M136" i="15"/>
  <c r="K136" i="15"/>
  <c r="I136" i="15"/>
  <c r="G136" i="15"/>
  <c r="U135" i="15"/>
  <c r="T135" i="15"/>
  <c r="O135" i="15"/>
  <c r="M135" i="15"/>
  <c r="K135" i="15"/>
  <c r="I135" i="15"/>
  <c r="G135" i="15"/>
  <c r="U134" i="15"/>
  <c r="T134" i="15"/>
  <c r="O134" i="15"/>
  <c r="M134" i="15"/>
  <c r="K134" i="15"/>
  <c r="I134" i="15"/>
  <c r="G134" i="15"/>
  <c r="U133" i="15"/>
  <c r="T133" i="15"/>
  <c r="O133" i="15"/>
  <c r="M133" i="15"/>
  <c r="K133" i="15"/>
  <c r="I133" i="15"/>
  <c r="G133" i="15"/>
  <c r="S132" i="15"/>
  <c r="R132" i="15"/>
  <c r="Q132" i="15"/>
  <c r="P132" i="15"/>
  <c r="L132" i="15"/>
  <c r="J132" i="15"/>
  <c r="H132" i="15"/>
  <c r="F132" i="15"/>
  <c r="U132" i="15" s="1"/>
  <c r="E132" i="15"/>
  <c r="M132" i="15" s="1"/>
  <c r="D132" i="15"/>
  <c r="I132" i="15" s="1"/>
  <c r="U131" i="15"/>
  <c r="T131" i="15"/>
  <c r="O131" i="15"/>
  <c r="M131" i="15"/>
  <c r="K131" i="15"/>
  <c r="I131" i="15"/>
  <c r="G131" i="15"/>
  <c r="U130" i="15"/>
  <c r="T130" i="15"/>
  <c r="O130" i="15"/>
  <c r="M130" i="15"/>
  <c r="K130" i="15"/>
  <c r="I130" i="15"/>
  <c r="G130" i="15"/>
  <c r="U129" i="15"/>
  <c r="T129" i="15"/>
  <c r="O129" i="15"/>
  <c r="M129" i="15"/>
  <c r="K129" i="15"/>
  <c r="I129" i="15"/>
  <c r="G129" i="15"/>
  <c r="U128" i="15"/>
  <c r="T128" i="15"/>
  <c r="O128" i="15"/>
  <c r="M128" i="15"/>
  <c r="K128" i="15"/>
  <c r="I128" i="15"/>
  <c r="G128" i="15"/>
  <c r="U127" i="15"/>
  <c r="T127" i="15"/>
  <c r="O127" i="15"/>
  <c r="M127" i="15"/>
  <c r="K127" i="15"/>
  <c r="I127" i="15"/>
  <c r="G127" i="15"/>
  <c r="S126" i="15"/>
  <c r="R126" i="15"/>
  <c r="Q126" i="15"/>
  <c r="T126" i="15" s="1"/>
  <c r="P126" i="15"/>
  <c r="O126" i="15"/>
  <c r="L126" i="15"/>
  <c r="J126" i="15"/>
  <c r="H126" i="15"/>
  <c r="F126" i="15"/>
  <c r="E126" i="15"/>
  <c r="D126" i="15"/>
  <c r="G126" i="15" s="1"/>
  <c r="U125" i="15"/>
  <c r="T125" i="15"/>
  <c r="O125" i="15"/>
  <c r="M125" i="15"/>
  <c r="K125" i="15"/>
  <c r="I125" i="15"/>
  <c r="G125" i="15"/>
  <c r="U124" i="15"/>
  <c r="T124" i="15"/>
  <c r="O124" i="15"/>
  <c r="M124" i="15"/>
  <c r="K124" i="15"/>
  <c r="I124" i="15"/>
  <c r="G124" i="15"/>
  <c r="U123" i="15"/>
  <c r="T123" i="15"/>
  <c r="O123" i="15"/>
  <c r="M123" i="15"/>
  <c r="K123" i="15"/>
  <c r="I123" i="15"/>
  <c r="G123" i="15"/>
  <c r="U122" i="15"/>
  <c r="T122" i="15"/>
  <c r="O122" i="15"/>
  <c r="M122" i="15"/>
  <c r="K122" i="15"/>
  <c r="I122" i="15"/>
  <c r="G122" i="15"/>
  <c r="S121" i="15"/>
  <c r="R121" i="15"/>
  <c r="Q121" i="15"/>
  <c r="T121" i="15" s="1"/>
  <c r="P121" i="15"/>
  <c r="U121" i="15" s="1"/>
  <c r="O121" i="15"/>
  <c r="L121" i="15"/>
  <c r="J121" i="15"/>
  <c r="H121" i="15"/>
  <c r="F121" i="15"/>
  <c r="E121" i="15"/>
  <c r="M121" i="15" s="1"/>
  <c r="D121" i="15"/>
  <c r="G121" i="15" s="1"/>
  <c r="U120" i="15"/>
  <c r="T120" i="15"/>
  <c r="O120" i="15"/>
  <c r="M120" i="15"/>
  <c r="K120" i="15"/>
  <c r="I120" i="15"/>
  <c r="G120" i="15"/>
  <c r="U119" i="15"/>
  <c r="T119" i="15"/>
  <c r="O119" i="15"/>
  <c r="M119" i="15"/>
  <c r="K119" i="15"/>
  <c r="I119" i="15"/>
  <c r="G119" i="15"/>
  <c r="U118" i="15"/>
  <c r="T118" i="15"/>
  <c r="O118" i="15"/>
  <c r="M118" i="15"/>
  <c r="K118" i="15"/>
  <c r="I118" i="15"/>
  <c r="G118" i="15"/>
  <c r="U117" i="15"/>
  <c r="T117" i="15"/>
  <c r="O117" i="15"/>
  <c r="M117" i="15"/>
  <c r="K117" i="15"/>
  <c r="I117" i="15"/>
  <c r="G117" i="15"/>
  <c r="U116" i="15"/>
  <c r="T116" i="15"/>
  <c r="O116" i="15"/>
  <c r="M116" i="15"/>
  <c r="K116" i="15"/>
  <c r="I116" i="15"/>
  <c r="G116" i="15"/>
  <c r="U115" i="15"/>
  <c r="T115" i="15"/>
  <c r="O115" i="15"/>
  <c r="M115" i="15"/>
  <c r="K115" i="15"/>
  <c r="I115" i="15"/>
  <c r="G115" i="15"/>
  <c r="U114" i="15"/>
  <c r="T114" i="15"/>
  <c r="O114" i="15"/>
  <c r="M114" i="15"/>
  <c r="K114" i="15"/>
  <c r="I114" i="15"/>
  <c r="G114" i="15"/>
  <c r="U113" i="15"/>
  <c r="T113" i="15"/>
  <c r="O113" i="15"/>
  <c r="M113" i="15"/>
  <c r="K113" i="15"/>
  <c r="I113" i="15"/>
  <c r="G113" i="15"/>
  <c r="S112" i="15"/>
  <c r="R112" i="15"/>
  <c r="Q112" i="15"/>
  <c r="P112" i="15"/>
  <c r="L112" i="15"/>
  <c r="J112" i="15"/>
  <c r="H112" i="15"/>
  <c r="I112" i="15" s="1"/>
  <c r="F112" i="15"/>
  <c r="U112" i="15" s="1"/>
  <c r="E112" i="15"/>
  <c r="M112" i="15" s="1"/>
  <c r="D112" i="15"/>
  <c r="U111" i="15"/>
  <c r="T111" i="15"/>
  <c r="O111" i="15"/>
  <c r="M111" i="15"/>
  <c r="K111" i="15"/>
  <c r="I111" i="15"/>
  <c r="G111" i="15"/>
  <c r="U110" i="15"/>
  <c r="T110" i="15"/>
  <c r="O110" i="15"/>
  <c r="M110" i="15"/>
  <c r="K110" i="15"/>
  <c r="I110" i="15"/>
  <c r="G110" i="15"/>
  <c r="U109" i="15"/>
  <c r="T109" i="15"/>
  <c r="O109" i="15"/>
  <c r="M109" i="15"/>
  <c r="K109" i="15"/>
  <c r="I109" i="15"/>
  <c r="G109" i="15"/>
  <c r="U108" i="15"/>
  <c r="T108" i="15"/>
  <c r="O108" i="15"/>
  <c r="M108" i="15"/>
  <c r="K108" i="15"/>
  <c r="I108" i="15"/>
  <c r="G108" i="15"/>
  <c r="U107" i="15"/>
  <c r="T107" i="15"/>
  <c r="O107" i="15"/>
  <c r="M107" i="15"/>
  <c r="K107" i="15"/>
  <c r="I107" i="15"/>
  <c r="G107" i="15"/>
  <c r="S106" i="15"/>
  <c r="R106" i="15"/>
  <c r="Q106" i="15"/>
  <c r="P106" i="15"/>
  <c r="L106" i="15"/>
  <c r="J106" i="15"/>
  <c r="H106" i="15"/>
  <c r="F106" i="15"/>
  <c r="U106" i="15" s="1"/>
  <c r="E106" i="15"/>
  <c r="M106" i="15" s="1"/>
  <c r="D106" i="15"/>
  <c r="G106" i="15" s="1"/>
  <c r="U105" i="15"/>
  <c r="T105" i="15"/>
  <c r="O105" i="15"/>
  <c r="M105" i="15"/>
  <c r="K105" i="15"/>
  <c r="I105" i="15"/>
  <c r="G105" i="15"/>
  <c r="S102" i="15"/>
  <c r="R102" i="15"/>
  <c r="Q102" i="15"/>
  <c r="P102" i="15"/>
  <c r="L102" i="15"/>
  <c r="J102" i="15"/>
  <c r="H102" i="15"/>
  <c r="F102" i="15"/>
  <c r="U102" i="15" s="1"/>
  <c r="E102" i="15"/>
  <c r="M102" i="15" s="1"/>
  <c r="D102" i="15"/>
  <c r="S101" i="15"/>
  <c r="R101" i="15"/>
  <c r="Q101" i="15"/>
  <c r="T101" i="15" s="1"/>
  <c r="P101" i="15"/>
  <c r="O101" i="15"/>
  <c r="L101" i="15"/>
  <c r="J101" i="15"/>
  <c r="H101" i="15"/>
  <c r="F101" i="15"/>
  <c r="E101" i="15"/>
  <c r="D101" i="15"/>
  <c r="U100" i="15"/>
  <c r="T100" i="15"/>
  <c r="O100" i="15"/>
  <c r="M100" i="15"/>
  <c r="K100" i="15"/>
  <c r="I100" i="15"/>
  <c r="G100" i="15"/>
  <c r="U99" i="15"/>
  <c r="T99" i="15"/>
  <c r="O99" i="15"/>
  <c r="M99" i="15"/>
  <c r="K99" i="15"/>
  <c r="I99" i="15"/>
  <c r="G99" i="15"/>
  <c r="U98" i="15"/>
  <c r="T98" i="15"/>
  <c r="O98" i="15"/>
  <c r="M98" i="15"/>
  <c r="K98" i="15"/>
  <c r="I98" i="15"/>
  <c r="G98" i="15"/>
  <c r="U97" i="15"/>
  <c r="T97" i="15"/>
  <c r="O97" i="15"/>
  <c r="M97" i="15"/>
  <c r="K97" i="15"/>
  <c r="I97" i="15"/>
  <c r="G97" i="15"/>
  <c r="S96" i="15"/>
  <c r="R96" i="15"/>
  <c r="Q96" i="15"/>
  <c r="T96" i="15" s="1"/>
  <c r="P96" i="15"/>
  <c r="L96" i="15"/>
  <c r="J96" i="15"/>
  <c r="H96" i="15"/>
  <c r="I96" i="15" s="1"/>
  <c r="F96" i="15"/>
  <c r="E96" i="15"/>
  <c r="D96" i="15"/>
  <c r="U95" i="15"/>
  <c r="T95" i="15"/>
  <c r="O95" i="15"/>
  <c r="M95" i="15"/>
  <c r="K95" i="15"/>
  <c r="I95" i="15"/>
  <c r="G95" i="15"/>
  <c r="U94" i="15"/>
  <c r="T94" i="15"/>
  <c r="O94" i="15"/>
  <c r="M94" i="15"/>
  <c r="K94" i="15"/>
  <c r="I94" i="15"/>
  <c r="G94" i="15"/>
  <c r="U93" i="15"/>
  <c r="T93" i="15"/>
  <c r="O93" i="15"/>
  <c r="M93" i="15"/>
  <c r="K93" i="15"/>
  <c r="I93" i="15"/>
  <c r="G93" i="15"/>
  <c r="U92" i="15"/>
  <c r="T92" i="15"/>
  <c r="O92" i="15"/>
  <c r="M92" i="15"/>
  <c r="K92" i="15"/>
  <c r="I92" i="15"/>
  <c r="G92" i="15"/>
  <c r="S91" i="15"/>
  <c r="R91" i="15"/>
  <c r="Q91" i="15"/>
  <c r="P91" i="15"/>
  <c r="U91" i="15" s="1"/>
  <c r="L91" i="15"/>
  <c r="J91" i="15"/>
  <c r="H91" i="15"/>
  <c r="G91" i="15"/>
  <c r="F91" i="15"/>
  <c r="E91" i="15"/>
  <c r="M91" i="15" s="1"/>
  <c r="D91" i="15"/>
  <c r="O91" i="15" s="1"/>
  <c r="U90" i="15"/>
  <c r="T90" i="15"/>
  <c r="O90" i="15"/>
  <c r="M90" i="15"/>
  <c r="K90" i="15"/>
  <c r="I90" i="15"/>
  <c r="G90" i="15"/>
  <c r="U89" i="15"/>
  <c r="T89" i="15"/>
  <c r="O89" i="15"/>
  <c r="M89" i="15"/>
  <c r="K89" i="15"/>
  <c r="I89" i="15"/>
  <c r="G89" i="15"/>
  <c r="U88" i="15"/>
  <c r="T88" i="15"/>
  <c r="O88" i="15"/>
  <c r="M88" i="15"/>
  <c r="K88" i="15"/>
  <c r="I88" i="15"/>
  <c r="G88" i="15"/>
  <c r="S85" i="15"/>
  <c r="R85" i="15"/>
  <c r="Q85" i="15"/>
  <c r="T85" i="15" s="1"/>
  <c r="P85" i="15"/>
  <c r="L85" i="15"/>
  <c r="J85" i="15"/>
  <c r="K85" i="15" s="1"/>
  <c r="H85" i="15"/>
  <c r="I85" i="15" s="1"/>
  <c r="F85" i="15"/>
  <c r="U85" i="15" s="1"/>
  <c r="E85" i="15"/>
  <c r="D85" i="15"/>
  <c r="S84" i="15"/>
  <c r="R84" i="15"/>
  <c r="Q84" i="15"/>
  <c r="T84" i="15" s="1"/>
  <c r="P84" i="15"/>
  <c r="U84" i="15" s="1"/>
  <c r="L84" i="15"/>
  <c r="J84" i="15"/>
  <c r="H84" i="15"/>
  <c r="F84" i="15"/>
  <c r="E84" i="15"/>
  <c r="M84" i="15" s="1"/>
  <c r="D84" i="15"/>
  <c r="I84" i="15" s="1"/>
  <c r="U83" i="15"/>
  <c r="T83" i="15"/>
  <c r="O83" i="15"/>
  <c r="M83" i="15"/>
  <c r="K83" i="15"/>
  <c r="I83" i="15"/>
  <c r="G83" i="15"/>
  <c r="U82" i="15"/>
  <c r="T82" i="15"/>
  <c r="O82" i="15"/>
  <c r="M82" i="15"/>
  <c r="K82" i="15"/>
  <c r="I82" i="15"/>
  <c r="G82" i="15"/>
  <c r="U81" i="15"/>
  <c r="T81" i="15"/>
  <c r="O81" i="15"/>
  <c r="M81" i="15"/>
  <c r="K81" i="15"/>
  <c r="I81" i="15"/>
  <c r="G81" i="15"/>
  <c r="U80" i="15"/>
  <c r="T80" i="15"/>
  <c r="O80" i="15"/>
  <c r="M80" i="15"/>
  <c r="K80" i="15"/>
  <c r="I80" i="15"/>
  <c r="G80" i="15"/>
  <c r="U79" i="15"/>
  <c r="T79" i="15"/>
  <c r="O79" i="15"/>
  <c r="M79" i="15"/>
  <c r="K79" i="15"/>
  <c r="I79" i="15"/>
  <c r="G79" i="15"/>
  <c r="S78" i="15"/>
  <c r="R78" i="15"/>
  <c r="Q78" i="15"/>
  <c r="T78" i="15" s="1"/>
  <c r="P78" i="15"/>
  <c r="L78" i="15"/>
  <c r="J78" i="15"/>
  <c r="K78" i="15" s="1"/>
  <c r="H78" i="15"/>
  <c r="F78" i="15"/>
  <c r="E78" i="15"/>
  <c r="D78" i="15"/>
  <c r="U77" i="15"/>
  <c r="T77" i="15"/>
  <c r="O77" i="15"/>
  <c r="M77" i="15"/>
  <c r="K77" i="15"/>
  <c r="I77" i="15"/>
  <c r="G77" i="15"/>
  <c r="U76" i="15"/>
  <c r="T76" i="15"/>
  <c r="O76" i="15"/>
  <c r="M76" i="15"/>
  <c r="K76" i="15"/>
  <c r="I76" i="15"/>
  <c r="G76" i="15"/>
  <c r="U75" i="15"/>
  <c r="T75" i="15"/>
  <c r="O75" i="15"/>
  <c r="M75" i="15"/>
  <c r="K75" i="15"/>
  <c r="I75" i="15"/>
  <c r="G75" i="15"/>
  <c r="U74" i="15"/>
  <c r="T74" i="15"/>
  <c r="O74" i="15"/>
  <c r="M74" i="15"/>
  <c r="K74" i="15"/>
  <c r="I74" i="15"/>
  <c r="G74" i="15"/>
  <c r="U73" i="15"/>
  <c r="T73" i="15"/>
  <c r="O73" i="15"/>
  <c r="M73" i="15"/>
  <c r="K73" i="15"/>
  <c r="I73" i="15"/>
  <c r="G73" i="15"/>
  <c r="U72" i="15"/>
  <c r="T72" i="15"/>
  <c r="O72" i="15"/>
  <c r="M72" i="15"/>
  <c r="K72" i="15"/>
  <c r="I72" i="15"/>
  <c r="G72" i="15"/>
  <c r="U71" i="15"/>
  <c r="T71" i="15"/>
  <c r="O71" i="15"/>
  <c r="M71" i="15"/>
  <c r="K71" i="15"/>
  <c r="I71" i="15"/>
  <c r="G71" i="15"/>
  <c r="S70" i="15"/>
  <c r="R70" i="15"/>
  <c r="Q70" i="15"/>
  <c r="P70" i="15"/>
  <c r="L70" i="15"/>
  <c r="J70" i="15"/>
  <c r="H70" i="15"/>
  <c r="F70" i="15"/>
  <c r="U70" i="15" s="1"/>
  <c r="E70" i="15"/>
  <c r="M70" i="15" s="1"/>
  <c r="D70" i="15"/>
  <c r="U69" i="15"/>
  <c r="T69" i="15"/>
  <c r="O69" i="15"/>
  <c r="M69" i="15"/>
  <c r="K69" i="15"/>
  <c r="I69" i="15"/>
  <c r="G69" i="15"/>
  <c r="U68" i="15"/>
  <c r="T68" i="15"/>
  <c r="O68" i="15"/>
  <c r="M68" i="15"/>
  <c r="K68" i="15"/>
  <c r="I68" i="15"/>
  <c r="G68" i="15"/>
  <c r="U67" i="15"/>
  <c r="T67" i="15"/>
  <c r="O67" i="15"/>
  <c r="M67" i="15"/>
  <c r="K67" i="15"/>
  <c r="I67" i="15"/>
  <c r="G67" i="15"/>
  <c r="U66" i="15"/>
  <c r="T66" i="15"/>
  <c r="O66" i="15"/>
  <c r="M66" i="15"/>
  <c r="K66" i="15"/>
  <c r="I66" i="15"/>
  <c r="G66" i="15"/>
  <c r="U65" i="15"/>
  <c r="T65" i="15"/>
  <c r="O65" i="15"/>
  <c r="M65" i="15"/>
  <c r="K65" i="15"/>
  <c r="I65" i="15"/>
  <c r="G65" i="15"/>
  <c r="U64" i="15"/>
  <c r="T64" i="15"/>
  <c r="O64" i="15"/>
  <c r="M64" i="15"/>
  <c r="K64" i="15"/>
  <c r="I64" i="15"/>
  <c r="G64" i="15"/>
  <c r="S63" i="15"/>
  <c r="R63" i="15"/>
  <c r="Q63" i="15"/>
  <c r="T63" i="15" s="1"/>
  <c r="P63" i="15"/>
  <c r="U63" i="15" s="1"/>
  <c r="L63" i="15"/>
  <c r="J63" i="15"/>
  <c r="H63" i="15"/>
  <c r="F63" i="15"/>
  <c r="E63" i="15"/>
  <c r="M63" i="15" s="1"/>
  <c r="D63" i="15"/>
  <c r="O63" i="15" s="1"/>
  <c r="U62" i="15"/>
  <c r="T62" i="15"/>
  <c r="O62" i="15"/>
  <c r="M62" i="15"/>
  <c r="K62" i="15"/>
  <c r="I62" i="15"/>
  <c r="G62" i="15"/>
  <c r="U61" i="15"/>
  <c r="T61" i="15"/>
  <c r="O61" i="15"/>
  <c r="M61" i="15"/>
  <c r="K61" i="15"/>
  <c r="I61" i="15"/>
  <c r="G61" i="15"/>
  <c r="U60" i="15"/>
  <c r="T60" i="15"/>
  <c r="O60" i="15"/>
  <c r="M60" i="15"/>
  <c r="K60" i="15"/>
  <c r="I60" i="15"/>
  <c r="G60" i="15"/>
  <c r="U59" i="15"/>
  <c r="T59" i="15"/>
  <c r="O59" i="15"/>
  <c r="M59" i="15"/>
  <c r="K59" i="15"/>
  <c r="I59" i="15"/>
  <c r="G59" i="15"/>
  <c r="S58" i="15"/>
  <c r="R58" i="15"/>
  <c r="Q58" i="15"/>
  <c r="T58" i="15" s="1"/>
  <c r="P58" i="15"/>
  <c r="U58" i="15" s="1"/>
  <c r="L58" i="15"/>
  <c r="J58" i="15"/>
  <c r="H58" i="15"/>
  <c r="F58" i="15"/>
  <c r="E58" i="15"/>
  <c r="D58" i="15"/>
  <c r="G58" i="15" s="1"/>
  <c r="U57" i="15"/>
  <c r="T57" i="15"/>
  <c r="O57" i="15"/>
  <c r="M57" i="15"/>
  <c r="K57" i="15"/>
  <c r="I57" i="15"/>
  <c r="G57" i="15"/>
  <c r="S54" i="15"/>
  <c r="R54" i="15"/>
  <c r="Q54" i="15"/>
  <c r="T54" i="15" s="1"/>
  <c r="P54" i="15"/>
  <c r="L54" i="15"/>
  <c r="J54" i="15"/>
  <c r="H54" i="15"/>
  <c r="F54" i="15"/>
  <c r="U54" i="15" s="1"/>
  <c r="E54" i="15"/>
  <c r="M54" i="15" s="1"/>
  <c r="D54" i="15"/>
  <c r="G54" i="15" s="1"/>
  <c r="T53" i="15"/>
  <c r="S53" i="15"/>
  <c r="R53" i="15"/>
  <c r="Q53" i="15"/>
  <c r="P53" i="15"/>
  <c r="L53" i="15"/>
  <c r="J53" i="15"/>
  <c r="K53" i="15" s="1"/>
  <c r="H53" i="15"/>
  <c r="F53" i="15"/>
  <c r="E53" i="15"/>
  <c r="D53" i="15"/>
  <c r="G53" i="15" s="1"/>
  <c r="U52" i="15"/>
  <c r="T52" i="15"/>
  <c r="O52" i="15"/>
  <c r="M52" i="15"/>
  <c r="K52" i="15"/>
  <c r="I52" i="15"/>
  <c r="G52" i="15"/>
  <c r="U51" i="15"/>
  <c r="T51" i="15"/>
  <c r="O51" i="15"/>
  <c r="M51" i="15"/>
  <c r="K51" i="15"/>
  <c r="I51" i="15"/>
  <c r="G51" i="15"/>
  <c r="U50" i="15"/>
  <c r="T50" i="15"/>
  <c r="O50" i="15"/>
  <c r="M50" i="15"/>
  <c r="K50" i="15"/>
  <c r="I50" i="15"/>
  <c r="G50" i="15"/>
  <c r="U49" i="15"/>
  <c r="T49" i="15"/>
  <c r="O49" i="15"/>
  <c r="M49" i="15"/>
  <c r="K49" i="15"/>
  <c r="I49" i="15"/>
  <c r="G49" i="15"/>
  <c r="U48" i="15"/>
  <c r="T48" i="15"/>
  <c r="O48" i="15"/>
  <c r="M48" i="15"/>
  <c r="K48" i="15"/>
  <c r="I48" i="15"/>
  <c r="G48" i="15"/>
  <c r="S47" i="15"/>
  <c r="R47" i="15"/>
  <c r="Q47" i="15"/>
  <c r="P47" i="15"/>
  <c r="U47" i="15" s="1"/>
  <c r="L47" i="15"/>
  <c r="J47" i="15"/>
  <c r="H47" i="15"/>
  <c r="I47" i="15" s="1"/>
  <c r="G47" i="15"/>
  <c r="F47" i="15"/>
  <c r="E47" i="15"/>
  <c r="D47" i="15"/>
  <c r="O47" i="15" s="1"/>
  <c r="U46" i="15"/>
  <c r="T46" i="15"/>
  <c r="O46" i="15"/>
  <c r="M46" i="15"/>
  <c r="K46" i="15"/>
  <c r="I46" i="15"/>
  <c r="G46" i="15"/>
  <c r="U45" i="15"/>
  <c r="T45" i="15"/>
  <c r="O45" i="15"/>
  <c r="M45" i="15"/>
  <c r="K45" i="15"/>
  <c r="I45" i="15"/>
  <c r="G45" i="15"/>
  <c r="U44" i="15"/>
  <c r="T44" i="15"/>
  <c r="O44" i="15"/>
  <c r="M44" i="15"/>
  <c r="K44" i="15"/>
  <c r="I44" i="15"/>
  <c r="G44" i="15"/>
  <c r="U43" i="15"/>
  <c r="T43" i="15"/>
  <c r="O43" i="15"/>
  <c r="M43" i="15"/>
  <c r="K43" i="15"/>
  <c r="I43" i="15"/>
  <c r="G43" i="15"/>
  <c r="U42" i="15"/>
  <c r="T42" i="15"/>
  <c r="O42" i="15"/>
  <c r="M42" i="15"/>
  <c r="K42" i="15"/>
  <c r="I42" i="15"/>
  <c r="G42" i="15"/>
  <c r="U41" i="15"/>
  <c r="T41" i="15"/>
  <c r="O41" i="15"/>
  <c r="M41" i="15"/>
  <c r="K41" i="15"/>
  <c r="I41" i="15"/>
  <c r="G41" i="15"/>
  <c r="S40" i="15"/>
  <c r="R40" i="15"/>
  <c r="Q40" i="15"/>
  <c r="P40" i="15"/>
  <c r="L40" i="15"/>
  <c r="J40" i="15"/>
  <c r="H40" i="15"/>
  <c r="F40" i="15"/>
  <c r="U40" i="15" s="1"/>
  <c r="E40" i="15"/>
  <c r="M40" i="15" s="1"/>
  <c r="D40" i="15"/>
  <c r="U39" i="15"/>
  <c r="T39" i="15"/>
  <c r="O39" i="15"/>
  <c r="M39" i="15"/>
  <c r="K39" i="15"/>
  <c r="I39" i="15"/>
  <c r="G39" i="15"/>
  <c r="U38" i="15"/>
  <c r="T38" i="15"/>
  <c r="O38" i="15"/>
  <c r="M38" i="15"/>
  <c r="K38" i="15"/>
  <c r="I38" i="15"/>
  <c r="G38" i="15"/>
  <c r="U37" i="15"/>
  <c r="T37" i="15"/>
  <c r="O37" i="15"/>
  <c r="M37" i="15"/>
  <c r="K37" i="15"/>
  <c r="I37" i="15"/>
  <c r="G37" i="15"/>
  <c r="U36" i="15"/>
  <c r="T36" i="15"/>
  <c r="O36" i="15"/>
  <c r="M36" i="15"/>
  <c r="K36" i="15"/>
  <c r="I36" i="15"/>
  <c r="G36" i="15"/>
  <c r="S35" i="15"/>
  <c r="R35" i="15"/>
  <c r="Q35" i="15"/>
  <c r="P35" i="15"/>
  <c r="L35" i="15"/>
  <c r="J35" i="15"/>
  <c r="I35" i="15"/>
  <c r="H35" i="15"/>
  <c r="G35" i="15"/>
  <c r="F35" i="15"/>
  <c r="E35" i="15"/>
  <c r="K35" i="15" s="1"/>
  <c r="D35" i="15"/>
  <c r="O35" i="15" s="1"/>
  <c r="U34" i="15"/>
  <c r="T34" i="15"/>
  <c r="O34" i="15"/>
  <c r="M34" i="15"/>
  <c r="K34" i="15"/>
  <c r="I34" i="15"/>
  <c r="G34" i="15"/>
  <c r="U33" i="15"/>
  <c r="T33" i="15"/>
  <c r="O33" i="15"/>
  <c r="M33" i="15"/>
  <c r="K33" i="15"/>
  <c r="I33" i="15"/>
  <c r="G33" i="15"/>
  <c r="U32" i="15"/>
  <c r="T32" i="15"/>
  <c r="O32" i="15"/>
  <c r="M32" i="15"/>
  <c r="K32" i="15"/>
  <c r="I32" i="15"/>
  <c r="G32" i="15"/>
  <c r="U31" i="15"/>
  <c r="T31" i="15"/>
  <c r="O31" i="15"/>
  <c r="M31" i="15"/>
  <c r="K31" i="15"/>
  <c r="I31" i="15"/>
  <c r="G31" i="15"/>
  <c r="U30" i="15"/>
  <c r="T30" i="15"/>
  <c r="O30" i="15"/>
  <c r="M30" i="15"/>
  <c r="K30" i="15"/>
  <c r="I30" i="15"/>
  <c r="G30" i="15"/>
  <c r="U29" i="15"/>
  <c r="T29" i="15"/>
  <c r="O29" i="15"/>
  <c r="M29" i="15"/>
  <c r="K29" i="15"/>
  <c r="I29" i="15"/>
  <c r="G29" i="15"/>
  <c r="U28" i="15"/>
  <c r="T28" i="15"/>
  <c r="O28" i="15"/>
  <c r="M28" i="15"/>
  <c r="K28" i="15"/>
  <c r="I28" i="15"/>
  <c r="G28" i="15"/>
  <c r="S27" i="15"/>
  <c r="R27" i="15"/>
  <c r="Q27" i="15"/>
  <c r="T27" i="15" s="1"/>
  <c r="P27" i="15"/>
  <c r="L27" i="15"/>
  <c r="J27" i="15"/>
  <c r="H27" i="15"/>
  <c r="F27" i="15"/>
  <c r="E27" i="15"/>
  <c r="D27" i="15"/>
  <c r="U26" i="15"/>
  <c r="T26" i="15"/>
  <c r="O26" i="15"/>
  <c r="M26" i="15"/>
  <c r="K26" i="15"/>
  <c r="I26" i="15"/>
  <c r="G26" i="15"/>
  <c r="U25" i="15"/>
  <c r="T25" i="15"/>
  <c r="O25" i="15"/>
  <c r="M25" i="15"/>
  <c r="K25" i="15"/>
  <c r="I25" i="15"/>
  <c r="G25" i="15"/>
  <c r="U24" i="15"/>
  <c r="T24" i="15"/>
  <c r="O24" i="15"/>
  <c r="M24" i="15"/>
  <c r="K24" i="15"/>
  <c r="I24" i="15"/>
  <c r="G24" i="15"/>
  <c r="U23" i="15"/>
  <c r="T23" i="15"/>
  <c r="O23" i="15"/>
  <c r="M23" i="15"/>
  <c r="K23" i="15"/>
  <c r="I23" i="15"/>
  <c r="G23" i="15"/>
  <c r="U22" i="15"/>
  <c r="T22" i="15"/>
  <c r="O22" i="15"/>
  <c r="M22" i="15"/>
  <c r="K22" i="15"/>
  <c r="I22" i="15"/>
  <c r="G22" i="15"/>
  <c r="U21" i="15"/>
  <c r="T21" i="15"/>
  <c r="O21" i="15"/>
  <c r="M21" i="15"/>
  <c r="K21" i="15"/>
  <c r="I21" i="15"/>
  <c r="G21" i="15"/>
  <c r="U20" i="15"/>
  <c r="T20" i="15"/>
  <c r="O20" i="15"/>
  <c r="M20" i="15"/>
  <c r="K20" i="15"/>
  <c r="I20" i="15"/>
  <c r="G20" i="15"/>
  <c r="S19" i="15"/>
  <c r="R19" i="15"/>
  <c r="Q19" i="15"/>
  <c r="T19" i="15" s="1"/>
  <c r="P19" i="15"/>
  <c r="L19" i="15"/>
  <c r="K19" i="15"/>
  <c r="J19" i="15"/>
  <c r="H19" i="15"/>
  <c r="F19" i="15"/>
  <c r="E19" i="15"/>
  <c r="D19" i="15"/>
  <c r="U18" i="15"/>
  <c r="T18" i="15"/>
  <c r="O18" i="15"/>
  <c r="M18" i="15"/>
  <c r="K18" i="15"/>
  <c r="I18" i="15"/>
  <c r="G18" i="15"/>
  <c r="U17" i="15"/>
  <c r="T17" i="15"/>
  <c r="O17" i="15"/>
  <c r="M17" i="15"/>
  <c r="K17" i="15"/>
  <c r="I17" i="15"/>
  <c r="G17" i="15"/>
  <c r="U16" i="15"/>
  <c r="T16" i="15"/>
  <c r="O16" i="15"/>
  <c r="M16" i="15"/>
  <c r="K16" i="15"/>
  <c r="I16" i="15"/>
  <c r="G16" i="15"/>
  <c r="U15" i="15"/>
  <c r="T15" i="15"/>
  <c r="O15" i="15"/>
  <c r="M15" i="15"/>
  <c r="K15" i="15"/>
  <c r="I15" i="15"/>
  <c r="G15" i="15"/>
  <c r="U14" i="15"/>
  <c r="T14" i="15"/>
  <c r="O14" i="15"/>
  <c r="M14" i="15"/>
  <c r="K14" i="15"/>
  <c r="I14" i="15"/>
  <c r="G14" i="15"/>
  <c r="U13" i="15"/>
  <c r="T13" i="15"/>
  <c r="O13" i="15"/>
  <c r="M13" i="15"/>
  <c r="K13" i="15"/>
  <c r="I13" i="15"/>
  <c r="G13" i="15"/>
  <c r="U12" i="15"/>
  <c r="T12" i="15"/>
  <c r="O12" i="15"/>
  <c r="M12" i="15"/>
  <c r="K12" i="15"/>
  <c r="I12" i="15"/>
  <c r="G12" i="15"/>
  <c r="U11" i="15"/>
  <c r="T11" i="15"/>
  <c r="O11" i="15"/>
  <c r="M11" i="15"/>
  <c r="K11" i="15"/>
  <c r="I11" i="15"/>
  <c r="G11" i="15"/>
  <c r="S10" i="15"/>
  <c r="R10" i="15"/>
  <c r="Q10" i="15"/>
  <c r="P10" i="15"/>
  <c r="U10" i="15" s="1"/>
  <c r="L10" i="15"/>
  <c r="J10" i="15"/>
  <c r="H10" i="15"/>
  <c r="F10" i="15"/>
  <c r="E10" i="15"/>
  <c r="M10" i="15" s="1"/>
  <c r="D10" i="15"/>
  <c r="U9" i="15"/>
  <c r="T9" i="15"/>
  <c r="O9" i="15"/>
  <c r="M9" i="15"/>
  <c r="K9" i="15"/>
  <c r="I9" i="15"/>
  <c r="G9" i="15"/>
  <c r="U8" i="15"/>
  <c r="T8" i="15"/>
  <c r="O8" i="15"/>
  <c r="M8" i="15"/>
  <c r="K8" i="15"/>
  <c r="I8" i="15"/>
  <c r="G8" i="15"/>
  <c r="S339" i="14"/>
  <c r="R339" i="14"/>
  <c r="Q339" i="14"/>
  <c r="T339" i="14" s="1"/>
  <c r="P339" i="14"/>
  <c r="U339" i="14" s="1"/>
  <c r="L339" i="14"/>
  <c r="J339" i="14"/>
  <c r="I339" i="14"/>
  <c r="H339" i="14"/>
  <c r="F339" i="14"/>
  <c r="E339" i="14"/>
  <c r="M339" i="14" s="1"/>
  <c r="D339" i="14"/>
  <c r="G339" i="14" s="1"/>
  <c r="S338" i="14"/>
  <c r="R338" i="14"/>
  <c r="Q338" i="14"/>
  <c r="P338" i="14"/>
  <c r="U338" i="14" s="1"/>
  <c r="L338" i="14"/>
  <c r="J338" i="14"/>
  <c r="I338" i="14"/>
  <c r="H338" i="14"/>
  <c r="G338" i="14"/>
  <c r="F338" i="14"/>
  <c r="E338" i="14"/>
  <c r="D338" i="14"/>
  <c r="O338" i="14" s="1"/>
  <c r="T337" i="14"/>
  <c r="S337" i="14"/>
  <c r="R337" i="14"/>
  <c r="Q337" i="14"/>
  <c r="P337" i="14"/>
  <c r="L337" i="14"/>
  <c r="J337" i="14"/>
  <c r="H337" i="14"/>
  <c r="I337" i="14" s="1"/>
  <c r="F337" i="14"/>
  <c r="E337" i="14"/>
  <c r="M337" i="14" s="1"/>
  <c r="D337" i="14"/>
  <c r="U336" i="14"/>
  <c r="T336" i="14"/>
  <c r="O336" i="14"/>
  <c r="M336" i="14"/>
  <c r="K336" i="14"/>
  <c r="I336" i="14"/>
  <c r="G336" i="14"/>
  <c r="U335" i="14"/>
  <c r="T335" i="14"/>
  <c r="O335" i="14"/>
  <c r="M335" i="14"/>
  <c r="K335" i="14"/>
  <c r="I335" i="14"/>
  <c r="G335" i="14"/>
  <c r="U334" i="14"/>
  <c r="T334" i="14"/>
  <c r="O334" i="14"/>
  <c r="M334" i="14"/>
  <c r="K334" i="14"/>
  <c r="I334" i="14"/>
  <c r="G334" i="14"/>
  <c r="U333" i="14"/>
  <c r="T333" i="14"/>
  <c r="O333" i="14"/>
  <c r="M333" i="14"/>
  <c r="K333" i="14"/>
  <c r="I333" i="14"/>
  <c r="G333" i="14"/>
  <c r="S332" i="14"/>
  <c r="R332" i="14"/>
  <c r="Q332" i="14"/>
  <c r="P332" i="14"/>
  <c r="L332" i="14"/>
  <c r="K332" i="14"/>
  <c r="J332" i="14"/>
  <c r="H332" i="14"/>
  <c r="I332" i="14" s="1"/>
  <c r="F332" i="14"/>
  <c r="G332" i="14" s="1"/>
  <c r="E332" i="14"/>
  <c r="D332" i="14"/>
  <c r="O332" i="14" s="1"/>
  <c r="U331" i="14"/>
  <c r="T331" i="14"/>
  <c r="O331" i="14"/>
  <c r="M331" i="14"/>
  <c r="K331" i="14"/>
  <c r="I331" i="14"/>
  <c r="G331" i="14"/>
  <c r="U330" i="14"/>
  <c r="T330" i="14"/>
  <c r="O330" i="14"/>
  <c r="M330" i="14"/>
  <c r="K330" i="14"/>
  <c r="I330" i="14"/>
  <c r="G330" i="14"/>
  <c r="U329" i="14"/>
  <c r="T329" i="14"/>
  <c r="O329" i="14"/>
  <c r="M329" i="14"/>
  <c r="K329" i="14"/>
  <c r="I329" i="14"/>
  <c r="G329" i="14"/>
  <c r="U328" i="14"/>
  <c r="T328" i="14"/>
  <c r="O328" i="14"/>
  <c r="M328" i="14"/>
  <c r="K328" i="14"/>
  <c r="I328" i="14"/>
  <c r="G328" i="14"/>
  <c r="U327" i="14"/>
  <c r="T327" i="14"/>
  <c r="O327" i="14"/>
  <c r="M327" i="14"/>
  <c r="K327" i="14"/>
  <c r="I327" i="14"/>
  <c r="G327" i="14"/>
  <c r="U326" i="14"/>
  <c r="T326" i="14"/>
  <c r="O326" i="14"/>
  <c r="M326" i="14"/>
  <c r="K326" i="14"/>
  <c r="I326" i="14"/>
  <c r="G326" i="14"/>
  <c r="U325" i="14"/>
  <c r="T325" i="14"/>
  <c r="O325" i="14"/>
  <c r="M325" i="14"/>
  <c r="K325" i="14"/>
  <c r="I325" i="14"/>
  <c r="G325" i="14"/>
  <c r="U324" i="14"/>
  <c r="T324" i="14"/>
  <c r="O324" i="14"/>
  <c r="M324" i="14"/>
  <c r="K324" i="14"/>
  <c r="I324" i="14"/>
  <c r="G324" i="14"/>
  <c r="U323" i="14"/>
  <c r="S323" i="14"/>
  <c r="R323" i="14"/>
  <c r="Q323" i="14"/>
  <c r="T323" i="14" s="1"/>
  <c r="P323" i="14"/>
  <c r="L323" i="14"/>
  <c r="J323" i="14"/>
  <c r="H323" i="14"/>
  <c r="F323" i="14"/>
  <c r="E323" i="14"/>
  <c r="D323" i="14"/>
  <c r="U322" i="14"/>
  <c r="T322" i="14"/>
  <c r="O322" i="14"/>
  <c r="M322" i="14"/>
  <c r="K322" i="14"/>
  <c r="I322" i="14"/>
  <c r="G322" i="14"/>
  <c r="U321" i="14"/>
  <c r="T321" i="14"/>
  <c r="O321" i="14"/>
  <c r="M321" i="14"/>
  <c r="K321" i="14"/>
  <c r="I321" i="14"/>
  <c r="G321" i="14"/>
  <c r="U320" i="14"/>
  <c r="T320" i="14"/>
  <c r="O320" i="14"/>
  <c r="M320" i="14"/>
  <c r="K320" i="14"/>
  <c r="I320" i="14"/>
  <c r="G320" i="14"/>
  <c r="U319" i="14"/>
  <c r="T319" i="14"/>
  <c r="O319" i="14"/>
  <c r="M319" i="14"/>
  <c r="K319" i="14"/>
  <c r="I319" i="14"/>
  <c r="G319" i="14"/>
  <c r="U318" i="14"/>
  <c r="T318" i="14"/>
  <c r="O318" i="14"/>
  <c r="M318" i="14"/>
  <c r="K318" i="14"/>
  <c r="I318" i="14"/>
  <c r="G318" i="14"/>
  <c r="S317" i="14"/>
  <c r="R317" i="14"/>
  <c r="Q317" i="14"/>
  <c r="P317" i="14"/>
  <c r="U317" i="14" s="1"/>
  <c r="L317" i="14"/>
  <c r="J317" i="14"/>
  <c r="H317" i="14"/>
  <c r="F317" i="14"/>
  <c r="E317" i="14"/>
  <c r="K317" i="14" s="1"/>
  <c r="D317" i="14"/>
  <c r="I317" i="14" s="1"/>
  <c r="U316" i="14"/>
  <c r="T316" i="14"/>
  <c r="O316" i="14"/>
  <c r="M316" i="14"/>
  <c r="K316" i="14"/>
  <c r="I316" i="14"/>
  <c r="G316" i="14"/>
  <c r="U315" i="14"/>
  <c r="T315" i="14"/>
  <c r="O315" i="14"/>
  <c r="M315" i="14"/>
  <c r="K315" i="14"/>
  <c r="I315" i="14"/>
  <c r="G315" i="14"/>
  <c r="U314" i="14"/>
  <c r="T314" i="14"/>
  <c r="O314" i="14"/>
  <c r="M314" i="14"/>
  <c r="K314" i="14"/>
  <c r="I314" i="14"/>
  <c r="G314" i="14"/>
  <c r="U313" i="14"/>
  <c r="T313" i="14"/>
  <c r="O313" i="14"/>
  <c r="M313" i="14"/>
  <c r="K313" i="14"/>
  <c r="I313" i="14"/>
  <c r="G313" i="14"/>
  <c r="U312" i="14"/>
  <c r="T312" i="14"/>
  <c r="O312" i="14"/>
  <c r="M312" i="14"/>
  <c r="K312" i="14"/>
  <c r="I312" i="14"/>
  <c r="G312" i="14"/>
  <c r="U311" i="14"/>
  <c r="T311" i="14"/>
  <c r="O311" i="14"/>
  <c r="M311" i="14"/>
  <c r="K311" i="14"/>
  <c r="I311" i="14"/>
  <c r="G311" i="14"/>
  <c r="S310" i="14"/>
  <c r="R310" i="14"/>
  <c r="Q310" i="14"/>
  <c r="P310" i="14"/>
  <c r="L310" i="14"/>
  <c r="J310" i="14"/>
  <c r="K310" i="14" s="1"/>
  <c r="H310" i="14"/>
  <c r="G310" i="14"/>
  <c r="F310" i="14"/>
  <c r="E310" i="14"/>
  <c r="D310" i="14"/>
  <c r="O310" i="14" s="1"/>
  <c r="U309" i="14"/>
  <c r="T309" i="14"/>
  <c r="O309" i="14"/>
  <c r="M309" i="14"/>
  <c r="K309" i="14"/>
  <c r="I309" i="14"/>
  <c r="G309" i="14"/>
  <c r="U308" i="14"/>
  <c r="T308" i="14"/>
  <c r="O308" i="14"/>
  <c r="M308" i="14"/>
  <c r="K308" i="14"/>
  <c r="I308" i="14"/>
  <c r="G308" i="14"/>
  <c r="U307" i="14"/>
  <c r="T307" i="14"/>
  <c r="O307" i="14"/>
  <c r="M307" i="14"/>
  <c r="K307" i="14"/>
  <c r="I307" i="14"/>
  <c r="G307" i="14"/>
  <c r="U306" i="14"/>
  <c r="T306" i="14"/>
  <c r="O306" i="14"/>
  <c r="M306" i="14"/>
  <c r="K306" i="14"/>
  <c r="I306" i="14"/>
  <c r="G306" i="14"/>
  <c r="U305" i="14"/>
  <c r="T305" i="14"/>
  <c r="O305" i="14"/>
  <c r="M305" i="14"/>
  <c r="K305" i="14"/>
  <c r="I305" i="14"/>
  <c r="G305" i="14"/>
  <c r="U304" i="14"/>
  <c r="T304" i="14"/>
  <c r="O304" i="14"/>
  <c r="M304" i="14"/>
  <c r="K304" i="14"/>
  <c r="I304" i="14"/>
  <c r="G304" i="14"/>
  <c r="T303" i="14"/>
  <c r="S303" i="14"/>
  <c r="R303" i="14"/>
  <c r="Q303" i="14"/>
  <c r="P303" i="14"/>
  <c r="O303" i="14"/>
  <c r="L303" i="14"/>
  <c r="J303" i="14"/>
  <c r="K303" i="14" s="1"/>
  <c r="H303" i="14"/>
  <c r="F303" i="14"/>
  <c r="E303" i="14"/>
  <c r="D303" i="14"/>
  <c r="U302" i="14"/>
  <c r="T302" i="14"/>
  <c r="O302" i="14"/>
  <c r="M302" i="14"/>
  <c r="K302" i="14"/>
  <c r="I302" i="14"/>
  <c r="G302" i="14"/>
  <c r="S299" i="14"/>
  <c r="R299" i="14"/>
  <c r="Q299" i="14"/>
  <c r="T299" i="14" s="1"/>
  <c r="P299" i="14"/>
  <c r="L299" i="14"/>
  <c r="J299" i="14"/>
  <c r="H299" i="14"/>
  <c r="F299" i="14"/>
  <c r="U299" i="14" s="1"/>
  <c r="E299" i="14"/>
  <c r="M299" i="14" s="1"/>
  <c r="D299" i="14"/>
  <c r="O299" i="14" s="1"/>
  <c r="S298" i="14"/>
  <c r="R298" i="14"/>
  <c r="Q298" i="14"/>
  <c r="T298" i="14" s="1"/>
  <c r="P298" i="14"/>
  <c r="U298" i="14" s="1"/>
  <c r="L298" i="14"/>
  <c r="K298" i="14"/>
  <c r="J298" i="14"/>
  <c r="H298" i="14"/>
  <c r="F298" i="14"/>
  <c r="E298" i="14"/>
  <c r="M298" i="14" s="1"/>
  <c r="D298" i="14"/>
  <c r="I298" i="14" s="1"/>
  <c r="U297" i="14"/>
  <c r="T297" i="14"/>
  <c r="O297" i="14"/>
  <c r="M297" i="14"/>
  <c r="K297" i="14"/>
  <c r="I297" i="14"/>
  <c r="G297" i="14"/>
  <c r="U296" i="14"/>
  <c r="T296" i="14"/>
  <c r="O296" i="14"/>
  <c r="M296" i="14"/>
  <c r="K296" i="14"/>
  <c r="I296" i="14"/>
  <c r="G296" i="14"/>
  <c r="U295" i="14"/>
  <c r="T295" i="14"/>
  <c r="O295" i="14"/>
  <c r="M295" i="14"/>
  <c r="K295" i="14"/>
  <c r="I295" i="14"/>
  <c r="G295" i="14"/>
  <c r="U294" i="14"/>
  <c r="T294" i="14"/>
  <c r="O294" i="14"/>
  <c r="M294" i="14"/>
  <c r="K294" i="14"/>
  <c r="I294" i="14"/>
  <c r="G294" i="14"/>
  <c r="U293" i="14"/>
  <c r="T293" i="14"/>
  <c r="O293" i="14"/>
  <c r="M293" i="14"/>
  <c r="K293" i="14"/>
  <c r="I293" i="14"/>
  <c r="G293" i="14"/>
  <c r="S292" i="14"/>
  <c r="R292" i="14"/>
  <c r="Q292" i="14"/>
  <c r="T292" i="14" s="1"/>
  <c r="P292" i="14"/>
  <c r="L292" i="14"/>
  <c r="J292" i="14"/>
  <c r="H292" i="14"/>
  <c r="F292" i="14"/>
  <c r="E292" i="14"/>
  <c r="D292" i="14"/>
  <c r="G292" i="14" s="1"/>
  <c r="U291" i="14"/>
  <c r="T291" i="14"/>
  <c r="O291" i="14"/>
  <c r="M291" i="14"/>
  <c r="K291" i="14"/>
  <c r="I291" i="14"/>
  <c r="G291" i="14"/>
  <c r="U290" i="14"/>
  <c r="T290" i="14"/>
  <c r="O290" i="14"/>
  <c r="M290" i="14"/>
  <c r="K290" i="14"/>
  <c r="I290" i="14"/>
  <c r="G290" i="14"/>
  <c r="U289" i="14"/>
  <c r="T289" i="14"/>
  <c r="O289" i="14"/>
  <c r="M289" i="14"/>
  <c r="K289" i="14"/>
  <c r="I289" i="14"/>
  <c r="G289" i="14"/>
  <c r="U288" i="14"/>
  <c r="T288" i="14"/>
  <c r="O288" i="14"/>
  <c r="M288" i="14"/>
  <c r="K288" i="14"/>
  <c r="I288" i="14"/>
  <c r="G288" i="14"/>
  <c r="U287" i="14"/>
  <c r="T287" i="14"/>
  <c r="O287" i="14"/>
  <c r="M287" i="14"/>
  <c r="K287" i="14"/>
  <c r="I287" i="14"/>
  <c r="G287" i="14"/>
  <c r="U286" i="14"/>
  <c r="T286" i="14"/>
  <c r="O286" i="14"/>
  <c r="M286" i="14"/>
  <c r="K286" i="14"/>
  <c r="I286" i="14"/>
  <c r="G286" i="14"/>
  <c r="T285" i="14"/>
  <c r="S285" i="14"/>
  <c r="R285" i="14"/>
  <c r="Q285" i="14"/>
  <c r="P285" i="14"/>
  <c r="L285" i="14"/>
  <c r="J285" i="14"/>
  <c r="H285" i="14"/>
  <c r="F285" i="14"/>
  <c r="U285" i="14" s="1"/>
  <c r="E285" i="14"/>
  <c r="K285" i="14" s="1"/>
  <c r="D285" i="14"/>
  <c r="U284" i="14"/>
  <c r="T284" i="14"/>
  <c r="O284" i="14"/>
  <c r="M284" i="14"/>
  <c r="K284" i="14"/>
  <c r="I284" i="14"/>
  <c r="G284" i="14"/>
  <c r="U283" i="14"/>
  <c r="T283" i="14"/>
  <c r="O283" i="14"/>
  <c r="M283" i="14"/>
  <c r="K283" i="14"/>
  <c r="I283" i="14"/>
  <c r="G283" i="14"/>
  <c r="U282" i="14"/>
  <c r="T282" i="14"/>
  <c r="O282" i="14"/>
  <c r="M282" i="14"/>
  <c r="K282" i="14"/>
  <c r="I282" i="14"/>
  <c r="G282" i="14"/>
  <c r="U281" i="14"/>
  <c r="T281" i="14"/>
  <c r="O281" i="14"/>
  <c r="M281" i="14"/>
  <c r="K281" i="14"/>
  <c r="I281" i="14"/>
  <c r="G281" i="14"/>
  <c r="U280" i="14"/>
  <c r="T280" i="14"/>
  <c r="O280" i="14"/>
  <c r="M280" i="14"/>
  <c r="K280" i="14"/>
  <c r="I280" i="14"/>
  <c r="G280" i="14"/>
  <c r="U279" i="14"/>
  <c r="T279" i="14"/>
  <c r="O279" i="14"/>
  <c r="M279" i="14"/>
  <c r="K279" i="14"/>
  <c r="I279" i="14"/>
  <c r="G279" i="14"/>
  <c r="U278" i="14"/>
  <c r="T278" i="14"/>
  <c r="O278" i="14"/>
  <c r="M278" i="14"/>
  <c r="K278" i="14"/>
  <c r="I278" i="14"/>
  <c r="G278" i="14"/>
  <c r="U277" i="14"/>
  <c r="T277" i="14"/>
  <c r="O277" i="14"/>
  <c r="M277" i="14"/>
  <c r="K277" i="14"/>
  <c r="I277" i="14"/>
  <c r="G277" i="14"/>
  <c r="U276" i="14"/>
  <c r="T276" i="14"/>
  <c r="O276" i="14"/>
  <c r="M276" i="14"/>
  <c r="K276" i="14"/>
  <c r="I276" i="14"/>
  <c r="G276" i="14"/>
  <c r="S275" i="14"/>
  <c r="R275" i="14"/>
  <c r="Q275" i="14"/>
  <c r="T275" i="14" s="1"/>
  <c r="P275" i="14"/>
  <c r="L275" i="14"/>
  <c r="K275" i="14"/>
  <c r="J275" i="14"/>
  <c r="I275" i="14"/>
  <c r="H275" i="14"/>
  <c r="F275" i="14"/>
  <c r="U275" i="14" s="1"/>
  <c r="E275" i="14"/>
  <c r="D275" i="14"/>
  <c r="U274" i="14"/>
  <c r="T274" i="14"/>
  <c r="O274" i="14"/>
  <c r="M274" i="14"/>
  <c r="K274" i="14"/>
  <c r="I274" i="14"/>
  <c r="G274" i="14"/>
  <c r="U273" i="14"/>
  <c r="T273" i="14"/>
  <c r="O273" i="14"/>
  <c r="M273" i="14"/>
  <c r="K273" i="14"/>
  <c r="I273" i="14"/>
  <c r="G273" i="14"/>
  <c r="U272" i="14"/>
  <c r="T272" i="14"/>
  <c r="O272" i="14"/>
  <c r="M272" i="14"/>
  <c r="K272" i="14"/>
  <c r="I272" i="14"/>
  <c r="G272" i="14"/>
  <c r="U271" i="14"/>
  <c r="T271" i="14"/>
  <c r="O271" i="14"/>
  <c r="M271" i="14"/>
  <c r="K271" i="14"/>
  <c r="I271" i="14"/>
  <c r="G271" i="14"/>
  <c r="U270" i="14"/>
  <c r="T270" i="14"/>
  <c r="O270" i="14"/>
  <c r="M270" i="14"/>
  <c r="K270" i="14"/>
  <c r="I270" i="14"/>
  <c r="G270" i="14"/>
  <c r="U269" i="14"/>
  <c r="T269" i="14"/>
  <c r="O269" i="14"/>
  <c r="M269" i="14"/>
  <c r="K269" i="14"/>
  <c r="I269" i="14"/>
  <c r="G269" i="14"/>
  <c r="U268" i="14"/>
  <c r="T268" i="14"/>
  <c r="O268" i="14"/>
  <c r="M268" i="14"/>
  <c r="K268" i="14"/>
  <c r="I268" i="14"/>
  <c r="G268" i="14"/>
  <c r="S267" i="14"/>
  <c r="R267" i="14"/>
  <c r="Q267" i="14"/>
  <c r="T267" i="14" s="1"/>
  <c r="P267" i="14"/>
  <c r="U267" i="14" s="1"/>
  <c r="L267" i="14"/>
  <c r="J267" i="14"/>
  <c r="H267" i="14"/>
  <c r="F267" i="14"/>
  <c r="E267" i="14"/>
  <c r="K267" i="14" s="1"/>
  <c r="D267" i="14"/>
  <c r="I267" i="14" s="1"/>
  <c r="U266" i="14"/>
  <c r="T266" i="14"/>
  <c r="O266" i="14"/>
  <c r="M266" i="14"/>
  <c r="K266" i="14"/>
  <c r="I266" i="14"/>
  <c r="G266" i="14"/>
  <c r="U265" i="14"/>
  <c r="T265" i="14"/>
  <c r="O265" i="14"/>
  <c r="M265" i="14"/>
  <c r="K265" i="14"/>
  <c r="I265" i="14"/>
  <c r="G265" i="14"/>
  <c r="U264" i="14"/>
  <c r="T264" i="14"/>
  <c r="O264" i="14"/>
  <c r="M264" i="14"/>
  <c r="K264" i="14"/>
  <c r="I264" i="14"/>
  <c r="G264" i="14"/>
  <c r="U263" i="14"/>
  <c r="T263" i="14"/>
  <c r="O263" i="14"/>
  <c r="M263" i="14"/>
  <c r="K263" i="14"/>
  <c r="I263" i="14"/>
  <c r="G263" i="14"/>
  <c r="S260" i="14"/>
  <c r="R260" i="14"/>
  <c r="Q260" i="14"/>
  <c r="P260" i="14"/>
  <c r="U260" i="14" s="1"/>
  <c r="L260" i="14"/>
  <c r="J260" i="14"/>
  <c r="H260" i="14"/>
  <c r="F260" i="14"/>
  <c r="E260" i="14"/>
  <c r="D260" i="14"/>
  <c r="S259" i="14"/>
  <c r="T259" i="14" s="1"/>
  <c r="R259" i="14"/>
  <c r="Q259" i="14"/>
  <c r="P259" i="14"/>
  <c r="L259" i="14"/>
  <c r="J259" i="14"/>
  <c r="I259" i="14"/>
  <c r="H259" i="14"/>
  <c r="F259" i="14"/>
  <c r="E259" i="14"/>
  <c r="D259" i="14"/>
  <c r="G259" i="14" s="1"/>
  <c r="U258" i="14"/>
  <c r="T258" i="14"/>
  <c r="O258" i="14"/>
  <c r="M258" i="14"/>
  <c r="K258" i="14"/>
  <c r="I258" i="14"/>
  <c r="G258" i="14"/>
  <c r="U257" i="14"/>
  <c r="T257" i="14"/>
  <c r="O257" i="14"/>
  <c r="M257" i="14"/>
  <c r="K257" i="14"/>
  <c r="I257" i="14"/>
  <c r="G257" i="14"/>
  <c r="U256" i="14"/>
  <c r="T256" i="14"/>
  <c r="O256" i="14"/>
  <c r="M256" i="14"/>
  <c r="K256" i="14"/>
  <c r="I256" i="14"/>
  <c r="G256" i="14"/>
  <c r="U255" i="14"/>
  <c r="T255" i="14"/>
  <c r="O255" i="14"/>
  <c r="M255" i="14"/>
  <c r="K255" i="14"/>
  <c r="I255" i="14"/>
  <c r="G255" i="14"/>
  <c r="S254" i="14"/>
  <c r="R254" i="14"/>
  <c r="Q254" i="14"/>
  <c r="T254" i="14" s="1"/>
  <c r="P254" i="14"/>
  <c r="L254" i="14"/>
  <c r="J254" i="14"/>
  <c r="H254" i="14"/>
  <c r="F254" i="14"/>
  <c r="E254" i="14"/>
  <c r="D254" i="14"/>
  <c r="G254" i="14" s="1"/>
  <c r="U253" i="14"/>
  <c r="T253" i="14"/>
  <c r="O253" i="14"/>
  <c r="M253" i="14"/>
  <c r="K253" i="14"/>
  <c r="I253" i="14"/>
  <c r="G253" i="14"/>
  <c r="U252" i="14"/>
  <c r="T252" i="14"/>
  <c r="O252" i="14"/>
  <c r="M252" i="14"/>
  <c r="K252" i="14"/>
  <c r="I252" i="14"/>
  <c r="G252" i="14"/>
  <c r="U251" i="14"/>
  <c r="T251" i="14"/>
  <c r="O251" i="14"/>
  <c r="M251" i="14"/>
  <c r="K251" i="14"/>
  <c r="I251" i="14"/>
  <c r="G251" i="14"/>
  <c r="U250" i="14"/>
  <c r="T250" i="14"/>
  <c r="O250" i="14"/>
  <c r="M250" i="14"/>
  <c r="K250" i="14"/>
  <c r="I250" i="14"/>
  <c r="G250" i="14"/>
  <c r="U249" i="14"/>
  <c r="T249" i="14"/>
  <c r="O249" i="14"/>
  <c r="M249" i="14"/>
  <c r="K249" i="14"/>
  <c r="I249" i="14"/>
  <c r="G249" i="14"/>
  <c r="U248" i="14"/>
  <c r="T248" i="14"/>
  <c r="O248" i="14"/>
  <c r="M248" i="14"/>
  <c r="K248" i="14"/>
  <c r="I248" i="14"/>
  <c r="G248" i="14"/>
  <c r="S247" i="14"/>
  <c r="R247" i="14"/>
  <c r="Q247" i="14"/>
  <c r="T247" i="14" s="1"/>
  <c r="P247" i="14"/>
  <c r="L247" i="14"/>
  <c r="J247" i="14"/>
  <c r="H247" i="14"/>
  <c r="F247" i="14"/>
  <c r="U247" i="14" s="1"/>
  <c r="E247" i="14"/>
  <c r="D247" i="14"/>
  <c r="U246" i="14"/>
  <c r="T246" i="14"/>
  <c r="O246" i="14"/>
  <c r="M246" i="14"/>
  <c r="K246" i="14"/>
  <c r="I246" i="14"/>
  <c r="G246" i="14"/>
  <c r="U245" i="14"/>
  <c r="T245" i="14"/>
  <c r="O245" i="14"/>
  <c r="M245" i="14"/>
  <c r="K245" i="14"/>
  <c r="I245" i="14"/>
  <c r="G245" i="14"/>
  <c r="U244" i="14"/>
  <c r="T244" i="14"/>
  <c r="O244" i="14"/>
  <c r="M244" i="14"/>
  <c r="K244" i="14"/>
  <c r="I244" i="14"/>
  <c r="G244" i="14"/>
  <c r="U243" i="14"/>
  <c r="T243" i="14"/>
  <c r="O243" i="14"/>
  <c r="M243" i="14"/>
  <c r="K243" i="14"/>
  <c r="I243" i="14"/>
  <c r="G243" i="14"/>
  <c r="U242" i="14"/>
  <c r="T242" i="14"/>
  <c r="O242" i="14"/>
  <c r="M242" i="14"/>
  <c r="K242" i="14"/>
  <c r="I242" i="14"/>
  <c r="G242" i="14"/>
  <c r="U241" i="14"/>
  <c r="T241" i="14"/>
  <c r="O241" i="14"/>
  <c r="M241" i="14"/>
  <c r="K241" i="14"/>
  <c r="I241" i="14"/>
  <c r="G241" i="14"/>
  <c r="S240" i="14"/>
  <c r="T240" i="14" s="1"/>
  <c r="R240" i="14"/>
  <c r="Q240" i="14"/>
  <c r="P240" i="14"/>
  <c r="L240" i="14"/>
  <c r="J240" i="14"/>
  <c r="H240" i="14"/>
  <c r="F240" i="14"/>
  <c r="E240" i="14"/>
  <c r="D240" i="14"/>
  <c r="U239" i="14"/>
  <c r="T239" i="14"/>
  <c r="O239" i="14"/>
  <c r="M239" i="14"/>
  <c r="K239" i="14"/>
  <c r="I239" i="14"/>
  <c r="G239" i="14"/>
  <c r="U238" i="14"/>
  <c r="T238" i="14"/>
  <c r="O238" i="14"/>
  <c r="M238" i="14"/>
  <c r="K238" i="14"/>
  <c r="I238" i="14"/>
  <c r="G238" i="14"/>
  <c r="U237" i="14"/>
  <c r="T237" i="14"/>
  <c r="O237" i="14"/>
  <c r="M237" i="14"/>
  <c r="K237" i="14"/>
  <c r="I237" i="14"/>
  <c r="G237" i="14"/>
  <c r="U236" i="14"/>
  <c r="T236" i="14"/>
  <c r="O236" i="14"/>
  <c r="M236" i="14"/>
  <c r="K236" i="14"/>
  <c r="I236" i="14"/>
  <c r="G236" i="14"/>
  <c r="U235" i="14"/>
  <c r="T235" i="14"/>
  <c r="O235" i="14"/>
  <c r="M235" i="14"/>
  <c r="K235" i="14"/>
  <c r="I235" i="14"/>
  <c r="G235" i="14"/>
  <c r="U234" i="14"/>
  <c r="T234" i="14"/>
  <c r="O234" i="14"/>
  <c r="M234" i="14"/>
  <c r="K234" i="14"/>
  <c r="I234" i="14"/>
  <c r="G234" i="14"/>
  <c r="U231" i="14"/>
  <c r="S231" i="14"/>
  <c r="R231" i="14"/>
  <c r="Q231" i="14"/>
  <c r="P231" i="14"/>
  <c r="L231" i="14"/>
  <c r="J231" i="14"/>
  <c r="H231" i="14"/>
  <c r="I231" i="14" s="1"/>
  <c r="F231" i="14"/>
  <c r="E231" i="14"/>
  <c r="D231" i="14"/>
  <c r="S230" i="14"/>
  <c r="R230" i="14"/>
  <c r="Q230" i="14"/>
  <c r="T230" i="14" s="1"/>
  <c r="P230" i="14"/>
  <c r="O230" i="14"/>
  <c r="L230" i="14"/>
  <c r="J230" i="14"/>
  <c r="H230" i="14"/>
  <c r="F230" i="14"/>
  <c r="G230" i="14" s="1"/>
  <c r="E230" i="14"/>
  <c r="M230" i="14" s="1"/>
  <c r="D230" i="14"/>
  <c r="I230" i="14" s="1"/>
  <c r="U229" i="14"/>
  <c r="T229" i="14"/>
  <c r="O229" i="14"/>
  <c r="M229" i="14"/>
  <c r="K229" i="14"/>
  <c r="I229" i="14"/>
  <c r="G229" i="14"/>
  <c r="U228" i="14"/>
  <c r="T228" i="14"/>
  <c r="O228" i="14"/>
  <c r="M228" i="14"/>
  <c r="K228" i="14"/>
  <c r="I228" i="14"/>
  <c r="G228" i="14"/>
  <c r="U227" i="14"/>
  <c r="T227" i="14"/>
  <c r="O227" i="14"/>
  <c r="M227" i="14"/>
  <c r="K227" i="14"/>
  <c r="I227" i="14"/>
  <c r="G227" i="14"/>
  <c r="U226" i="14"/>
  <c r="T226" i="14"/>
  <c r="O226" i="14"/>
  <c r="M226" i="14"/>
  <c r="K226" i="14"/>
  <c r="I226" i="14"/>
  <c r="G226" i="14"/>
  <c r="U225" i="14"/>
  <c r="T225" i="14"/>
  <c r="O225" i="14"/>
  <c r="M225" i="14"/>
  <c r="K225" i="14"/>
  <c r="I225" i="14"/>
  <c r="G225" i="14"/>
  <c r="S224" i="14"/>
  <c r="R224" i="14"/>
  <c r="Q224" i="14"/>
  <c r="P224" i="14"/>
  <c r="L224" i="14"/>
  <c r="J224" i="14"/>
  <c r="I224" i="14"/>
  <c r="H224" i="14"/>
  <c r="F224" i="14"/>
  <c r="E224" i="14"/>
  <c r="D224" i="14"/>
  <c r="G224" i="14" s="1"/>
  <c r="U223" i="14"/>
  <c r="T223" i="14"/>
  <c r="O223" i="14"/>
  <c r="M223" i="14"/>
  <c r="K223" i="14"/>
  <c r="I223" i="14"/>
  <c r="G223" i="14"/>
  <c r="U222" i="14"/>
  <c r="T222" i="14"/>
  <c r="O222" i="14"/>
  <c r="M222" i="14"/>
  <c r="K222" i="14"/>
  <c r="I222" i="14"/>
  <c r="G222" i="14"/>
  <c r="U221" i="14"/>
  <c r="T221" i="14"/>
  <c r="O221" i="14"/>
  <c r="M221" i="14"/>
  <c r="K221" i="14"/>
  <c r="I221" i="14"/>
  <c r="G221" i="14"/>
  <c r="U220" i="14"/>
  <c r="T220" i="14"/>
  <c r="O220" i="14"/>
  <c r="M220" i="14"/>
  <c r="K220" i="14"/>
  <c r="I220" i="14"/>
  <c r="G220" i="14"/>
  <c r="U219" i="14"/>
  <c r="T219" i="14"/>
  <c r="O219" i="14"/>
  <c r="M219" i="14"/>
  <c r="K219" i="14"/>
  <c r="I219" i="14"/>
  <c r="G219" i="14"/>
  <c r="U218" i="14"/>
  <c r="T218" i="14"/>
  <c r="O218" i="14"/>
  <c r="M218" i="14"/>
  <c r="K218" i="14"/>
  <c r="I218" i="14"/>
  <c r="G218" i="14"/>
  <c r="U217" i="14"/>
  <c r="T217" i="14"/>
  <c r="O217" i="14"/>
  <c r="M217" i="14"/>
  <c r="K217" i="14"/>
  <c r="I217" i="14"/>
  <c r="G217" i="14"/>
  <c r="S216" i="14"/>
  <c r="R216" i="14"/>
  <c r="Q216" i="14"/>
  <c r="P216" i="14"/>
  <c r="L216" i="14"/>
  <c r="K216" i="14"/>
  <c r="J216" i="14"/>
  <c r="H216" i="14"/>
  <c r="F216" i="14"/>
  <c r="G216" i="14" s="1"/>
  <c r="E216" i="14"/>
  <c r="D216" i="14"/>
  <c r="U215" i="14"/>
  <c r="T215" i="14"/>
  <c r="O215" i="14"/>
  <c r="M215" i="14"/>
  <c r="K215" i="14"/>
  <c r="I215" i="14"/>
  <c r="G215" i="14"/>
  <c r="U214" i="14"/>
  <c r="T214" i="14"/>
  <c r="O214" i="14"/>
  <c r="M214" i="14"/>
  <c r="K214" i="14"/>
  <c r="I214" i="14"/>
  <c r="G214" i="14"/>
  <c r="U213" i="14"/>
  <c r="T213" i="14"/>
  <c r="O213" i="14"/>
  <c r="M213" i="14"/>
  <c r="K213" i="14"/>
  <c r="I213" i="14"/>
  <c r="G213" i="14"/>
  <c r="U212" i="14"/>
  <c r="T212" i="14"/>
  <c r="O212" i="14"/>
  <c r="M212" i="14"/>
  <c r="K212" i="14"/>
  <c r="I212" i="14"/>
  <c r="G212" i="14"/>
  <c r="U211" i="14"/>
  <c r="T211" i="14"/>
  <c r="O211" i="14"/>
  <c r="M211" i="14"/>
  <c r="K211" i="14"/>
  <c r="I211" i="14"/>
  <c r="G211" i="14"/>
  <c r="U210" i="14"/>
  <c r="T210" i="14"/>
  <c r="O210" i="14"/>
  <c r="M210" i="14"/>
  <c r="K210" i="14"/>
  <c r="I210" i="14"/>
  <c r="G210" i="14"/>
  <c r="U209" i="14"/>
  <c r="T209" i="14"/>
  <c r="O209" i="14"/>
  <c r="M209" i="14"/>
  <c r="K209" i="14"/>
  <c r="I209" i="14"/>
  <c r="G209" i="14"/>
  <c r="U208" i="14"/>
  <c r="T208" i="14"/>
  <c r="O208" i="14"/>
  <c r="M208" i="14"/>
  <c r="K208" i="14"/>
  <c r="I208" i="14"/>
  <c r="G208" i="14"/>
  <c r="U205" i="14"/>
  <c r="S205" i="14"/>
  <c r="R205" i="14"/>
  <c r="Q205" i="14"/>
  <c r="T205" i="14" s="1"/>
  <c r="P205" i="14"/>
  <c r="L205" i="14"/>
  <c r="J205" i="14"/>
  <c r="H205" i="14"/>
  <c r="F205" i="14"/>
  <c r="E205" i="14"/>
  <c r="D205" i="14"/>
  <c r="S204" i="14"/>
  <c r="R204" i="14"/>
  <c r="Q204" i="14"/>
  <c r="T204" i="14" s="1"/>
  <c r="P204" i="14"/>
  <c r="U204" i="14" s="1"/>
  <c r="L204" i="14"/>
  <c r="J204" i="14"/>
  <c r="I204" i="14"/>
  <c r="H204" i="14"/>
  <c r="G204" i="14"/>
  <c r="F204" i="14"/>
  <c r="E204" i="14"/>
  <c r="M204" i="14" s="1"/>
  <c r="D204" i="14"/>
  <c r="O204" i="14" s="1"/>
  <c r="U203" i="14"/>
  <c r="T203" i="14"/>
  <c r="O203" i="14"/>
  <c r="M203" i="14"/>
  <c r="K203" i="14"/>
  <c r="I203" i="14"/>
  <c r="G203" i="14"/>
  <c r="U202" i="14"/>
  <c r="T202" i="14"/>
  <c r="O202" i="14"/>
  <c r="M202" i="14"/>
  <c r="K202" i="14"/>
  <c r="I202" i="14"/>
  <c r="G202" i="14"/>
  <c r="U201" i="14"/>
  <c r="T201" i="14"/>
  <c r="O201" i="14"/>
  <c r="M201" i="14"/>
  <c r="K201" i="14"/>
  <c r="I201" i="14"/>
  <c r="G201" i="14"/>
  <c r="U200" i="14"/>
  <c r="T200" i="14"/>
  <c r="O200" i="14"/>
  <c r="M200" i="14"/>
  <c r="K200" i="14"/>
  <c r="I200" i="14"/>
  <c r="G200" i="14"/>
  <c r="U199" i="14"/>
  <c r="T199" i="14"/>
  <c r="O199" i="14"/>
  <c r="M199" i="14"/>
  <c r="K199" i="14"/>
  <c r="I199" i="14"/>
  <c r="G199" i="14"/>
  <c r="S198" i="14"/>
  <c r="T198" i="14" s="1"/>
  <c r="R198" i="14"/>
  <c r="Q198" i="14"/>
  <c r="P198" i="14"/>
  <c r="O198" i="14"/>
  <c r="L198" i="14"/>
  <c r="J198" i="14"/>
  <c r="I198" i="14"/>
  <c r="H198" i="14"/>
  <c r="F198" i="14"/>
  <c r="U198" i="14" s="1"/>
  <c r="E198" i="14"/>
  <c r="D198" i="14"/>
  <c r="U197" i="14"/>
  <c r="T197" i="14"/>
  <c r="O197" i="14"/>
  <c r="M197" i="14"/>
  <c r="K197" i="14"/>
  <c r="I197" i="14"/>
  <c r="G197" i="14"/>
  <c r="U196" i="14"/>
  <c r="T196" i="14"/>
  <c r="O196" i="14"/>
  <c r="M196" i="14"/>
  <c r="K196" i="14"/>
  <c r="I196" i="14"/>
  <c r="G196" i="14"/>
  <c r="U195" i="14"/>
  <c r="T195" i="14"/>
  <c r="O195" i="14"/>
  <c r="M195" i="14"/>
  <c r="K195" i="14"/>
  <c r="I195" i="14"/>
  <c r="G195" i="14"/>
  <c r="U194" i="14"/>
  <c r="T194" i="14"/>
  <c r="O194" i="14"/>
  <c r="M194" i="14"/>
  <c r="K194" i="14"/>
  <c r="I194" i="14"/>
  <c r="G194" i="14"/>
  <c r="U193" i="14"/>
  <c r="T193" i="14"/>
  <c r="O193" i="14"/>
  <c r="M193" i="14"/>
  <c r="K193" i="14"/>
  <c r="I193" i="14"/>
  <c r="G193" i="14"/>
  <c r="U192" i="14"/>
  <c r="T192" i="14"/>
  <c r="O192" i="14"/>
  <c r="M192" i="14"/>
  <c r="K192" i="14"/>
  <c r="I192" i="14"/>
  <c r="G192" i="14"/>
  <c r="S191" i="14"/>
  <c r="R191" i="14"/>
  <c r="Q191" i="14"/>
  <c r="P191" i="14"/>
  <c r="L191" i="14"/>
  <c r="J191" i="14"/>
  <c r="H191" i="14"/>
  <c r="F191" i="14"/>
  <c r="U191" i="14" s="1"/>
  <c r="E191" i="14"/>
  <c r="M191" i="14" s="1"/>
  <c r="D191" i="14"/>
  <c r="U190" i="14"/>
  <c r="T190" i="14"/>
  <c r="O190" i="14"/>
  <c r="M190" i="14"/>
  <c r="K190" i="14"/>
  <c r="I190" i="14"/>
  <c r="G190" i="14"/>
  <c r="U189" i="14"/>
  <c r="T189" i="14"/>
  <c r="O189" i="14"/>
  <c r="M189" i="14"/>
  <c r="K189" i="14"/>
  <c r="I189" i="14"/>
  <c r="G189" i="14"/>
  <c r="U188" i="14"/>
  <c r="T188" i="14"/>
  <c r="O188" i="14"/>
  <c r="M188" i="14"/>
  <c r="K188" i="14"/>
  <c r="I188" i="14"/>
  <c r="G188" i="14"/>
  <c r="U187" i="14"/>
  <c r="T187" i="14"/>
  <c r="O187" i="14"/>
  <c r="M187" i="14"/>
  <c r="K187" i="14"/>
  <c r="I187" i="14"/>
  <c r="G187" i="14"/>
  <c r="U186" i="14"/>
  <c r="T186" i="14"/>
  <c r="O186" i="14"/>
  <c r="M186" i="14"/>
  <c r="K186" i="14"/>
  <c r="I186" i="14"/>
  <c r="G186" i="14"/>
  <c r="S185" i="14"/>
  <c r="R185" i="14"/>
  <c r="Q185" i="14"/>
  <c r="T185" i="14" s="1"/>
  <c r="P185" i="14"/>
  <c r="U185" i="14" s="1"/>
  <c r="L185" i="14"/>
  <c r="J185" i="14"/>
  <c r="H185" i="14"/>
  <c r="F185" i="14"/>
  <c r="E185" i="14"/>
  <c r="K185" i="14" s="1"/>
  <c r="D185" i="14"/>
  <c r="U184" i="14"/>
  <c r="T184" i="14"/>
  <c r="O184" i="14"/>
  <c r="M184" i="14"/>
  <c r="K184" i="14"/>
  <c r="I184" i="14"/>
  <c r="G184" i="14"/>
  <c r="U183" i="14"/>
  <c r="T183" i="14"/>
  <c r="O183" i="14"/>
  <c r="M183" i="14"/>
  <c r="K183" i="14"/>
  <c r="I183" i="14"/>
  <c r="G183" i="14"/>
  <c r="U182" i="14"/>
  <c r="T182" i="14"/>
  <c r="O182" i="14"/>
  <c r="M182" i="14"/>
  <c r="K182" i="14"/>
  <c r="I182" i="14"/>
  <c r="G182" i="14"/>
  <c r="U181" i="14"/>
  <c r="T181" i="14"/>
  <c r="O181" i="14"/>
  <c r="M181" i="14"/>
  <c r="K181" i="14"/>
  <c r="I181" i="14"/>
  <c r="G181" i="14"/>
  <c r="U180" i="14"/>
  <c r="T180" i="14"/>
  <c r="O180" i="14"/>
  <c r="M180" i="14"/>
  <c r="K180" i="14"/>
  <c r="I180" i="14"/>
  <c r="G180" i="14"/>
  <c r="S179" i="14"/>
  <c r="R179" i="14"/>
  <c r="Q179" i="14"/>
  <c r="P179" i="14"/>
  <c r="L179" i="14"/>
  <c r="J179" i="14"/>
  <c r="H179" i="14"/>
  <c r="F179" i="14"/>
  <c r="E179" i="14"/>
  <c r="M179" i="14" s="1"/>
  <c r="D179" i="14"/>
  <c r="U178" i="14"/>
  <c r="T178" i="14"/>
  <c r="O178" i="14"/>
  <c r="M178" i="14"/>
  <c r="K178" i="14"/>
  <c r="I178" i="14"/>
  <c r="G178" i="14"/>
  <c r="U177" i="14"/>
  <c r="T177" i="14"/>
  <c r="O177" i="14"/>
  <c r="M177" i="14"/>
  <c r="K177" i="14"/>
  <c r="I177" i="14"/>
  <c r="G177" i="14"/>
  <c r="U176" i="14"/>
  <c r="T176" i="14"/>
  <c r="O176" i="14"/>
  <c r="M176" i="14"/>
  <c r="K176" i="14"/>
  <c r="I176" i="14"/>
  <c r="G176" i="14"/>
  <c r="U175" i="14"/>
  <c r="T175" i="14"/>
  <c r="O175" i="14"/>
  <c r="M175" i="14"/>
  <c r="K175" i="14"/>
  <c r="I175" i="14"/>
  <c r="G175" i="14"/>
  <c r="U174" i="14"/>
  <c r="T174" i="14"/>
  <c r="O174" i="14"/>
  <c r="M174" i="14"/>
  <c r="K174" i="14"/>
  <c r="I174" i="14"/>
  <c r="G174" i="14"/>
  <c r="U173" i="14"/>
  <c r="T173" i="14"/>
  <c r="O173" i="14"/>
  <c r="M173" i="14"/>
  <c r="K173" i="14"/>
  <c r="I173" i="14"/>
  <c r="G173" i="14"/>
  <c r="U170" i="14"/>
  <c r="S170" i="14"/>
  <c r="R170" i="14"/>
  <c r="Q170" i="14"/>
  <c r="T170" i="14" s="1"/>
  <c r="P170" i="14"/>
  <c r="L170" i="14"/>
  <c r="J170" i="14"/>
  <c r="H170" i="14"/>
  <c r="F170" i="14"/>
  <c r="E170" i="14"/>
  <c r="D170" i="14"/>
  <c r="I170" i="14" s="1"/>
  <c r="S169" i="14"/>
  <c r="R169" i="14"/>
  <c r="Q169" i="14"/>
  <c r="T169" i="14" s="1"/>
  <c r="P169" i="14"/>
  <c r="L169" i="14"/>
  <c r="J169" i="14"/>
  <c r="H169" i="14"/>
  <c r="F169" i="14"/>
  <c r="U169" i="14" s="1"/>
  <c r="E169" i="14"/>
  <c r="K169" i="14" s="1"/>
  <c r="D169" i="14"/>
  <c r="U168" i="14"/>
  <c r="T168" i="14"/>
  <c r="O168" i="14"/>
  <c r="M168" i="14"/>
  <c r="K168" i="14"/>
  <c r="I168" i="14"/>
  <c r="G168" i="14"/>
  <c r="U167" i="14"/>
  <c r="T167" i="14"/>
  <c r="O167" i="14"/>
  <c r="M167" i="14"/>
  <c r="K167" i="14"/>
  <c r="I167" i="14"/>
  <c r="G167" i="14"/>
  <c r="U166" i="14"/>
  <c r="T166" i="14"/>
  <c r="O166" i="14"/>
  <c r="M166" i="14"/>
  <c r="K166" i="14"/>
  <c r="I166" i="14"/>
  <c r="G166" i="14"/>
  <c r="U165" i="14"/>
  <c r="T165" i="14"/>
  <c r="O165" i="14"/>
  <c r="M165" i="14"/>
  <c r="K165" i="14"/>
  <c r="I165" i="14"/>
  <c r="G165" i="14"/>
  <c r="U164" i="14"/>
  <c r="T164" i="14"/>
  <c r="O164" i="14"/>
  <c r="M164" i="14"/>
  <c r="K164" i="14"/>
  <c r="I164" i="14"/>
  <c r="G164" i="14"/>
  <c r="U163" i="14"/>
  <c r="S163" i="14"/>
  <c r="R163" i="14"/>
  <c r="Q163" i="14"/>
  <c r="T163" i="14" s="1"/>
  <c r="P163" i="14"/>
  <c r="L163" i="14"/>
  <c r="J163" i="14"/>
  <c r="H163" i="14"/>
  <c r="F163" i="14"/>
  <c r="E163" i="14"/>
  <c r="D163" i="14"/>
  <c r="U162" i="14"/>
  <c r="T162" i="14"/>
  <c r="O162" i="14"/>
  <c r="M162" i="14"/>
  <c r="K162" i="14"/>
  <c r="I162" i="14"/>
  <c r="G162" i="14"/>
  <c r="U161" i="14"/>
  <c r="T161" i="14"/>
  <c r="O161" i="14"/>
  <c r="M161" i="14"/>
  <c r="K161" i="14"/>
  <c r="I161" i="14"/>
  <c r="G161" i="14"/>
  <c r="U160" i="14"/>
  <c r="T160" i="14"/>
  <c r="O160" i="14"/>
  <c r="M160" i="14"/>
  <c r="K160" i="14"/>
  <c r="I160" i="14"/>
  <c r="G160" i="14"/>
  <c r="U159" i="14"/>
  <c r="T159" i="14"/>
  <c r="O159" i="14"/>
  <c r="M159" i="14"/>
  <c r="K159" i="14"/>
  <c r="I159" i="14"/>
  <c r="G159" i="14"/>
  <c r="U158" i="14"/>
  <c r="T158" i="14"/>
  <c r="O158" i="14"/>
  <c r="M158" i="14"/>
  <c r="K158" i="14"/>
  <c r="I158" i="14"/>
  <c r="G158" i="14"/>
  <c r="S157" i="14"/>
  <c r="R157" i="14"/>
  <c r="Q157" i="14"/>
  <c r="P157" i="14"/>
  <c r="U157" i="14" s="1"/>
  <c r="L157" i="14"/>
  <c r="J157" i="14"/>
  <c r="H157" i="14"/>
  <c r="F157" i="14"/>
  <c r="E157" i="14"/>
  <c r="K157" i="14" s="1"/>
  <c r="D157" i="14"/>
  <c r="I157" i="14" s="1"/>
  <c r="U156" i="14"/>
  <c r="T156" i="14"/>
  <c r="O156" i="14"/>
  <c r="M156" i="14"/>
  <c r="K156" i="14"/>
  <c r="I156" i="14"/>
  <c r="G156" i="14"/>
  <c r="U155" i="14"/>
  <c r="T155" i="14"/>
  <c r="O155" i="14"/>
  <c r="M155" i="14"/>
  <c r="K155" i="14"/>
  <c r="I155" i="14"/>
  <c r="G155" i="14"/>
  <c r="U154" i="14"/>
  <c r="T154" i="14"/>
  <c r="O154" i="14"/>
  <c r="M154" i="14"/>
  <c r="K154" i="14"/>
  <c r="I154" i="14"/>
  <c r="G154" i="14"/>
  <c r="U153" i="14"/>
  <c r="T153" i="14"/>
  <c r="O153" i="14"/>
  <c r="M153" i="14"/>
  <c r="K153" i="14"/>
  <c r="I153" i="14"/>
  <c r="G153" i="14"/>
  <c r="U152" i="14"/>
  <c r="T152" i="14"/>
  <c r="O152" i="14"/>
  <c r="M152" i="14"/>
  <c r="K152" i="14"/>
  <c r="I152" i="14"/>
  <c r="G152" i="14"/>
  <c r="U151" i="14"/>
  <c r="T151" i="14"/>
  <c r="O151" i="14"/>
  <c r="M151" i="14"/>
  <c r="K151" i="14"/>
  <c r="I151" i="14"/>
  <c r="G151" i="14"/>
  <c r="S150" i="14"/>
  <c r="R150" i="14"/>
  <c r="Q150" i="14"/>
  <c r="P150" i="14"/>
  <c r="O150" i="14"/>
  <c r="L150" i="14"/>
  <c r="J150" i="14"/>
  <c r="K150" i="14" s="1"/>
  <c r="H150" i="14"/>
  <c r="F150" i="14"/>
  <c r="E150" i="14"/>
  <c r="D150" i="14"/>
  <c r="I150" i="14" s="1"/>
  <c r="U149" i="14"/>
  <c r="T149" i="14"/>
  <c r="O149" i="14"/>
  <c r="M149" i="14"/>
  <c r="K149" i="14"/>
  <c r="I149" i="14"/>
  <c r="G149" i="14"/>
  <c r="U148" i="14"/>
  <c r="T148" i="14"/>
  <c r="O148" i="14"/>
  <c r="M148" i="14"/>
  <c r="K148" i="14"/>
  <c r="I148" i="14"/>
  <c r="G148" i="14"/>
  <c r="U147" i="14"/>
  <c r="T147" i="14"/>
  <c r="O147" i="14"/>
  <c r="M147" i="14"/>
  <c r="K147" i="14"/>
  <c r="I147" i="14"/>
  <c r="G147" i="14"/>
  <c r="U146" i="14"/>
  <c r="T146" i="14"/>
  <c r="O146" i="14"/>
  <c r="M146" i="14"/>
  <c r="K146" i="14"/>
  <c r="I146" i="14"/>
  <c r="G146" i="14"/>
  <c r="U145" i="14"/>
  <c r="T145" i="14"/>
  <c r="O145" i="14"/>
  <c r="M145" i="14"/>
  <c r="K145" i="14"/>
  <c r="I145" i="14"/>
  <c r="G145" i="14"/>
  <c r="T144" i="14"/>
  <c r="S144" i="14"/>
  <c r="R144" i="14"/>
  <c r="Q144" i="14"/>
  <c r="P144" i="14"/>
  <c r="U144" i="14" s="1"/>
  <c r="L144" i="14"/>
  <c r="K144" i="14"/>
  <c r="J144" i="14"/>
  <c r="H144" i="14"/>
  <c r="F144" i="14"/>
  <c r="E144" i="14"/>
  <c r="D144" i="14"/>
  <c r="U143" i="14"/>
  <c r="T143" i="14"/>
  <c r="O143" i="14"/>
  <c r="M143" i="14"/>
  <c r="K143" i="14"/>
  <c r="I143" i="14"/>
  <c r="G143" i="14"/>
  <c r="U142" i="14"/>
  <c r="T142" i="14"/>
  <c r="O142" i="14"/>
  <c r="M142" i="14"/>
  <c r="K142" i="14"/>
  <c r="I142" i="14"/>
  <c r="G142" i="14"/>
  <c r="U141" i="14"/>
  <c r="T141" i="14"/>
  <c r="O141" i="14"/>
  <c r="M141" i="14"/>
  <c r="K141" i="14"/>
  <c r="I141" i="14"/>
  <c r="G141" i="14"/>
  <c r="U140" i="14"/>
  <c r="T140" i="14"/>
  <c r="O140" i="14"/>
  <c r="M140" i="14"/>
  <c r="K140" i="14"/>
  <c r="I140" i="14"/>
  <c r="G140" i="14"/>
  <c r="U139" i="14"/>
  <c r="T139" i="14"/>
  <c r="O139" i="14"/>
  <c r="M139" i="14"/>
  <c r="K139" i="14"/>
  <c r="I139" i="14"/>
  <c r="G139" i="14"/>
  <c r="U138" i="14"/>
  <c r="T138" i="14"/>
  <c r="O138" i="14"/>
  <c r="M138" i="14"/>
  <c r="K138" i="14"/>
  <c r="I138" i="14"/>
  <c r="G138" i="14"/>
  <c r="S137" i="14"/>
  <c r="R137" i="14"/>
  <c r="Q137" i="14"/>
  <c r="P137" i="14"/>
  <c r="O137" i="14"/>
  <c r="L137" i="14"/>
  <c r="J137" i="14"/>
  <c r="H137" i="14"/>
  <c r="G137" i="14"/>
  <c r="F137" i="14"/>
  <c r="E137" i="14"/>
  <c r="M137" i="14" s="1"/>
  <c r="D137" i="14"/>
  <c r="U136" i="14"/>
  <c r="T136" i="14"/>
  <c r="O136" i="14"/>
  <c r="M136" i="14"/>
  <c r="K136" i="14"/>
  <c r="I136" i="14"/>
  <c r="G136" i="14"/>
  <c r="U135" i="14"/>
  <c r="T135" i="14"/>
  <c r="O135" i="14"/>
  <c r="M135" i="14"/>
  <c r="K135" i="14"/>
  <c r="I135" i="14"/>
  <c r="G135" i="14"/>
  <c r="U134" i="14"/>
  <c r="T134" i="14"/>
  <c r="O134" i="14"/>
  <c r="M134" i="14"/>
  <c r="K134" i="14"/>
  <c r="I134" i="14"/>
  <c r="G134" i="14"/>
  <c r="U133" i="14"/>
  <c r="T133" i="14"/>
  <c r="O133" i="14"/>
  <c r="M133" i="14"/>
  <c r="K133" i="14"/>
  <c r="I133" i="14"/>
  <c r="G133" i="14"/>
  <c r="S132" i="14"/>
  <c r="T132" i="14" s="1"/>
  <c r="R132" i="14"/>
  <c r="Q132" i="14"/>
  <c r="P132" i="14"/>
  <c r="U132" i="14" s="1"/>
  <c r="L132" i="14"/>
  <c r="J132" i="14"/>
  <c r="K132" i="14" s="1"/>
  <c r="H132" i="14"/>
  <c r="F132" i="14"/>
  <c r="E132" i="14"/>
  <c r="D132" i="14"/>
  <c r="U131" i="14"/>
  <c r="T131" i="14"/>
  <c r="O131" i="14"/>
  <c r="M131" i="14"/>
  <c r="K131" i="14"/>
  <c r="I131" i="14"/>
  <c r="G131" i="14"/>
  <c r="U130" i="14"/>
  <c r="T130" i="14"/>
  <c r="O130" i="14"/>
  <c r="M130" i="14"/>
  <c r="K130" i="14"/>
  <c r="I130" i="14"/>
  <c r="G130" i="14"/>
  <c r="U129" i="14"/>
  <c r="T129" i="14"/>
  <c r="O129" i="14"/>
  <c r="M129" i="14"/>
  <c r="K129" i="14"/>
  <c r="I129" i="14"/>
  <c r="G129" i="14"/>
  <c r="U128" i="14"/>
  <c r="T128" i="14"/>
  <c r="O128" i="14"/>
  <c r="M128" i="14"/>
  <c r="K128" i="14"/>
  <c r="I128" i="14"/>
  <c r="G128" i="14"/>
  <c r="U127" i="14"/>
  <c r="T127" i="14"/>
  <c r="O127" i="14"/>
  <c r="M127" i="14"/>
  <c r="K127" i="14"/>
  <c r="I127" i="14"/>
  <c r="G127" i="14"/>
  <c r="S126" i="14"/>
  <c r="R126" i="14"/>
  <c r="Q126" i="14"/>
  <c r="T126" i="14" s="1"/>
  <c r="P126" i="14"/>
  <c r="U126" i="14" s="1"/>
  <c r="L126" i="14"/>
  <c r="K126" i="14"/>
  <c r="J126" i="14"/>
  <c r="H126" i="14"/>
  <c r="G126" i="14"/>
  <c r="F126" i="14"/>
  <c r="E126" i="14"/>
  <c r="M126" i="14" s="1"/>
  <c r="D126" i="14"/>
  <c r="I126" i="14" s="1"/>
  <c r="U125" i="14"/>
  <c r="T125" i="14"/>
  <c r="O125" i="14"/>
  <c r="M125" i="14"/>
  <c r="K125" i="14"/>
  <c r="I125" i="14"/>
  <c r="G125" i="14"/>
  <c r="U124" i="14"/>
  <c r="T124" i="14"/>
  <c r="O124" i="14"/>
  <c r="M124" i="14"/>
  <c r="K124" i="14"/>
  <c r="I124" i="14"/>
  <c r="G124" i="14"/>
  <c r="U123" i="14"/>
  <c r="T123" i="14"/>
  <c r="O123" i="14"/>
  <c r="M123" i="14"/>
  <c r="K123" i="14"/>
  <c r="I123" i="14"/>
  <c r="G123" i="14"/>
  <c r="U122" i="14"/>
  <c r="T122" i="14"/>
  <c r="O122" i="14"/>
  <c r="M122" i="14"/>
  <c r="K122" i="14"/>
  <c r="I122" i="14"/>
  <c r="G122" i="14"/>
  <c r="S121" i="14"/>
  <c r="R121" i="14"/>
  <c r="Q121" i="14"/>
  <c r="P121" i="14"/>
  <c r="U121" i="14" s="1"/>
  <c r="L121" i="14"/>
  <c r="J121" i="14"/>
  <c r="H121" i="14"/>
  <c r="F121" i="14"/>
  <c r="E121" i="14"/>
  <c r="K121" i="14" s="1"/>
  <c r="D121" i="14"/>
  <c r="U120" i="14"/>
  <c r="T120" i="14"/>
  <c r="O120" i="14"/>
  <c r="M120" i="14"/>
  <c r="K120" i="14"/>
  <c r="I120" i="14"/>
  <c r="G120" i="14"/>
  <c r="U119" i="14"/>
  <c r="T119" i="14"/>
  <c r="O119" i="14"/>
  <c r="M119" i="14"/>
  <c r="K119" i="14"/>
  <c r="I119" i="14"/>
  <c r="G119" i="14"/>
  <c r="U118" i="14"/>
  <c r="T118" i="14"/>
  <c r="O118" i="14"/>
  <c r="M118" i="14"/>
  <c r="K118" i="14"/>
  <c r="I118" i="14"/>
  <c r="G118" i="14"/>
  <c r="U117" i="14"/>
  <c r="T117" i="14"/>
  <c r="O117" i="14"/>
  <c r="M117" i="14"/>
  <c r="K117" i="14"/>
  <c r="I117" i="14"/>
  <c r="G117" i="14"/>
  <c r="U116" i="14"/>
  <c r="T116" i="14"/>
  <c r="O116" i="14"/>
  <c r="M116" i="14"/>
  <c r="K116" i="14"/>
  <c r="I116" i="14"/>
  <c r="G116" i="14"/>
  <c r="U115" i="14"/>
  <c r="T115" i="14"/>
  <c r="O115" i="14"/>
  <c r="M115" i="14"/>
  <c r="K115" i="14"/>
  <c r="I115" i="14"/>
  <c r="G115" i="14"/>
  <c r="U114" i="14"/>
  <c r="T114" i="14"/>
  <c r="O114" i="14"/>
  <c r="M114" i="14"/>
  <c r="K114" i="14"/>
  <c r="I114" i="14"/>
  <c r="G114" i="14"/>
  <c r="U113" i="14"/>
  <c r="T113" i="14"/>
  <c r="O113" i="14"/>
  <c r="M113" i="14"/>
  <c r="K113" i="14"/>
  <c r="I113" i="14"/>
  <c r="G113" i="14"/>
  <c r="S112" i="14"/>
  <c r="R112" i="14"/>
  <c r="Q112" i="14"/>
  <c r="P112" i="14"/>
  <c r="O112" i="14"/>
  <c r="L112" i="14"/>
  <c r="J112" i="14"/>
  <c r="H112" i="14"/>
  <c r="F112" i="14"/>
  <c r="U112" i="14" s="1"/>
  <c r="E112" i="14"/>
  <c r="M112" i="14" s="1"/>
  <c r="D112" i="14"/>
  <c r="U111" i="14"/>
  <c r="T111" i="14"/>
  <c r="O111" i="14"/>
  <c r="M111" i="14"/>
  <c r="K111" i="14"/>
  <c r="I111" i="14"/>
  <c r="G111" i="14"/>
  <c r="U110" i="14"/>
  <c r="T110" i="14"/>
  <c r="O110" i="14"/>
  <c r="M110" i="14"/>
  <c r="K110" i="14"/>
  <c r="I110" i="14"/>
  <c r="G110" i="14"/>
  <c r="U109" i="14"/>
  <c r="T109" i="14"/>
  <c r="O109" i="14"/>
  <c r="M109" i="14"/>
  <c r="K109" i="14"/>
  <c r="I109" i="14"/>
  <c r="G109" i="14"/>
  <c r="U108" i="14"/>
  <c r="T108" i="14"/>
  <c r="O108" i="14"/>
  <c r="M108" i="14"/>
  <c r="K108" i="14"/>
  <c r="I108" i="14"/>
  <c r="G108" i="14"/>
  <c r="U107" i="14"/>
  <c r="T107" i="14"/>
  <c r="O107" i="14"/>
  <c r="M107" i="14"/>
  <c r="K107" i="14"/>
  <c r="I107" i="14"/>
  <c r="G107" i="14"/>
  <c r="S106" i="14"/>
  <c r="R106" i="14"/>
  <c r="Q106" i="14"/>
  <c r="T106" i="14" s="1"/>
  <c r="P106" i="14"/>
  <c r="U106" i="14" s="1"/>
  <c r="L106" i="14"/>
  <c r="J106" i="14"/>
  <c r="I106" i="14"/>
  <c r="H106" i="14"/>
  <c r="F106" i="14"/>
  <c r="E106" i="14"/>
  <c r="M106" i="14" s="1"/>
  <c r="D106" i="14"/>
  <c r="O106" i="14" s="1"/>
  <c r="U105" i="14"/>
  <c r="T105" i="14"/>
  <c r="O105" i="14"/>
  <c r="M105" i="14"/>
  <c r="K105" i="14"/>
  <c r="I105" i="14"/>
  <c r="G105" i="14"/>
  <c r="S102" i="14"/>
  <c r="R102" i="14"/>
  <c r="Q102" i="14"/>
  <c r="T102" i="14" s="1"/>
  <c r="P102" i="14"/>
  <c r="L102" i="14"/>
  <c r="J102" i="14"/>
  <c r="I102" i="14"/>
  <c r="H102" i="14"/>
  <c r="F102" i="14"/>
  <c r="E102" i="14"/>
  <c r="M102" i="14" s="1"/>
  <c r="D102" i="14"/>
  <c r="G102" i="14" s="1"/>
  <c r="S101" i="14"/>
  <c r="R101" i="14"/>
  <c r="Q101" i="14"/>
  <c r="T101" i="14" s="1"/>
  <c r="P101" i="14"/>
  <c r="L101" i="14"/>
  <c r="K101" i="14"/>
  <c r="J101" i="14"/>
  <c r="H101" i="14"/>
  <c r="F101" i="14"/>
  <c r="E101" i="14"/>
  <c r="D101" i="14"/>
  <c r="U100" i="14"/>
  <c r="T100" i="14"/>
  <c r="O100" i="14"/>
  <c r="M100" i="14"/>
  <c r="K100" i="14"/>
  <c r="I100" i="14"/>
  <c r="G100" i="14"/>
  <c r="U99" i="14"/>
  <c r="T99" i="14"/>
  <c r="O99" i="14"/>
  <c r="M99" i="14"/>
  <c r="K99" i="14"/>
  <c r="I99" i="14"/>
  <c r="G99" i="14"/>
  <c r="U98" i="14"/>
  <c r="T98" i="14"/>
  <c r="O98" i="14"/>
  <c r="M98" i="14"/>
  <c r="K98" i="14"/>
  <c r="I98" i="14"/>
  <c r="G98" i="14"/>
  <c r="U97" i="14"/>
  <c r="T97" i="14"/>
  <c r="O97" i="14"/>
  <c r="M97" i="14"/>
  <c r="K97" i="14"/>
  <c r="I97" i="14"/>
  <c r="G97" i="14"/>
  <c r="S96" i="14"/>
  <c r="R96" i="14"/>
  <c r="Q96" i="14"/>
  <c r="P96" i="14"/>
  <c r="U96" i="14" s="1"/>
  <c r="L96" i="14"/>
  <c r="J96" i="14"/>
  <c r="H96" i="14"/>
  <c r="G96" i="14"/>
  <c r="F96" i="14"/>
  <c r="E96" i="14"/>
  <c r="D96" i="14"/>
  <c r="U95" i="14"/>
  <c r="T95" i="14"/>
  <c r="O95" i="14"/>
  <c r="M95" i="14"/>
  <c r="K95" i="14"/>
  <c r="I95" i="14"/>
  <c r="G95" i="14"/>
  <c r="U94" i="14"/>
  <c r="T94" i="14"/>
  <c r="O94" i="14"/>
  <c r="M94" i="14"/>
  <c r="K94" i="14"/>
  <c r="I94" i="14"/>
  <c r="G94" i="14"/>
  <c r="U93" i="14"/>
  <c r="T93" i="14"/>
  <c r="O93" i="14"/>
  <c r="M93" i="14"/>
  <c r="K93" i="14"/>
  <c r="I93" i="14"/>
  <c r="G93" i="14"/>
  <c r="U92" i="14"/>
  <c r="T92" i="14"/>
  <c r="O92" i="14"/>
  <c r="M92" i="14"/>
  <c r="K92" i="14"/>
  <c r="I92" i="14"/>
  <c r="G92" i="14"/>
  <c r="S91" i="14"/>
  <c r="R91" i="14"/>
  <c r="Q91" i="14"/>
  <c r="T91" i="14" s="1"/>
  <c r="P91" i="14"/>
  <c r="U91" i="14" s="1"/>
  <c r="L91" i="14"/>
  <c r="J91" i="14"/>
  <c r="H91" i="14"/>
  <c r="F91" i="14"/>
  <c r="E91" i="14"/>
  <c r="K91" i="14" s="1"/>
  <c r="D91" i="14"/>
  <c r="U90" i="14"/>
  <c r="T90" i="14"/>
  <c r="O90" i="14"/>
  <c r="M90" i="14"/>
  <c r="K90" i="14"/>
  <c r="I90" i="14"/>
  <c r="G90" i="14"/>
  <c r="U89" i="14"/>
  <c r="T89" i="14"/>
  <c r="O89" i="14"/>
  <c r="M89" i="14"/>
  <c r="K89" i="14"/>
  <c r="I89" i="14"/>
  <c r="G89" i="14"/>
  <c r="U88" i="14"/>
  <c r="T88" i="14"/>
  <c r="O88" i="14"/>
  <c r="M88" i="14"/>
  <c r="K88" i="14"/>
  <c r="I88" i="14"/>
  <c r="G88" i="14"/>
  <c r="T85" i="14"/>
  <c r="S85" i="14"/>
  <c r="R85" i="14"/>
  <c r="Q85" i="14"/>
  <c r="P85" i="14"/>
  <c r="U85" i="14" s="1"/>
  <c r="L85" i="14"/>
  <c r="J85" i="14"/>
  <c r="H85" i="14"/>
  <c r="I85" i="14" s="1"/>
  <c r="F85" i="14"/>
  <c r="E85" i="14"/>
  <c r="M85" i="14" s="1"/>
  <c r="D85" i="14"/>
  <c r="T84" i="14"/>
  <c r="S84" i="14"/>
  <c r="R84" i="14"/>
  <c r="Q84" i="14"/>
  <c r="P84" i="14"/>
  <c r="L84" i="14"/>
  <c r="J84" i="14"/>
  <c r="H84" i="14"/>
  <c r="F84" i="14"/>
  <c r="E84" i="14"/>
  <c r="D84" i="14"/>
  <c r="U83" i="14"/>
  <c r="T83" i="14"/>
  <c r="O83" i="14"/>
  <c r="M83" i="14"/>
  <c r="K83" i="14"/>
  <c r="I83" i="14"/>
  <c r="G83" i="14"/>
  <c r="U82" i="14"/>
  <c r="T82" i="14"/>
  <c r="O82" i="14"/>
  <c r="M82" i="14"/>
  <c r="K82" i="14"/>
  <c r="I82" i="14"/>
  <c r="G82" i="14"/>
  <c r="U81" i="14"/>
  <c r="T81" i="14"/>
  <c r="O81" i="14"/>
  <c r="M81" i="14"/>
  <c r="K81" i="14"/>
  <c r="I81" i="14"/>
  <c r="G81" i="14"/>
  <c r="U80" i="14"/>
  <c r="T80" i="14"/>
  <c r="O80" i="14"/>
  <c r="M80" i="14"/>
  <c r="K80" i="14"/>
  <c r="I80" i="14"/>
  <c r="G80" i="14"/>
  <c r="U79" i="14"/>
  <c r="T79" i="14"/>
  <c r="O79" i="14"/>
  <c r="M79" i="14"/>
  <c r="K79" i="14"/>
  <c r="I79" i="14"/>
  <c r="G79" i="14"/>
  <c r="S78" i="14"/>
  <c r="R78" i="14"/>
  <c r="Q78" i="14"/>
  <c r="T78" i="14" s="1"/>
  <c r="P78" i="14"/>
  <c r="L78" i="14"/>
  <c r="K78" i="14"/>
  <c r="J78" i="14"/>
  <c r="H78" i="14"/>
  <c r="F78" i="14"/>
  <c r="G78" i="14" s="1"/>
  <c r="E78" i="14"/>
  <c r="D78" i="14"/>
  <c r="I78" i="14" s="1"/>
  <c r="U77" i="14"/>
  <c r="T77" i="14"/>
  <c r="O77" i="14"/>
  <c r="M77" i="14"/>
  <c r="K77" i="14"/>
  <c r="I77" i="14"/>
  <c r="G77" i="14"/>
  <c r="U76" i="14"/>
  <c r="T76" i="14"/>
  <c r="O76" i="14"/>
  <c r="M76" i="14"/>
  <c r="K76" i="14"/>
  <c r="I76" i="14"/>
  <c r="G76" i="14"/>
  <c r="U75" i="14"/>
  <c r="T75" i="14"/>
  <c r="O75" i="14"/>
  <c r="M75" i="14"/>
  <c r="K75" i="14"/>
  <c r="I75" i="14"/>
  <c r="G75" i="14"/>
  <c r="U74" i="14"/>
  <c r="T74" i="14"/>
  <c r="O74" i="14"/>
  <c r="M74" i="14"/>
  <c r="K74" i="14"/>
  <c r="I74" i="14"/>
  <c r="G74" i="14"/>
  <c r="U73" i="14"/>
  <c r="T73" i="14"/>
  <c r="O73" i="14"/>
  <c r="M73" i="14"/>
  <c r="K73" i="14"/>
  <c r="I73" i="14"/>
  <c r="G73" i="14"/>
  <c r="U72" i="14"/>
  <c r="T72" i="14"/>
  <c r="O72" i="14"/>
  <c r="M72" i="14"/>
  <c r="K72" i="14"/>
  <c r="I72" i="14"/>
  <c r="G72" i="14"/>
  <c r="U71" i="14"/>
  <c r="T71" i="14"/>
  <c r="O71" i="14"/>
  <c r="M71" i="14"/>
  <c r="K71" i="14"/>
  <c r="I71" i="14"/>
  <c r="G71" i="14"/>
  <c r="S70" i="14"/>
  <c r="R70" i="14"/>
  <c r="Q70" i="14"/>
  <c r="P70" i="14"/>
  <c r="U70" i="14" s="1"/>
  <c r="O70" i="14"/>
  <c r="L70" i="14"/>
  <c r="J70" i="14"/>
  <c r="H70" i="14"/>
  <c r="F70" i="14"/>
  <c r="E70" i="14"/>
  <c r="D70" i="14"/>
  <c r="U69" i="14"/>
  <c r="T69" i="14"/>
  <c r="O69" i="14"/>
  <c r="M69" i="14"/>
  <c r="K69" i="14"/>
  <c r="I69" i="14"/>
  <c r="G69" i="14"/>
  <c r="U68" i="14"/>
  <c r="T68" i="14"/>
  <c r="O68" i="14"/>
  <c r="M68" i="14"/>
  <c r="K68" i="14"/>
  <c r="I68" i="14"/>
  <c r="G68" i="14"/>
  <c r="U67" i="14"/>
  <c r="T67" i="14"/>
  <c r="O67" i="14"/>
  <c r="M67" i="14"/>
  <c r="K67" i="14"/>
  <c r="I67" i="14"/>
  <c r="G67" i="14"/>
  <c r="U66" i="14"/>
  <c r="T66" i="14"/>
  <c r="O66" i="14"/>
  <c r="M66" i="14"/>
  <c r="K66" i="14"/>
  <c r="I66" i="14"/>
  <c r="G66" i="14"/>
  <c r="U65" i="14"/>
  <c r="T65" i="14"/>
  <c r="O65" i="14"/>
  <c r="M65" i="14"/>
  <c r="K65" i="14"/>
  <c r="I65" i="14"/>
  <c r="G65" i="14"/>
  <c r="U64" i="14"/>
  <c r="T64" i="14"/>
  <c r="O64" i="14"/>
  <c r="M64" i="14"/>
  <c r="K64" i="14"/>
  <c r="I64" i="14"/>
  <c r="G64" i="14"/>
  <c r="S63" i="14"/>
  <c r="R63" i="14"/>
  <c r="Q63" i="14"/>
  <c r="P63" i="14"/>
  <c r="L63" i="14"/>
  <c r="J63" i="14"/>
  <c r="H63" i="14"/>
  <c r="F63" i="14"/>
  <c r="U63" i="14" s="1"/>
  <c r="E63" i="14"/>
  <c r="D63" i="14"/>
  <c r="I63" i="14" s="1"/>
  <c r="U62" i="14"/>
  <c r="T62" i="14"/>
  <c r="O62" i="14"/>
  <c r="M62" i="14"/>
  <c r="K62" i="14"/>
  <c r="I62" i="14"/>
  <c r="G62" i="14"/>
  <c r="U61" i="14"/>
  <c r="T61" i="14"/>
  <c r="O61" i="14"/>
  <c r="M61" i="14"/>
  <c r="K61" i="14"/>
  <c r="I61" i="14"/>
  <c r="G61" i="14"/>
  <c r="U60" i="14"/>
  <c r="T60" i="14"/>
  <c r="O60" i="14"/>
  <c r="M60" i="14"/>
  <c r="K60" i="14"/>
  <c r="I60" i="14"/>
  <c r="G60" i="14"/>
  <c r="U59" i="14"/>
  <c r="T59" i="14"/>
  <c r="O59" i="14"/>
  <c r="M59" i="14"/>
  <c r="K59" i="14"/>
  <c r="I59" i="14"/>
  <c r="G59" i="14"/>
  <c r="S58" i="14"/>
  <c r="R58" i="14"/>
  <c r="Q58" i="14"/>
  <c r="T58" i="14" s="1"/>
  <c r="P58" i="14"/>
  <c r="L58" i="14"/>
  <c r="J58" i="14"/>
  <c r="I58" i="14"/>
  <c r="H58" i="14"/>
  <c r="F58" i="14"/>
  <c r="G58" i="14" s="1"/>
  <c r="E58" i="14"/>
  <c r="M58" i="14" s="1"/>
  <c r="D58" i="14"/>
  <c r="O58" i="14" s="1"/>
  <c r="U57" i="14"/>
  <c r="T57" i="14"/>
  <c r="O57" i="14"/>
  <c r="M57" i="14"/>
  <c r="K57" i="14"/>
  <c r="I57" i="14"/>
  <c r="G57" i="14"/>
  <c r="S54" i="14"/>
  <c r="R54" i="14"/>
  <c r="Q54" i="14"/>
  <c r="P54" i="14"/>
  <c r="U54" i="14" s="1"/>
  <c r="L54" i="14"/>
  <c r="J54" i="14"/>
  <c r="H54" i="14"/>
  <c r="F54" i="14"/>
  <c r="E54" i="14"/>
  <c r="M54" i="14" s="1"/>
  <c r="D54" i="14"/>
  <c r="O54" i="14" s="1"/>
  <c r="S53" i="14"/>
  <c r="R53" i="14"/>
  <c r="Q53" i="14"/>
  <c r="T53" i="14" s="1"/>
  <c r="P53" i="14"/>
  <c r="L53" i="14"/>
  <c r="K53" i="14"/>
  <c r="J53" i="14"/>
  <c r="I53" i="14"/>
  <c r="H53" i="14"/>
  <c r="F53" i="14"/>
  <c r="G53" i="14" s="1"/>
  <c r="E53" i="14"/>
  <c r="D53" i="14"/>
  <c r="O53" i="14" s="1"/>
  <c r="U52" i="14"/>
  <c r="T52" i="14"/>
  <c r="O52" i="14"/>
  <c r="M52" i="14"/>
  <c r="K52" i="14"/>
  <c r="I52" i="14"/>
  <c r="G52" i="14"/>
  <c r="U51" i="14"/>
  <c r="T51" i="14"/>
  <c r="O51" i="14"/>
  <c r="M51" i="14"/>
  <c r="K51" i="14"/>
  <c r="I51" i="14"/>
  <c r="G51" i="14"/>
  <c r="U50" i="14"/>
  <c r="T50" i="14"/>
  <c r="O50" i="14"/>
  <c r="M50" i="14"/>
  <c r="K50" i="14"/>
  <c r="I50" i="14"/>
  <c r="G50" i="14"/>
  <c r="U49" i="14"/>
  <c r="T49" i="14"/>
  <c r="O49" i="14"/>
  <c r="M49" i="14"/>
  <c r="K49" i="14"/>
  <c r="I49" i="14"/>
  <c r="G49" i="14"/>
  <c r="U48" i="14"/>
  <c r="T48" i="14"/>
  <c r="O48" i="14"/>
  <c r="M48" i="14"/>
  <c r="K48" i="14"/>
  <c r="I48" i="14"/>
  <c r="G48" i="14"/>
  <c r="T47" i="14"/>
  <c r="S47" i="14"/>
  <c r="R47" i="14"/>
  <c r="Q47" i="14"/>
  <c r="P47" i="14"/>
  <c r="U47" i="14" s="1"/>
  <c r="O47" i="14"/>
  <c r="L47" i="14"/>
  <c r="J47" i="14"/>
  <c r="H47" i="14"/>
  <c r="G47" i="14"/>
  <c r="F47" i="14"/>
  <c r="E47" i="14"/>
  <c r="M47" i="14" s="1"/>
  <c r="D47" i="14"/>
  <c r="I47" i="14" s="1"/>
  <c r="U46" i="14"/>
  <c r="T46" i="14"/>
  <c r="O46" i="14"/>
  <c r="M46" i="14"/>
  <c r="K46" i="14"/>
  <c r="I46" i="14"/>
  <c r="G46" i="14"/>
  <c r="U45" i="14"/>
  <c r="T45" i="14"/>
  <c r="O45" i="14"/>
  <c r="M45" i="14"/>
  <c r="K45" i="14"/>
  <c r="I45" i="14"/>
  <c r="G45" i="14"/>
  <c r="U44" i="14"/>
  <c r="T44" i="14"/>
  <c r="O44" i="14"/>
  <c r="M44" i="14"/>
  <c r="K44" i="14"/>
  <c r="I44" i="14"/>
  <c r="G44" i="14"/>
  <c r="U43" i="14"/>
  <c r="T43" i="14"/>
  <c r="O43" i="14"/>
  <c r="M43" i="14"/>
  <c r="K43" i="14"/>
  <c r="I43" i="14"/>
  <c r="G43" i="14"/>
  <c r="U42" i="14"/>
  <c r="T42" i="14"/>
  <c r="O42" i="14"/>
  <c r="M42" i="14"/>
  <c r="K42" i="14"/>
  <c r="I42" i="14"/>
  <c r="G42" i="14"/>
  <c r="U41" i="14"/>
  <c r="T41" i="14"/>
  <c r="O41" i="14"/>
  <c r="M41" i="14"/>
  <c r="K41" i="14"/>
  <c r="I41" i="14"/>
  <c r="G41" i="14"/>
  <c r="S40" i="14"/>
  <c r="R40" i="14"/>
  <c r="Q40" i="14"/>
  <c r="T40" i="14" s="1"/>
  <c r="P40" i="14"/>
  <c r="L40" i="14"/>
  <c r="J40" i="14"/>
  <c r="H40" i="14"/>
  <c r="F40" i="14"/>
  <c r="G40" i="14" s="1"/>
  <c r="E40" i="14"/>
  <c r="M40" i="14" s="1"/>
  <c r="D40" i="14"/>
  <c r="O40" i="14" s="1"/>
  <c r="U39" i="14"/>
  <c r="T39" i="14"/>
  <c r="O39" i="14"/>
  <c r="M39" i="14"/>
  <c r="K39" i="14"/>
  <c r="I39" i="14"/>
  <c r="G39" i="14"/>
  <c r="U38" i="14"/>
  <c r="T38" i="14"/>
  <c r="O38" i="14"/>
  <c r="M38" i="14"/>
  <c r="K38" i="14"/>
  <c r="I38" i="14"/>
  <c r="G38" i="14"/>
  <c r="U37" i="14"/>
  <c r="T37" i="14"/>
  <c r="O37" i="14"/>
  <c r="M37" i="14"/>
  <c r="K37" i="14"/>
  <c r="I37" i="14"/>
  <c r="G37" i="14"/>
  <c r="U36" i="14"/>
  <c r="T36" i="14"/>
  <c r="O36" i="14"/>
  <c r="M36" i="14"/>
  <c r="K36" i="14"/>
  <c r="I36" i="14"/>
  <c r="G36" i="14"/>
  <c r="S35" i="14"/>
  <c r="R35" i="14"/>
  <c r="Q35" i="14"/>
  <c r="P35" i="14"/>
  <c r="U35" i="14" s="1"/>
  <c r="L35" i="14"/>
  <c r="J35" i="14"/>
  <c r="H35" i="14"/>
  <c r="F35" i="14"/>
  <c r="E35" i="14"/>
  <c r="M35" i="14" s="1"/>
  <c r="D35" i="14"/>
  <c r="U34" i="14"/>
  <c r="T34" i="14"/>
  <c r="O34" i="14"/>
  <c r="M34" i="14"/>
  <c r="K34" i="14"/>
  <c r="I34" i="14"/>
  <c r="G34" i="14"/>
  <c r="U33" i="14"/>
  <c r="T33" i="14"/>
  <c r="O33" i="14"/>
  <c r="M33" i="14"/>
  <c r="K33" i="14"/>
  <c r="I33" i="14"/>
  <c r="G33" i="14"/>
  <c r="U32" i="14"/>
  <c r="T32" i="14"/>
  <c r="O32" i="14"/>
  <c r="M32" i="14"/>
  <c r="K32" i="14"/>
  <c r="I32" i="14"/>
  <c r="G32" i="14"/>
  <c r="U31" i="14"/>
  <c r="T31" i="14"/>
  <c r="O31" i="14"/>
  <c r="M31" i="14"/>
  <c r="K31" i="14"/>
  <c r="I31" i="14"/>
  <c r="G31" i="14"/>
  <c r="U30" i="14"/>
  <c r="T30" i="14"/>
  <c r="O30" i="14"/>
  <c r="M30" i="14"/>
  <c r="K30" i="14"/>
  <c r="I30" i="14"/>
  <c r="G30" i="14"/>
  <c r="U29" i="14"/>
  <c r="T29" i="14"/>
  <c r="O29" i="14"/>
  <c r="M29" i="14"/>
  <c r="K29" i="14"/>
  <c r="I29" i="14"/>
  <c r="G29" i="14"/>
  <c r="U28" i="14"/>
  <c r="T28" i="14"/>
  <c r="O28" i="14"/>
  <c r="M28" i="14"/>
  <c r="K28" i="14"/>
  <c r="I28" i="14"/>
  <c r="G28" i="14"/>
  <c r="S27" i="14"/>
  <c r="R27" i="14"/>
  <c r="Q27" i="14"/>
  <c r="P27" i="14"/>
  <c r="U27" i="14" s="1"/>
  <c r="L27" i="14"/>
  <c r="J27" i="14"/>
  <c r="H27" i="14"/>
  <c r="F27" i="14"/>
  <c r="E27" i="14"/>
  <c r="M27" i="14" s="1"/>
  <c r="D27" i="14"/>
  <c r="U26" i="14"/>
  <c r="T26" i="14"/>
  <c r="O26" i="14"/>
  <c r="M26" i="14"/>
  <c r="K26" i="14"/>
  <c r="I26" i="14"/>
  <c r="G26" i="14"/>
  <c r="U25" i="14"/>
  <c r="T25" i="14"/>
  <c r="O25" i="14"/>
  <c r="M25" i="14"/>
  <c r="K25" i="14"/>
  <c r="I25" i="14"/>
  <c r="G25" i="14"/>
  <c r="U24" i="14"/>
  <c r="T24" i="14"/>
  <c r="O24" i="14"/>
  <c r="M24" i="14"/>
  <c r="K24" i="14"/>
  <c r="I24" i="14"/>
  <c r="G24" i="14"/>
  <c r="U23" i="14"/>
  <c r="T23" i="14"/>
  <c r="O23" i="14"/>
  <c r="M23" i="14"/>
  <c r="K23" i="14"/>
  <c r="I23" i="14"/>
  <c r="G23" i="14"/>
  <c r="U22" i="14"/>
  <c r="T22" i="14"/>
  <c r="O22" i="14"/>
  <c r="M22" i="14"/>
  <c r="K22" i="14"/>
  <c r="I22" i="14"/>
  <c r="G22" i="14"/>
  <c r="U21" i="14"/>
  <c r="T21" i="14"/>
  <c r="O21" i="14"/>
  <c r="M21" i="14"/>
  <c r="K21" i="14"/>
  <c r="I21" i="14"/>
  <c r="G21" i="14"/>
  <c r="U20" i="14"/>
  <c r="T20" i="14"/>
  <c r="O20" i="14"/>
  <c r="M20" i="14"/>
  <c r="K20" i="14"/>
  <c r="I20" i="14"/>
  <c r="G20" i="14"/>
  <c r="S19" i="14"/>
  <c r="T19" i="14" s="1"/>
  <c r="R19" i="14"/>
  <c r="Q19" i="14"/>
  <c r="P19" i="14"/>
  <c r="U19" i="14" s="1"/>
  <c r="L19" i="14"/>
  <c r="J19" i="14"/>
  <c r="I19" i="14"/>
  <c r="H19" i="14"/>
  <c r="F19" i="14"/>
  <c r="E19" i="14"/>
  <c r="M19" i="14" s="1"/>
  <c r="D19" i="14"/>
  <c r="O19" i="14" s="1"/>
  <c r="U18" i="14"/>
  <c r="T18" i="14"/>
  <c r="O18" i="14"/>
  <c r="M18" i="14"/>
  <c r="K18" i="14"/>
  <c r="I18" i="14"/>
  <c r="G18" i="14"/>
  <c r="U17" i="14"/>
  <c r="T17" i="14"/>
  <c r="O17" i="14"/>
  <c r="M17" i="14"/>
  <c r="K17" i="14"/>
  <c r="I17" i="14"/>
  <c r="G17" i="14"/>
  <c r="U16" i="14"/>
  <c r="T16" i="14"/>
  <c r="O16" i="14"/>
  <c r="M16" i="14"/>
  <c r="K16" i="14"/>
  <c r="I16" i="14"/>
  <c r="G16" i="14"/>
  <c r="U15" i="14"/>
  <c r="T15" i="14"/>
  <c r="O15" i="14"/>
  <c r="M15" i="14"/>
  <c r="K15" i="14"/>
  <c r="I15" i="14"/>
  <c r="G15" i="14"/>
  <c r="U14" i="14"/>
  <c r="T14" i="14"/>
  <c r="O14" i="14"/>
  <c r="M14" i="14"/>
  <c r="K14" i="14"/>
  <c r="I14" i="14"/>
  <c r="G14" i="14"/>
  <c r="U13" i="14"/>
  <c r="T13" i="14"/>
  <c r="O13" i="14"/>
  <c r="M13" i="14"/>
  <c r="K13" i="14"/>
  <c r="I13" i="14"/>
  <c r="G13" i="14"/>
  <c r="U12" i="14"/>
  <c r="T12" i="14"/>
  <c r="O12" i="14"/>
  <c r="M12" i="14"/>
  <c r="K12" i="14"/>
  <c r="I12" i="14"/>
  <c r="G12" i="14"/>
  <c r="U11" i="14"/>
  <c r="T11" i="14"/>
  <c r="O11" i="14"/>
  <c r="M11" i="14"/>
  <c r="K11" i="14"/>
  <c r="I11" i="14"/>
  <c r="G11" i="14"/>
  <c r="T10" i="14"/>
  <c r="S10" i="14"/>
  <c r="R10" i="14"/>
  <c r="Q10" i="14"/>
  <c r="P10" i="14"/>
  <c r="L10" i="14"/>
  <c r="J10" i="14"/>
  <c r="H10" i="14"/>
  <c r="F10" i="14"/>
  <c r="U10" i="14" s="1"/>
  <c r="E10" i="14"/>
  <c r="M10" i="14" s="1"/>
  <c r="D10" i="14"/>
  <c r="U9" i="14"/>
  <c r="T9" i="14"/>
  <c r="O9" i="14"/>
  <c r="M9" i="14"/>
  <c r="K9" i="14"/>
  <c r="I9" i="14"/>
  <c r="G9" i="14"/>
  <c r="U8" i="14"/>
  <c r="T8" i="14"/>
  <c r="O8" i="14"/>
  <c r="M8" i="14"/>
  <c r="K8" i="14"/>
  <c r="I8" i="14"/>
  <c r="G8" i="14"/>
  <c r="S339" i="13"/>
  <c r="R339" i="13"/>
  <c r="Q339" i="13"/>
  <c r="P339" i="13"/>
  <c r="O339" i="13"/>
  <c r="L339" i="13"/>
  <c r="J339" i="13"/>
  <c r="K339" i="13" s="1"/>
  <c r="H339" i="13"/>
  <c r="I339" i="13" s="1"/>
  <c r="F339" i="13"/>
  <c r="E339" i="13"/>
  <c r="M339" i="13" s="1"/>
  <c r="D339" i="13"/>
  <c r="S338" i="13"/>
  <c r="T338" i="13" s="1"/>
  <c r="R338" i="13"/>
  <c r="Q338" i="13"/>
  <c r="P338" i="13"/>
  <c r="U338" i="13" s="1"/>
  <c r="L338" i="13"/>
  <c r="J338" i="13"/>
  <c r="K338" i="13" s="1"/>
  <c r="H338" i="13"/>
  <c r="F338" i="13"/>
  <c r="E338" i="13"/>
  <c r="M338" i="13" s="1"/>
  <c r="D338" i="13"/>
  <c r="S337" i="13"/>
  <c r="T337" i="13" s="1"/>
  <c r="R337" i="13"/>
  <c r="Q337" i="13"/>
  <c r="P337" i="13"/>
  <c r="U337" i="13" s="1"/>
  <c r="L337" i="13"/>
  <c r="J337" i="13"/>
  <c r="H337" i="13"/>
  <c r="F337" i="13"/>
  <c r="E337" i="13"/>
  <c r="M337" i="13" s="1"/>
  <c r="D337" i="13"/>
  <c r="U336" i="13"/>
  <c r="T336" i="13"/>
  <c r="O336" i="13"/>
  <c r="M336" i="13"/>
  <c r="K336" i="13"/>
  <c r="I336" i="13"/>
  <c r="G336" i="13"/>
  <c r="U335" i="13"/>
  <c r="T335" i="13"/>
  <c r="O335" i="13"/>
  <c r="M335" i="13"/>
  <c r="K335" i="13"/>
  <c r="I335" i="13"/>
  <c r="G335" i="13"/>
  <c r="U334" i="13"/>
  <c r="T334" i="13"/>
  <c r="O334" i="13"/>
  <c r="M334" i="13"/>
  <c r="K334" i="13"/>
  <c r="I334" i="13"/>
  <c r="G334" i="13"/>
  <c r="U333" i="13"/>
  <c r="T333" i="13"/>
  <c r="O333" i="13"/>
  <c r="M333" i="13"/>
  <c r="K333" i="13"/>
  <c r="I333" i="13"/>
  <c r="G333" i="13"/>
  <c r="S332" i="13"/>
  <c r="R332" i="13"/>
  <c r="Q332" i="13"/>
  <c r="P332" i="13"/>
  <c r="L332" i="13"/>
  <c r="J332" i="13"/>
  <c r="H332" i="13"/>
  <c r="I332" i="13" s="1"/>
  <c r="G332" i="13"/>
  <c r="F332" i="13"/>
  <c r="E332" i="13"/>
  <c r="D332" i="13"/>
  <c r="O332" i="13" s="1"/>
  <c r="U331" i="13"/>
  <c r="T331" i="13"/>
  <c r="O331" i="13"/>
  <c r="M331" i="13"/>
  <c r="K331" i="13"/>
  <c r="I331" i="13"/>
  <c r="G331" i="13"/>
  <c r="U330" i="13"/>
  <c r="T330" i="13"/>
  <c r="O330" i="13"/>
  <c r="M330" i="13"/>
  <c r="K330" i="13"/>
  <c r="I330" i="13"/>
  <c r="G330" i="13"/>
  <c r="U329" i="13"/>
  <c r="T329" i="13"/>
  <c r="O329" i="13"/>
  <c r="M329" i="13"/>
  <c r="K329" i="13"/>
  <c r="I329" i="13"/>
  <c r="G329" i="13"/>
  <c r="U328" i="13"/>
  <c r="T328" i="13"/>
  <c r="O328" i="13"/>
  <c r="M328" i="13"/>
  <c r="K328" i="13"/>
  <c r="I328" i="13"/>
  <c r="G328" i="13"/>
  <c r="U327" i="13"/>
  <c r="T327" i="13"/>
  <c r="O327" i="13"/>
  <c r="M327" i="13"/>
  <c r="K327" i="13"/>
  <c r="I327" i="13"/>
  <c r="G327" i="13"/>
  <c r="U326" i="13"/>
  <c r="T326" i="13"/>
  <c r="O326" i="13"/>
  <c r="M326" i="13"/>
  <c r="K326" i="13"/>
  <c r="I326" i="13"/>
  <c r="G326" i="13"/>
  <c r="U325" i="13"/>
  <c r="T325" i="13"/>
  <c r="O325" i="13"/>
  <c r="M325" i="13"/>
  <c r="K325" i="13"/>
  <c r="I325" i="13"/>
  <c r="G325" i="13"/>
  <c r="U324" i="13"/>
  <c r="T324" i="13"/>
  <c r="O324" i="13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E323" i="13"/>
  <c r="M323" i="13" s="1"/>
  <c r="D323" i="13"/>
  <c r="O323" i="13" s="1"/>
  <c r="U322" i="13"/>
  <c r="T322" i="13"/>
  <c r="O322" i="13"/>
  <c r="M322" i="13"/>
  <c r="K322" i="13"/>
  <c r="I322" i="13"/>
  <c r="G322" i="13"/>
  <c r="U321" i="13"/>
  <c r="T321" i="13"/>
  <c r="O321" i="13"/>
  <c r="M321" i="13"/>
  <c r="K321" i="13"/>
  <c r="I321" i="13"/>
  <c r="G321" i="13"/>
  <c r="U320" i="13"/>
  <c r="T320" i="13"/>
  <c r="O320" i="13"/>
  <c r="M320" i="13"/>
  <c r="K320" i="13"/>
  <c r="I320" i="13"/>
  <c r="G320" i="13"/>
  <c r="U319" i="13"/>
  <c r="T319" i="13"/>
  <c r="O319" i="13"/>
  <c r="M319" i="13"/>
  <c r="K319" i="13"/>
  <c r="I319" i="13"/>
  <c r="G319" i="13"/>
  <c r="U318" i="13"/>
  <c r="T318" i="13"/>
  <c r="O318" i="13"/>
  <c r="M318" i="13"/>
  <c r="K318" i="13"/>
  <c r="I318" i="13"/>
  <c r="G318" i="13"/>
  <c r="S317" i="13"/>
  <c r="R317" i="13"/>
  <c r="Q317" i="13"/>
  <c r="P317" i="13"/>
  <c r="U317" i="13" s="1"/>
  <c r="L317" i="13"/>
  <c r="J317" i="13"/>
  <c r="H317" i="13"/>
  <c r="F317" i="13"/>
  <c r="E317" i="13"/>
  <c r="D317" i="13"/>
  <c r="O317" i="13" s="1"/>
  <c r="U316" i="13"/>
  <c r="T316" i="13"/>
  <c r="O316" i="13"/>
  <c r="M316" i="13"/>
  <c r="K316" i="13"/>
  <c r="I316" i="13"/>
  <c r="G316" i="13"/>
  <c r="U315" i="13"/>
  <c r="T315" i="13"/>
  <c r="O315" i="13"/>
  <c r="M315" i="13"/>
  <c r="K315" i="13"/>
  <c r="I315" i="13"/>
  <c r="G315" i="13"/>
  <c r="U314" i="13"/>
  <c r="T314" i="13"/>
  <c r="O314" i="13"/>
  <c r="M314" i="13"/>
  <c r="K314" i="13"/>
  <c r="I314" i="13"/>
  <c r="G314" i="13"/>
  <c r="U313" i="13"/>
  <c r="T313" i="13"/>
  <c r="O313" i="13"/>
  <c r="M313" i="13"/>
  <c r="K313" i="13"/>
  <c r="I313" i="13"/>
  <c r="G313" i="13"/>
  <c r="U312" i="13"/>
  <c r="T312" i="13"/>
  <c r="O312" i="13"/>
  <c r="M312" i="13"/>
  <c r="K312" i="13"/>
  <c r="I312" i="13"/>
  <c r="G312" i="13"/>
  <c r="U311" i="13"/>
  <c r="T311" i="13"/>
  <c r="O311" i="13"/>
  <c r="M311" i="13"/>
  <c r="K311" i="13"/>
  <c r="I311" i="13"/>
  <c r="G311" i="13"/>
  <c r="S310" i="13"/>
  <c r="R310" i="13"/>
  <c r="Q310" i="13"/>
  <c r="P310" i="13"/>
  <c r="L310" i="13"/>
  <c r="J310" i="13"/>
  <c r="H310" i="13"/>
  <c r="I310" i="13" s="1"/>
  <c r="F310" i="13"/>
  <c r="E310" i="13"/>
  <c r="M310" i="13" s="1"/>
  <c r="D310" i="13"/>
  <c r="U309" i="13"/>
  <c r="T309" i="13"/>
  <c r="O309" i="13"/>
  <c r="M309" i="13"/>
  <c r="K309" i="13"/>
  <c r="I309" i="13"/>
  <c r="G309" i="13"/>
  <c r="U308" i="13"/>
  <c r="T308" i="13"/>
  <c r="O308" i="13"/>
  <c r="M308" i="13"/>
  <c r="K308" i="13"/>
  <c r="I308" i="13"/>
  <c r="G308" i="13"/>
  <c r="U307" i="13"/>
  <c r="T307" i="13"/>
  <c r="O307" i="13"/>
  <c r="M307" i="13"/>
  <c r="K307" i="13"/>
  <c r="I307" i="13"/>
  <c r="G307" i="13"/>
  <c r="U306" i="13"/>
  <c r="T306" i="13"/>
  <c r="O306" i="13"/>
  <c r="M306" i="13"/>
  <c r="K306" i="13"/>
  <c r="I306" i="13"/>
  <c r="G306" i="13"/>
  <c r="U305" i="13"/>
  <c r="T305" i="13"/>
  <c r="O305" i="13"/>
  <c r="M305" i="13"/>
  <c r="K305" i="13"/>
  <c r="I305" i="13"/>
  <c r="G305" i="13"/>
  <c r="U304" i="13"/>
  <c r="T304" i="13"/>
  <c r="O304" i="13"/>
  <c r="M304" i="13"/>
  <c r="K304" i="13"/>
  <c r="I304" i="13"/>
  <c r="G304" i="13"/>
  <c r="S303" i="13"/>
  <c r="R303" i="13"/>
  <c r="Q303" i="13"/>
  <c r="P303" i="13"/>
  <c r="L303" i="13"/>
  <c r="J303" i="13"/>
  <c r="H303" i="13"/>
  <c r="F303" i="13"/>
  <c r="U303" i="13" s="1"/>
  <c r="E303" i="13"/>
  <c r="M303" i="13" s="1"/>
  <c r="D303" i="13"/>
  <c r="I303" i="13" s="1"/>
  <c r="U302" i="13"/>
  <c r="T302" i="13"/>
  <c r="O302" i="13"/>
  <c r="M302" i="13"/>
  <c r="K302" i="13"/>
  <c r="I302" i="13"/>
  <c r="G302" i="13"/>
  <c r="S299" i="13"/>
  <c r="T299" i="13" s="1"/>
  <c r="R299" i="13"/>
  <c r="Q299" i="13"/>
  <c r="P299" i="13"/>
  <c r="U299" i="13" s="1"/>
  <c r="L299" i="13"/>
  <c r="J299" i="13"/>
  <c r="H299" i="13"/>
  <c r="F299" i="13"/>
  <c r="E299" i="13"/>
  <c r="M299" i="13" s="1"/>
  <c r="D299" i="13"/>
  <c r="U298" i="13"/>
  <c r="S298" i="13"/>
  <c r="R298" i="13"/>
  <c r="Q298" i="13"/>
  <c r="T298" i="13" s="1"/>
  <c r="P298" i="13"/>
  <c r="L298" i="13"/>
  <c r="J298" i="13"/>
  <c r="H298" i="13"/>
  <c r="F298" i="13"/>
  <c r="E298" i="13"/>
  <c r="D298" i="13"/>
  <c r="I298" i="13" s="1"/>
  <c r="U297" i="13"/>
  <c r="T297" i="13"/>
  <c r="O297" i="13"/>
  <c r="M297" i="13"/>
  <c r="K297" i="13"/>
  <c r="I297" i="13"/>
  <c r="G297" i="13"/>
  <c r="U296" i="13"/>
  <c r="T296" i="13"/>
  <c r="O296" i="13"/>
  <c r="M296" i="13"/>
  <c r="K296" i="13"/>
  <c r="I296" i="13"/>
  <c r="G296" i="13"/>
  <c r="U295" i="13"/>
  <c r="T295" i="13"/>
  <c r="O295" i="13"/>
  <c r="M295" i="13"/>
  <c r="K295" i="13"/>
  <c r="I295" i="13"/>
  <c r="G295" i="13"/>
  <c r="U294" i="13"/>
  <c r="T294" i="13"/>
  <c r="O294" i="13"/>
  <c r="M294" i="13"/>
  <c r="K294" i="13"/>
  <c r="I294" i="13"/>
  <c r="G294" i="13"/>
  <c r="U293" i="13"/>
  <c r="T293" i="13"/>
  <c r="O293" i="13"/>
  <c r="M293" i="13"/>
  <c r="K293" i="13"/>
  <c r="I293" i="13"/>
  <c r="G293" i="13"/>
  <c r="S292" i="13"/>
  <c r="R292" i="13"/>
  <c r="Q292" i="13"/>
  <c r="P292" i="13"/>
  <c r="U292" i="13" s="1"/>
  <c r="O292" i="13"/>
  <c r="L292" i="13"/>
  <c r="J292" i="13"/>
  <c r="H292" i="13"/>
  <c r="G292" i="13"/>
  <c r="F292" i="13"/>
  <c r="E292" i="13"/>
  <c r="D292" i="13"/>
  <c r="U291" i="13"/>
  <c r="T291" i="13"/>
  <c r="O291" i="13"/>
  <c r="M291" i="13"/>
  <c r="K291" i="13"/>
  <c r="I291" i="13"/>
  <c r="G291" i="13"/>
  <c r="U290" i="13"/>
  <c r="T290" i="13"/>
  <c r="O290" i="13"/>
  <c r="M290" i="13"/>
  <c r="K290" i="13"/>
  <c r="I290" i="13"/>
  <c r="G290" i="13"/>
  <c r="U289" i="13"/>
  <c r="T289" i="13"/>
  <c r="O289" i="13"/>
  <c r="M289" i="13"/>
  <c r="K289" i="13"/>
  <c r="I289" i="13"/>
  <c r="G289" i="13"/>
  <c r="U288" i="13"/>
  <c r="T288" i="13"/>
  <c r="O288" i="13"/>
  <c r="M288" i="13"/>
  <c r="K288" i="13"/>
  <c r="I288" i="13"/>
  <c r="G288" i="13"/>
  <c r="U287" i="13"/>
  <c r="T287" i="13"/>
  <c r="O287" i="13"/>
  <c r="M287" i="13"/>
  <c r="K287" i="13"/>
  <c r="I287" i="13"/>
  <c r="G287" i="13"/>
  <c r="U286" i="13"/>
  <c r="T286" i="13"/>
  <c r="O286" i="13"/>
  <c r="M286" i="13"/>
  <c r="K286" i="13"/>
  <c r="I286" i="13"/>
  <c r="G286" i="13"/>
  <c r="S285" i="13"/>
  <c r="T285" i="13" s="1"/>
  <c r="R285" i="13"/>
  <c r="Q285" i="13"/>
  <c r="P285" i="13"/>
  <c r="L285" i="13"/>
  <c r="J285" i="13"/>
  <c r="K285" i="13" s="1"/>
  <c r="H285" i="13"/>
  <c r="F285" i="13"/>
  <c r="U285" i="13" s="1"/>
  <c r="E285" i="13"/>
  <c r="D285" i="13"/>
  <c r="I285" i="13" s="1"/>
  <c r="U284" i="13"/>
  <c r="T284" i="13"/>
  <c r="O284" i="13"/>
  <c r="M284" i="13"/>
  <c r="K284" i="13"/>
  <c r="I284" i="13"/>
  <c r="G284" i="13"/>
  <c r="U283" i="13"/>
  <c r="T283" i="13"/>
  <c r="O283" i="13"/>
  <c r="M283" i="13"/>
  <c r="K283" i="13"/>
  <c r="I283" i="13"/>
  <c r="G283" i="13"/>
  <c r="U282" i="13"/>
  <c r="T282" i="13"/>
  <c r="O282" i="13"/>
  <c r="M282" i="13"/>
  <c r="K282" i="13"/>
  <c r="I282" i="13"/>
  <c r="G282" i="13"/>
  <c r="U281" i="13"/>
  <c r="T281" i="13"/>
  <c r="O281" i="13"/>
  <c r="M281" i="13"/>
  <c r="K281" i="13"/>
  <c r="I281" i="13"/>
  <c r="G281" i="13"/>
  <c r="U280" i="13"/>
  <c r="T280" i="13"/>
  <c r="O280" i="13"/>
  <c r="M280" i="13"/>
  <c r="K280" i="13"/>
  <c r="I280" i="13"/>
  <c r="G280" i="13"/>
  <c r="U279" i="13"/>
  <c r="T279" i="13"/>
  <c r="O279" i="13"/>
  <c r="M279" i="13"/>
  <c r="K279" i="13"/>
  <c r="I279" i="13"/>
  <c r="G279" i="13"/>
  <c r="U278" i="13"/>
  <c r="T278" i="13"/>
  <c r="O278" i="13"/>
  <c r="M278" i="13"/>
  <c r="K278" i="13"/>
  <c r="I278" i="13"/>
  <c r="G278" i="13"/>
  <c r="U277" i="13"/>
  <c r="T277" i="13"/>
  <c r="O277" i="13"/>
  <c r="M277" i="13"/>
  <c r="K277" i="13"/>
  <c r="I277" i="13"/>
  <c r="G277" i="13"/>
  <c r="U276" i="13"/>
  <c r="T276" i="13"/>
  <c r="O276" i="13"/>
  <c r="M276" i="13"/>
  <c r="K276" i="13"/>
  <c r="I276" i="13"/>
  <c r="G276" i="13"/>
  <c r="S275" i="13"/>
  <c r="R275" i="13"/>
  <c r="Q275" i="13"/>
  <c r="P275" i="13"/>
  <c r="L275" i="13"/>
  <c r="J275" i="13"/>
  <c r="K275" i="13" s="1"/>
  <c r="H275" i="13"/>
  <c r="F275" i="13"/>
  <c r="U275" i="13" s="1"/>
  <c r="E275" i="13"/>
  <c r="M275" i="13" s="1"/>
  <c r="D275" i="13"/>
  <c r="U274" i="13"/>
  <c r="T274" i="13"/>
  <c r="O274" i="13"/>
  <c r="M274" i="13"/>
  <c r="K274" i="13"/>
  <c r="I274" i="13"/>
  <c r="G274" i="13"/>
  <c r="U273" i="13"/>
  <c r="T273" i="13"/>
  <c r="O273" i="13"/>
  <c r="M273" i="13"/>
  <c r="K273" i="13"/>
  <c r="I273" i="13"/>
  <c r="G273" i="13"/>
  <c r="U272" i="13"/>
  <c r="T272" i="13"/>
  <c r="O272" i="13"/>
  <c r="M272" i="13"/>
  <c r="K272" i="13"/>
  <c r="I272" i="13"/>
  <c r="G272" i="13"/>
  <c r="U271" i="13"/>
  <c r="T271" i="13"/>
  <c r="O271" i="13"/>
  <c r="M271" i="13"/>
  <c r="K271" i="13"/>
  <c r="I271" i="13"/>
  <c r="G271" i="13"/>
  <c r="U270" i="13"/>
  <c r="T270" i="13"/>
  <c r="O270" i="13"/>
  <c r="M270" i="13"/>
  <c r="K270" i="13"/>
  <c r="I270" i="13"/>
  <c r="G270" i="13"/>
  <c r="U269" i="13"/>
  <c r="T269" i="13"/>
  <c r="O269" i="13"/>
  <c r="M269" i="13"/>
  <c r="K269" i="13"/>
  <c r="I269" i="13"/>
  <c r="G269" i="13"/>
  <c r="U268" i="13"/>
  <c r="T268" i="13"/>
  <c r="O268" i="13"/>
  <c r="M268" i="13"/>
  <c r="K268" i="13"/>
  <c r="I268" i="13"/>
  <c r="G268" i="13"/>
  <c r="S267" i="13"/>
  <c r="R267" i="13"/>
  <c r="Q267" i="13"/>
  <c r="P267" i="13"/>
  <c r="U267" i="13" s="1"/>
  <c r="L267" i="13"/>
  <c r="J267" i="13"/>
  <c r="H267" i="13"/>
  <c r="F267" i="13"/>
  <c r="E267" i="13"/>
  <c r="D267" i="13"/>
  <c r="O267" i="13" s="1"/>
  <c r="U266" i="13"/>
  <c r="T266" i="13"/>
  <c r="O266" i="13"/>
  <c r="M266" i="13"/>
  <c r="K266" i="13"/>
  <c r="I266" i="13"/>
  <c r="G266" i="13"/>
  <c r="U265" i="13"/>
  <c r="T265" i="13"/>
  <c r="O265" i="13"/>
  <c r="M265" i="13"/>
  <c r="K265" i="13"/>
  <c r="I265" i="13"/>
  <c r="G265" i="13"/>
  <c r="U264" i="13"/>
  <c r="T264" i="13"/>
  <c r="O264" i="13"/>
  <c r="M264" i="13"/>
  <c r="K264" i="13"/>
  <c r="I264" i="13"/>
  <c r="G264" i="13"/>
  <c r="U263" i="13"/>
  <c r="T263" i="13"/>
  <c r="O263" i="13"/>
  <c r="M263" i="13"/>
  <c r="K263" i="13"/>
  <c r="I263" i="13"/>
  <c r="G263" i="13"/>
  <c r="S260" i="13"/>
  <c r="T260" i="13" s="1"/>
  <c r="R260" i="13"/>
  <c r="Q260" i="13"/>
  <c r="P260" i="13"/>
  <c r="U260" i="13" s="1"/>
  <c r="L260" i="13"/>
  <c r="J260" i="13"/>
  <c r="K260" i="13" s="1"/>
  <c r="H260" i="13"/>
  <c r="F260" i="13"/>
  <c r="E260" i="13"/>
  <c r="M260" i="13" s="1"/>
  <c r="D260" i="13"/>
  <c r="S259" i="13"/>
  <c r="T259" i="13" s="1"/>
  <c r="R259" i="13"/>
  <c r="Q259" i="13"/>
  <c r="P259" i="13"/>
  <c r="U259" i="13" s="1"/>
  <c r="L259" i="13"/>
  <c r="J259" i="13"/>
  <c r="H259" i="13"/>
  <c r="F259" i="13"/>
  <c r="E259" i="13"/>
  <c r="M259" i="13" s="1"/>
  <c r="D259" i="13"/>
  <c r="U258" i="13"/>
  <c r="T258" i="13"/>
  <c r="O258" i="13"/>
  <c r="M258" i="13"/>
  <c r="K258" i="13"/>
  <c r="I258" i="13"/>
  <c r="G258" i="13"/>
  <c r="U257" i="13"/>
  <c r="T257" i="13"/>
  <c r="O257" i="13"/>
  <c r="M257" i="13"/>
  <c r="K257" i="13"/>
  <c r="I257" i="13"/>
  <c r="G257" i="13"/>
  <c r="U256" i="13"/>
  <c r="T256" i="13"/>
  <c r="O256" i="13"/>
  <c r="M256" i="13"/>
  <c r="K256" i="13"/>
  <c r="I256" i="13"/>
  <c r="G256" i="13"/>
  <c r="U255" i="13"/>
  <c r="T255" i="13"/>
  <c r="O255" i="13"/>
  <c r="M255" i="13"/>
  <c r="K255" i="13"/>
  <c r="I255" i="13"/>
  <c r="G255" i="13"/>
  <c r="S254" i="13"/>
  <c r="R254" i="13"/>
  <c r="Q254" i="13"/>
  <c r="P254" i="13"/>
  <c r="L254" i="13"/>
  <c r="J254" i="13"/>
  <c r="H254" i="13"/>
  <c r="I254" i="13" s="1"/>
  <c r="G254" i="13"/>
  <c r="F254" i="13"/>
  <c r="E254" i="13"/>
  <c r="D254" i="13"/>
  <c r="O254" i="13" s="1"/>
  <c r="U253" i="13"/>
  <c r="T253" i="13"/>
  <c r="O253" i="13"/>
  <c r="M253" i="13"/>
  <c r="K253" i="13"/>
  <c r="I253" i="13"/>
  <c r="G253" i="13"/>
  <c r="U252" i="13"/>
  <c r="T252" i="13"/>
  <c r="O252" i="13"/>
  <c r="M252" i="13"/>
  <c r="K252" i="13"/>
  <c r="I252" i="13"/>
  <c r="G252" i="13"/>
  <c r="U251" i="13"/>
  <c r="T251" i="13"/>
  <c r="O251" i="13"/>
  <c r="M251" i="13"/>
  <c r="K251" i="13"/>
  <c r="I251" i="13"/>
  <c r="G251" i="13"/>
  <c r="U250" i="13"/>
  <c r="T250" i="13"/>
  <c r="O250" i="13"/>
  <c r="M250" i="13"/>
  <c r="K250" i="13"/>
  <c r="I250" i="13"/>
  <c r="G250" i="13"/>
  <c r="U249" i="13"/>
  <c r="T249" i="13"/>
  <c r="O249" i="13"/>
  <c r="M249" i="13"/>
  <c r="K249" i="13"/>
  <c r="I249" i="13"/>
  <c r="G249" i="13"/>
  <c r="U248" i="13"/>
  <c r="T248" i="13"/>
  <c r="O248" i="13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U247" i="13" s="1"/>
  <c r="E247" i="13"/>
  <c r="M247" i="13" s="1"/>
  <c r="D247" i="13"/>
  <c r="U246" i="13"/>
  <c r="T246" i="13"/>
  <c r="O246" i="13"/>
  <c r="M246" i="13"/>
  <c r="K246" i="13"/>
  <c r="I246" i="13"/>
  <c r="G246" i="13"/>
  <c r="U245" i="13"/>
  <c r="T245" i="13"/>
  <c r="O245" i="13"/>
  <c r="M245" i="13"/>
  <c r="K245" i="13"/>
  <c r="I245" i="13"/>
  <c r="G245" i="13"/>
  <c r="U244" i="13"/>
  <c r="T244" i="13"/>
  <c r="O244" i="13"/>
  <c r="M244" i="13"/>
  <c r="K244" i="13"/>
  <c r="I244" i="13"/>
  <c r="G244" i="13"/>
  <c r="U243" i="13"/>
  <c r="T243" i="13"/>
  <c r="O243" i="13"/>
  <c r="M243" i="13"/>
  <c r="K243" i="13"/>
  <c r="I243" i="13"/>
  <c r="G243" i="13"/>
  <c r="U242" i="13"/>
  <c r="T242" i="13"/>
  <c r="O242" i="13"/>
  <c r="M242" i="13"/>
  <c r="K242" i="13"/>
  <c r="I242" i="13"/>
  <c r="G242" i="13"/>
  <c r="U241" i="13"/>
  <c r="T241" i="13"/>
  <c r="O241" i="13"/>
  <c r="M241" i="13"/>
  <c r="K241" i="13"/>
  <c r="I241" i="13"/>
  <c r="G241" i="13"/>
  <c r="S240" i="13"/>
  <c r="R240" i="13"/>
  <c r="Q240" i="13"/>
  <c r="T240" i="13" s="1"/>
  <c r="P240" i="13"/>
  <c r="U240" i="13" s="1"/>
  <c r="L240" i="13"/>
  <c r="J240" i="13"/>
  <c r="H240" i="13"/>
  <c r="F240" i="13"/>
  <c r="E240" i="13"/>
  <c r="M240" i="13" s="1"/>
  <c r="D240" i="13"/>
  <c r="I240" i="13" s="1"/>
  <c r="U239" i="13"/>
  <c r="T239" i="13"/>
  <c r="O239" i="13"/>
  <c r="M239" i="13"/>
  <c r="K239" i="13"/>
  <c r="I239" i="13"/>
  <c r="G239" i="13"/>
  <c r="U238" i="13"/>
  <c r="T238" i="13"/>
  <c r="O238" i="13"/>
  <c r="M238" i="13"/>
  <c r="K238" i="13"/>
  <c r="I238" i="13"/>
  <c r="G238" i="13"/>
  <c r="U237" i="13"/>
  <c r="T237" i="13"/>
  <c r="O237" i="13"/>
  <c r="M237" i="13"/>
  <c r="K237" i="13"/>
  <c r="I237" i="13"/>
  <c r="G237" i="13"/>
  <c r="U236" i="13"/>
  <c r="T236" i="13"/>
  <c r="O236" i="13"/>
  <c r="M236" i="13"/>
  <c r="K236" i="13"/>
  <c r="I236" i="13"/>
  <c r="G236" i="13"/>
  <c r="U235" i="13"/>
  <c r="T235" i="13"/>
  <c r="O235" i="13"/>
  <c r="M235" i="13"/>
  <c r="K235" i="13"/>
  <c r="I235" i="13"/>
  <c r="G235" i="13"/>
  <c r="U234" i="13"/>
  <c r="T234" i="13"/>
  <c r="O234" i="13"/>
  <c r="M234" i="13"/>
  <c r="K234" i="13"/>
  <c r="I234" i="13"/>
  <c r="G234" i="13"/>
  <c r="S231" i="13"/>
  <c r="R231" i="13"/>
  <c r="Q231" i="13"/>
  <c r="P231" i="13"/>
  <c r="O231" i="13"/>
  <c r="L231" i="13"/>
  <c r="J231" i="13"/>
  <c r="H231" i="13"/>
  <c r="I231" i="13" s="1"/>
  <c r="F231" i="13"/>
  <c r="G231" i="13" s="1"/>
  <c r="E231" i="13"/>
  <c r="D231" i="13"/>
  <c r="S230" i="13"/>
  <c r="R230" i="13"/>
  <c r="Q230" i="13"/>
  <c r="P230" i="13"/>
  <c r="L230" i="13"/>
  <c r="J230" i="13"/>
  <c r="I230" i="13"/>
  <c r="H230" i="13"/>
  <c r="F230" i="13"/>
  <c r="E230" i="13"/>
  <c r="M230" i="13" s="1"/>
  <c r="D230" i="13"/>
  <c r="O230" i="13" s="1"/>
  <c r="U229" i="13"/>
  <c r="T229" i="13"/>
  <c r="O229" i="13"/>
  <c r="M229" i="13"/>
  <c r="K229" i="13"/>
  <c r="I229" i="13"/>
  <c r="G229" i="13"/>
  <c r="U228" i="13"/>
  <c r="T228" i="13"/>
  <c r="O228" i="13"/>
  <c r="M228" i="13"/>
  <c r="K228" i="13"/>
  <c r="I228" i="13"/>
  <c r="G228" i="13"/>
  <c r="U227" i="13"/>
  <c r="T227" i="13"/>
  <c r="O227" i="13"/>
  <c r="M227" i="13"/>
  <c r="K227" i="13"/>
  <c r="I227" i="13"/>
  <c r="G227" i="13"/>
  <c r="U226" i="13"/>
  <c r="T226" i="13"/>
  <c r="O226" i="13"/>
  <c r="M226" i="13"/>
  <c r="K226" i="13"/>
  <c r="I226" i="13"/>
  <c r="G226" i="13"/>
  <c r="U225" i="13"/>
  <c r="T225" i="13"/>
  <c r="O225" i="13"/>
  <c r="M225" i="13"/>
  <c r="K225" i="13"/>
  <c r="I225" i="13"/>
  <c r="G225" i="13"/>
  <c r="S224" i="13"/>
  <c r="R224" i="13"/>
  <c r="Q224" i="13"/>
  <c r="T224" i="13" s="1"/>
  <c r="P224" i="13"/>
  <c r="U224" i="13" s="1"/>
  <c r="O224" i="13"/>
  <c r="L224" i="13"/>
  <c r="J224" i="13"/>
  <c r="H224" i="13"/>
  <c r="F224" i="13"/>
  <c r="E224" i="13"/>
  <c r="M224" i="13" s="1"/>
  <c r="D224" i="13"/>
  <c r="I224" i="13" s="1"/>
  <c r="U223" i="13"/>
  <c r="T223" i="13"/>
  <c r="O223" i="13"/>
  <c r="M223" i="13"/>
  <c r="K223" i="13"/>
  <c r="I223" i="13"/>
  <c r="G223" i="13"/>
  <c r="U222" i="13"/>
  <c r="T222" i="13"/>
  <c r="O222" i="13"/>
  <c r="M222" i="13"/>
  <c r="K222" i="13"/>
  <c r="I222" i="13"/>
  <c r="G222" i="13"/>
  <c r="U221" i="13"/>
  <c r="T221" i="13"/>
  <c r="O221" i="13"/>
  <c r="M221" i="13"/>
  <c r="K221" i="13"/>
  <c r="I221" i="13"/>
  <c r="G221" i="13"/>
  <c r="U220" i="13"/>
  <c r="T220" i="13"/>
  <c r="O220" i="13"/>
  <c r="M220" i="13"/>
  <c r="K220" i="13"/>
  <c r="I220" i="13"/>
  <c r="G220" i="13"/>
  <c r="U219" i="13"/>
  <c r="T219" i="13"/>
  <c r="O219" i="13"/>
  <c r="M219" i="13"/>
  <c r="K219" i="13"/>
  <c r="I219" i="13"/>
  <c r="G219" i="13"/>
  <c r="U218" i="13"/>
  <c r="T218" i="13"/>
  <c r="O218" i="13"/>
  <c r="M218" i="13"/>
  <c r="K218" i="13"/>
  <c r="I218" i="13"/>
  <c r="G218" i="13"/>
  <c r="U217" i="13"/>
  <c r="T217" i="13"/>
  <c r="O217" i="13"/>
  <c r="M217" i="13"/>
  <c r="K217" i="13"/>
  <c r="I217" i="13"/>
  <c r="G217" i="13"/>
  <c r="S216" i="13"/>
  <c r="R216" i="13"/>
  <c r="Q216" i="13"/>
  <c r="P216" i="13"/>
  <c r="L216" i="13"/>
  <c r="J216" i="13"/>
  <c r="H216" i="13"/>
  <c r="I216" i="13" s="1"/>
  <c r="G216" i="13"/>
  <c r="F216" i="13"/>
  <c r="E216" i="13"/>
  <c r="M216" i="13" s="1"/>
  <c r="D216" i="13"/>
  <c r="O216" i="13" s="1"/>
  <c r="U215" i="13"/>
  <c r="T215" i="13"/>
  <c r="O215" i="13"/>
  <c r="M215" i="13"/>
  <c r="K215" i="13"/>
  <c r="I215" i="13"/>
  <c r="G215" i="13"/>
  <c r="U214" i="13"/>
  <c r="T214" i="13"/>
  <c r="O214" i="13"/>
  <c r="M214" i="13"/>
  <c r="K214" i="13"/>
  <c r="I214" i="13"/>
  <c r="G214" i="13"/>
  <c r="U213" i="13"/>
  <c r="T213" i="13"/>
  <c r="O213" i="13"/>
  <c r="M213" i="13"/>
  <c r="K213" i="13"/>
  <c r="I213" i="13"/>
  <c r="G213" i="13"/>
  <c r="U212" i="13"/>
  <c r="T212" i="13"/>
  <c r="O212" i="13"/>
  <c r="M212" i="13"/>
  <c r="K212" i="13"/>
  <c r="I212" i="13"/>
  <c r="G212" i="13"/>
  <c r="U211" i="13"/>
  <c r="T211" i="13"/>
  <c r="O211" i="13"/>
  <c r="M211" i="13"/>
  <c r="K211" i="13"/>
  <c r="I211" i="13"/>
  <c r="G211" i="13"/>
  <c r="U210" i="13"/>
  <c r="T210" i="13"/>
  <c r="O210" i="13"/>
  <c r="M210" i="13"/>
  <c r="K210" i="13"/>
  <c r="I210" i="13"/>
  <c r="G210" i="13"/>
  <c r="U209" i="13"/>
  <c r="T209" i="13"/>
  <c r="O209" i="13"/>
  <c r="M209" i="13"/>
  <c r="K209" i="13"/>
  <c r="I209" i="13"/>
  <c r="G209" i="13"/>
  <c r="U208" i="13"/>
  <c r="T208" i="13"/>
  <c r="O208" i="13"/>
  <c r="M208" i="13"/>
  <c r="K208" i="13"/>
  <c r="I208" i="13"/>
  <c r="G208" i="13"/>
  <c r="S205" i="13"/>
  <c r="R205" i="13"/>
  <c r="Q205" i="13"/>
  <c r="T205" i="13" s="1"/>
  <c r="P205" i="13"/>
  <c r="U205" i="13" s="1"/>
  <c r="L205" i="13"/>
  <c r="J205" i="13"/>
  <c r="K205" i="13" s="1"/>
  <c r="H205" i="13"/>
  <c r="F205" i="13"/>
  <c r="E205" i="13"/>
  <c r="D205" i="13"/>
  <c r="O205" i="13" s="1"/>
  <c r="S204" i="13"/>
  <c r="R204" i="13"/>
  <c r="Q204" i="13"/>
  <c r="T204" i="13" s="1"/>
  <c r="P204" i="13"/>
  <c r="L204" i="13"/>
  <c r="J204" i="13"/>
  <c r="I204" i="13"/>
  <c r="H204" i="13"/>
  <c r="F204" i="13"/>
  <c r="G204" i="13" s="1"/>
  <c r="E204" i="13"/>
  <c r="M204" i="13" s="1"/>
  <c r="D204" i="13"/>
  <c r="O204" i="13" s="1"/>
  <c r="U203" i="13"/>
  <c r="T203" i="13"/>
  <c r="O203" i="13"/>
  <c r="M203" i="13"/>
  <c r="K203" i="13"/>
  <c r="I203" i="13"/>
  <c r="G203" i="13"/>
  <c r="U202" i="13"/>
  <c r="T202" i="13"/>
  <c r="O202" i="13"/>
  <c r="M202" i="13"/>
  <c r="K202" i="13"/>
  <c r="I202" i="13"/>
  <c r="G202" i="13"/>
  <c r="U201" i="13"/>
  <c r="T201" i="13"/>
  <c r="O201" i="13"/>
  <c r="M201" i="13"/>
  <c r="K201" i="13"/>
  <c r="I201" i="13"/>
  <c r="G201" i="13"/>
  <c r="U200" i="13"/>
  <c r="T200" i="13"/>
  <c r="O200" i="13"/>
  <c r="M200" i="13"/>
  <c r="K200" i="13"/>
  <c r="I200" i="13"/>
  <c r="G200" i="13"/>
  <c r="U199" i="13"/>
  <c r="T199" i="13"/>
  <c r="O199" i="13"/>
  <c r="M199" i="13"/>
  <c r="K199" i="13"/>
  <c r="I199" i="13"/>
  <c r="G199" i="13"/>
  <c r="S198" i="13"/>
  <c r="R198" i="13"/>
  <c r="Q198" i="13"/>
  <c r="T198" i="13" s="1"/>
  <c r="P198" i="13"/>
  <c r="L198" i="13"/>
  <c r="J198" i="13"/>
  <c r="H198" i="13"/>
  <c r="F198" i="13"/>
  <c r="E198" i="13"/>
  <c r="M198" i="13" s="1"/>
  <c r="D198" i="13"/>
  <c r="U197" i="13"/>
  <c r="T197" i="13"/>
  <c r="O197" i="13"/>
  <c r="M197" i="13"/>
  <c r="K197" i="13"/>
  <c r="I197" i="13"/>
  <c r="G197" i="13"/>
  <c r="U196" i="13"/>
  <c r="T196" i="13"/>
  <c r="O196" i="13"/>
  <c r="M196" i="13"/>
  <c r="K196" i="13"/>
  <c r="I196" i="13"/>
  <c r="G196" i="13"/>
  <c r="U195" i="13"/>
  <c r="T195" i="13"/>
  <c r="O195" i="13"/>
  <c r="M195" i="13"/>
  <c r="K195" i="13"/>
  <c r="I195" i="13"/>
  <c r="G195" i="13"/>
  <c r="U194" i="13"/>
  <c r="T194" i="13"/>
  <c r="O194" i="13"/>
  <c r="M194" i="13"/>
  <c r="K194" i="13"/>
  <c r="I194" i="13"/>
  <c r="G194" i="13"/>
  <c r="U193" i="13"/>
  <c r="T193" i="13"/>
  <c r="O193" i="13"/>
  <c r="M193" i="13"/>
  <c r="K193" i="13"/>
  <c r="I193" i="13"/>
  <c r="G193" i="13"/>
  <c r="U192" i="13"/>
  <c r="T192" i="13"/>
  <c r="O192" i="13"/>
  <c r="M192" i="13"/>
  <c r="K192" i="13"/>
  <c r="I192" i="13"/>
  <c r="G192" i="13"/>
  <c r="S191" i="13"/>
  <c r="R191" i="13"/>
  <c r="Q191" i="13"/>
  <c r="P191" i="13"/>
  <c r="O191" i="13"/>
  <c r="L191" i="13"/>
  <c r="J191" i="13"/>
  <c r="H191" i="13"/>
  <c r="F191" i="13"/>
  <c r="G191" i="13" s="1"/>
  <c r="E191" i="13"/>
  <c r="D191" i="13"/>
  <c r="U190" i="13"/>
  <c r="T190" i="13"/>
  <c r="O190" i="13"/>
  <c r="M190" i="13"/>
  <c r="K190" i="13"/>
  <c r="I190" i="13"/>
  <c r="G190" i="13"/>
  <c r="U189" i="13"/>
  <c r="T189" i="13"/>
  <c r="O189" i="13"/>
  <c r="M189" i="13"/>
  <c r="K189" i="13"/>
  <c r="I189" i="13"/>
  <c r="G189" i="13"/>
  <c r="U188" i="13"/>
  <c r="T188" i="13"/>
  <c r="O188" i="13"/>
  <c r="M188" i="13"/>
  <c r="K188" i="13"/>
  <c r="I188" i="13"/>
  <c r="G188" i="13"/>
  <c r="U187" i="13"/>
  <c r="T187" i="13"/>
  <c r="O187" i="13"/>
  <c r="M187" i="13"/>
  <c r="K187" i="13"/>
  <c r="I187" i="13"/>
  <c r="G187" i="13"/>
  <c r="U186" i="13"/>
  <c r="T186" i="13"/>
  <c r="O186" i="13"/>
  <c r="M186" i="13"/>
  <c r="K186" i="13"/>
  <c r="I186" i="13"/>
  <c r="G186" i="13"/>
  <c r="S185" i="13"/>
  <c r="R185" i="13"/>
  <c r="Q185" i="13"/>
  <c r="P185" i="13"/>
  <c r="U185" i="13" s="1"/>
  <c r="L185" i="13"/>
  <c r="J185" i="13"/>
  <c r="H185" i="13"/>
  <c r="F185" i="13"/>
  <c r="E185" i="13"/>
  <c r="D185" i="13"/>
  <c r="O185" i="13" s="1"/>
  <c r="U184" i="13"/>
  <c r="T184" i="13"/>
  <c r="O184" i="13"/>
  <c r="M184" i="13"/>
  <c r="K184" i="13"/>
  <c r="I184" i="13"/>
  <c r="G184" i="13"/>
  <c r="U183" i="13"/>
  <c r="T183" i="13"/>
  <c r="O183" i="13"/>
  <c r="M183" i="13"/>
  <c r="K183" i="13"/>
  <c r="I183" i="13"/>
  <c r="G183" i="13"/>
  <c r="U182" i="13"/>
  <c r="T182" i="13"/>
  <c r="O182" i="13"/>
  <c r="M182" i="13"/>
  <c r="K182" i="13"/>
  <c r="I182" i="13"/>
  <c r="G182" i="13"/>
  <c r="U181" i="13"/>
  <c r="T181" i="13"/>
  <c r="O181" i="13"/>
  <c r="M181" i="13"/>
  <c r="K181" i="13"/>
  <c r="I181" i="13"/>
  <c r="G181" i="13"/>
  <c r="U180" i="13"/>
  <c r="T180" i="13"/>
  <c r="O180" i="13"/>
  <c r="M180" i="13"/>
  <c r="K180" i="13"/>
  <c r="I180" i="13"/>
  <c r="G180" i="13"/>
  <c r="S179" i="13"/>
  <c r="R179" i="13"/>
  <c r="Q179" i="13"/>
  <c r="P179" i="13"/>
  <c r="O179" i="13"/>
  <c r="L179" i="13"/>
  <c r="J179" i="13"/>
  <c r="H179" i="13"/>
  <c r="I179" i="13" s="1"/>
  <c r="F179" i="13"/>
  <c r="G179" i="13" s="1"/>
  <c r="E179" i="13"/>
  <c r="M179" i="13" s="1"/>
  <c r="D179" i="13"/>
  <c r="U178" i="13"/>
  <c r="T178" i="13"/>
  <c r="O178" i="13"/>
  <c r="M178" i="13"/>
  <c r="K178" i="13"/>
  <c r="I178" i="13"/>
  <c r="G178" i="13"/>
  <c r="U177" i="13"/>
  <c r="T177" i="13"/>
  <c r="O177" i="13"/>
  <c r="M177" i="13"/>
  <c r="K177" i="13"/>
  <c r="I177" i="13"/>
  <c r="G177" i="13"/>
  <c r="U176" i="13"/>
  <c r="T176" i="13"/>
  <c r="O176" i="13"/>
  <c r="M176" i="13"/>
  <c r="K176" i="13"/>
  <c r="I176" i="13"/>
  <c r="G176" i="13"/>
  <c r="U175" i="13"/>
  <c r="T175" i="13"/>
  <c r="O175" i="13"/>
  <c r="M175" i="13"/>
  <c r="K175" i="13"/>
  <c r="I175" i="13"/>
  <c r="G175" i="13"/>
  <c r="U174" i="13"/>
  <c r="T174" i="13"/>
  <c r="O174" i="13"/>
  <c r="M174" i="13"/>
  <c r="K174" i="13"/>
  <c r="I174" i="13"/>
  <c r="G174" i="13"/>
  <c r="U173" i="13"/>
  <c r="T173" i="13"/>
  <c r="O173" i="13"/>
  <c r="M173" i="13"/>
  <c r="K173" i="13"/>
  <c r="I173" i="13"/>
  <c r="G173" i="13"/>
  <c r="U170" i="13"/>
  <c r="S170" i="13"/>
  <c r="R170" i="13"/>
  <c r="Q170" i="13"/>
  <c r="T170" i="13" s="1"/>
  <c r="P170" i="13"/>
  <c r="L170" i="13"/>
  <c r="J170" i="13"/>
  <c r="H170" i="13"/>
  <c r="F170" i="13"/>
  <c r="E170" i="13"/>
  <c r="M170" i="13" s="1"/>
  <c r="D170" i="13"/>
  <c r="I170" i="13" s="1"/>
  <c r="S169" i="13"/>
  <c r="R169" i="13"/>
  <c r="Q169" i="13"/>
  <c r="P169" i="13"/>
  <c r="U169" i="13" s="1"/>
  <c r="L169" i="13"/>
  <c r="J169" i="13"/>
  <c r="H169" i="13"/>
  <c r="F169" i="13"/>
  <c r="E169" i="13"/>
  <c r="D169" i="13"/>
  <c r="O169" i="13" s="1"/>
  <c r="U168" i="13"/>
  <c r="T168" i="13"/>
  <c r="O168" i="13"/>
  <c r="M168" i="13"/>
  <c r="K168" i="13"/>
  <c r="I168" i="13"/>
  <c r="G168" i="13"/>
  <c r="U167" i="13"/>
  <c r="T167" i="13"/>
  <c r="O167" i="13"/>
  <c r="M167" i="13"/>
  <c r="K167" i="13"/>
  <c r="I167" i="13"/>
  <c r="G167" i="13"/>
  <c r="U166" i="13"/>
  <c r="T166" i="13"/>
  <c r="O166" i="13"/>
  <c r="M166" i="13"/>
  <c r="K166" i="13"/>
  <c r="I166" i="13"/>
  <c r="G166" i="13"/>
  <c r="U165" i="13"/>
  <c r="T165" i="13"/>
  <c r="O165" i="13"/>
  <c r="M165" i="13"/>
  <c r="K165" i="13"/>
  <c r="I165" i="13"/>
  <c r="G165" i="13"/>
  <c r="U164" i="13"/>
  <c r="T164" i="13"/>
  <c r="O164" i="13"/>
  <c r="M164" i="13"/>
  <c r="K164" i="13"/>
  <c r="I164" i="13"/>
  <c r="G164" i="13"/>
  <c r="S163" i="13"/>
  <c r="R163" i="13"/>
  <c r="Q163" i="13"/>
  <c r="P163" i="13"/>
  <c r="O163" i="13"/>
  <c r="L163" i="13"/>
  <c r="J163" i="13"/>
  <c r="H163" i="13"/>
  <c r="I163" i="13" s="1"/>
  <c r="F163" i="13"/>
  <c r="G163" i="13" s="1"/>
  <c r="E163" i="13"/>
  <c r="M163" i="13" s="1"/>
  <c r="D163" i="13"/>
  <c r="U162" i="13"/>
  <c r="T162" i="13"/>
  <c r="O162" i="13"/>
  <c r="M162" i="13"/>
  <c r="K162" i="13"/>
  <c r="I162" i="13"/>
  <c r="G162" i="13"/>
  <c r="U161" i="13"/>
  <c r="T161" i="13"/>
  <c r="O161" i="13"/>
  <c r="M161" i="13"/>
  <c r="K161" i="13"/>
  <c r="I161" i="13"/>
  <c r="G161" i="13"/>
  <c r="U160" i="13"/>
  <c r="T160" i="13"/>
  <c r="O160" i="13"/>
  <c r="M160" i="13"/>
  <c r="K160" i="13"/>
  <c r="I160" i="13"/>
  <c r="G160" i="13"/>
  <c r="U159" i="13"/>
  <c r="T159" i="13"/>
  <c r="O159" i="13"/>
  <c r="M159" i="13"/>
  <c r="K159" i="13"/>
  <c r="I159" i="13"/>
  <c r="G159" i="13"/>
  <c r="U158" i="13"/>
  <c r="T158" i="13"/>
  <c r="O158" i="13"/>
  <c r="M158" i="13"/>
  <c r="K158" i="13"/>
  <c r="I158" i="13"/>
  <c r="G158" i="13"/>
  <c r="S157" i="13"/>
  <c r="R157" i="13"/>
  <c r="Q157" i="13"/>
  <c r="P157" i="13"/>
  <c r="L157" i="13"/>
  <c r="J157" i="13"/>
  <c r="H157" i="13"/>
  <c r="F157" i="13"/>
  <c r="U157" i="13" s="1"/>
  <c r="E157" i="13"/>
  <c r="M157" i="13" s="1"/>
  <c r="D157" i="13"/>
  <c r="O157" i="13" s="1"/>
  <c r="U156" i="13"/>
  <c r="T156" i="13"/>
  <c r="O156" i="13"/>
  <c r="M156" i="13"/>
  <c r="K156" i="13"/>
  <c r="I156" i="13"/>
  <c r="G156" i="13"/>
  <c r="U155" i="13"/>
  <c r="T155" i="13"/>
  <c r="O155" i="13"/>
  <c r="M155" i="13"/>
  <c r="K155" i="13"/>
  <c r="I155" i="13"/>
  <c r="G155" i="13"/>
  <c r="U154" i="13"/>
  <c r="T154" i="13"/>
  <c r="O154" i="13"/>
  <c r="M154" i="13"/>
  <c r="K154" i="13"/>
  <c r="I154" i="13"/>
  <c r="G154" i="13"/>
  <c r="U153" i="13"/>
  <c r="T153" i="13"/>
  <c r="O153" i="13"/>
  <c r="M153" i="13"/>
  <c r="K153" i="13"/>
  <c r="I153" i="13"/>
  <c r="G153" i="13"/>
  <c r="U152" i="13"/>
  <c r="T152" i="13"/>
  <c r="O152" i="13"/>
  <c r="M152" i="13"/>
  <c r="K152" i="13"/>
  <c r="I152" i="13"/>
  <c r="G152" i="13"/>
  <c r="U151" i="13"/>
  <c r="T151" i="13"/>
  <c r="O151" i="13"/>
  <c r="M151" i="13"/>
  <c r="K151" i="13"/>
  <c r="I151" i="13"/>
  <c r="G151" i="13"/>
  <c r="S150" i="13"/>
  <c r="R150" i="13"/>
  <c r="Q150" i="13"/>
  <c r="T150" i="13" s="1"/>
  <c r="P150" i="13"/>
  <c r="L150" i="13"/>
  <c r="J150" i="13"/>
  <c r="H150" i="13"/>
  <c r="F150" i="13"/>
  <c r="E150" i="13"/>
  <c r="D150" i="13"/>
  <c r="G150" i="13" s="1"/>
  <c r="U149" i="13"/>
  <c r="T149" i="13"/>
  <c r="O149" i="13"/>
  <c r="M149" i="13"/>
  <c r="K149" i="13"/>
  <c r="I149" i="13"/>
  <c r="G149" i="13"/>
  <c r="U148" i="13"/>
  <c r="T148" i="13"/>
  <c r="O148" i="13"/>
  <c r="M148" i="13"/>
  <c r="K148" i="13"/>
  <c r="I148" i="13"/>
  <c r="G148" i="13"/>
  <c r="U147" i="13"/>
  <c r="T147" i="13"/>
  <c r="O147" i="13"/>
  <c r="M147" i="13"/>
  <c r="K147" i="13"/>
  <c r="I147" i="13"/>
  <c r="G147" i="13"/>
  <c r="U146" i="13"/>
  <c r="T146" i="13"/>
  <c r="O146" i="13"/>
  <c r="M146" i="13"/>
  <c r="K146" i="13"/>
  <c r="I146" i="13"/>
  <c r="G146" i="13"/>
  <c r="U145" i="13"/>
  <c r="T145" i="13"/>
  <c r="O145" i="13"/>
  <c r="M145" i="13"/>
  <c r="K145" i="13"/>
  <c r="I145" i="13"/>
  <c r="G145" i="13"/>
  <c r="S144" i="13"/>
  <c r="R144" i="13"/>
  <c r="Q144" i="13"/>
  <c r="T144" i="13" s="1"/>
  <c r="P144" i="13"/>
  <c r="U144" i="13" s="1"/>
  <c r="L144" i="13"/>
  <c r="K144" i="13"/>
  <c r="J144" i="13"/>
  <c r="H144" i="13"/>
  <c r="F144" i="13"/>
  <c r="E144" i="13"/>
  <c r="D144" i="13"/>
  <c r="I144" i="13" s="1"/>
  <c r="U143" i="13"/>
  <c r="T143" i="13"/>
  <c r="O143" i="13"/>
  <c r="M143" i="13"/>
  <c r="K143" i="13"/>
  <c r="I143" i="13"/>
  <c r="G143" i="13"/>
  <c r="U142" i="13"/>
  <c r="T142" i="13"/>
  <c r="O142" i="13"/>
  <c r="M142" i="13"/>
  <c r="K142" i="13"/>
  <c r="I142" i="13"/>
  <c r="G142" i="13"/>
  <c r="U141" i="13"/>
  <c r="T141" i="13"/>
  <c r="O141" i="13"/>
  <c r="M141" i="13"/>
  <c r="K141" i="13"/>
  <c r="I141" i="13"/>
  <c r="G141" i="13"/>
  <c r="U140" i="13"/>
  <c r="T140" i="13"/>
  <c r="O140" i="13"/>
  <c r="M140" i="13"/>
  <c r="K140" i="13"/>
  <c r="I140" i="13"/>
  <c r="G140" i="13"/>
  <c r="U139" i="13"/>
  <c r="T139" i="13"/>
  <c r="O139" i="13"/>
  <c r="M139" i="13"/>
  <c r="K139" i="13"/>
  <c r="I139" i="13"/>
  <c r="G139" i="13"/>
  <c r="U138" i="13"/>
  <c r="T138" i="13"/>
  <c r="O138" i="13"/>
  <c r="M138" i="13"/>
  <c r="K138" i="13"/>
  <c r="I138" i="13"/>
  <c r="G138" i="13"/>
  <c r="S137" i="13"/>
  <c r="R137" i="13"/>
  <c r="Q137" i="13"/>
  <c r="P137" i="13"/>
  <c r="O137" i="13"/>
  <c r="L137" i="13"/>
  <c r="J137" i="13"/>
  <c r="H137" i="13"/>
  <c r="F137" i="13"/>
  <c r="G137" i="13" s="1"/>
  <c r="E137" i="13"/>
  <c r="D137" i="13"/>
  <c r="U136" i="13"/>
  <c r="T136" i="13"/>
  <c r="O136" i="13"/>
  <c r="M136" i="13"/>
  <c r="K136" i="13"/>
  <c r="I136" i="13"/>
  <c r="G136" i="13"/>
  <c r="U135" i="13"/>
  <c r="T135" i="13"/>
  <c r="O135" i="13"/>
  <c r="M135" i="13"/>
  <c r="K135" i="13"/>
  <c r="I135" i="13"/>
  <c r="G135" i="13"/>
  <c r="U134" i="13"/>
  <c r="T134" i="13"/>
  <c r="O134" i="13"/>
  <c r="M134" i="13"/>
  <c r="K134" i="13"/>
  <c r="I134" i="13"/>
  <c r="G134" i="13"/>
  <c r="U133" i="13"/>
  <c r="T133" i="13"/>
  <c r="O133" i="13"/>
  <c r="M133" i="13"/>
  <c r="K133" i="13"/>
  <c r="I133" i="13"/>
  <c r="G133" i="13"/>
  <c r="U132" i="13"/>
  <c r="T132" i="13"/>
  <c r="S132" i="13"/>
  <c r="R132" i="13"/>
  <c r="Q132" i="13"/>
  <c r="P132" i="13"/>
  <c r="L132" i="13"/>
  <c r="J132" i="13"/>
  <c r="K132" i="13" s="1"/>
  <c r="H132" i="13"/>
  <c r="F132" i="13"/>
  <c r="E132" i="13"/>
  <c r="D132" i="13"/>
  <c r="U131" i="13"/>
  <c r="T131" i="13"/>
  <c r="O131" i="13"/>
  <c r="M131" i="13"/>
  <c r="K131" i="13"/>
  <c r="I131" i="13"/>
  <c r="G131" i="13"/>
  <c r="U130" i="13"/>
  <c r="T130" i="13"/>
  <c r="O130" i="13"/>
  <c r="M130" i="13"/>
  <c r="K130" i="13"/>
  <c r="I130" i="13"/>
  <c r="G130" i="13"/>
  <c r="U129" i="13"/>
  <c r="T129" i="13"/>
  <c r="O129" i="13"/>
  <c r="M129" i="13"/>
  <c r="K129" i="13"/>
  <c r="I129" i="13"/>
  <c r="G129" i="13"/>
  <c r="U128" i="13"/>
  <c r="T128" i="13"/>
  <c r="O128" i="13"/>
  <c r="M128" i="13"/>
  <c r="K128" i="13"/>
  <c r="I128" i="13"/>
  <c r="G128" i="13"/>
  <c r="U127" i="13"/>
  <c r="T127" i="13"/>
  <c r="O127" i="13"/>
  <c r="M127" i="13"/>
  <c r="K127" i="13"/>
  <c r="I127" i="13"/>
  <c r="G127" i="13"/>
  <c r="S126" i="13"/>
  <c r="R126" i="13"/>
  <c r="Q126" i="13"/>
  <c r="P126" i="13"/>
  <c r="O126" i="13"/>
  <c r="L126" i="13"/>
  <c r="J126" i="13"/>
  <c r="H126" i="13"/>
  <c r="I126" i="13" s="1"/>
  <c r="F126" i="13"/>
  <c r="G126" i="13" s="1"/>
  <c r="E126" i="13"/>
  <c r="D126" i="13"/>
  <c r="U125" i="13"/>
  <c r="T125" i="13"/>
  <c r="O125" i="13"/>
  <c r="M125" i="13"/>
  <c r="K125" i="13"/>
  <c r="I125" i="13"/>
  <c r="G125" i="13"/>
  <c r="U124" i="13"/>
  <c r="T124" i="13"/>
  <c r="O124" i="13"/>
  <c r="M124" i="13"/>
  <c r="K124" i="13"/>
  <c r="I124" i="13"/>
  <c r="G124" i="13"/>
  <c r="U123" i="13"/>
  <c r="T123" i="13"/>
  <c r="O123" i="13"/>
  <c r="M123" i="13"/>
  <c r="K123" i="13"/>
  <c r="I123" i="13"/>
  <c r="G123" i="13"/>
  <c r="U122" i="13"/>
  <c r="T122" i="13"/>
  <c r="O122" i="13"/>
  <c r="M122" i="13"/>
  <c r="K122" i="13"/>
  <c r="I122" i="13"/>
  <c r="G122" i="13"/>
  <c r="S121" i="13"/>
  <c r="T121" i="13" s="1"/>
  <c r="R121" i="13"/>
  <c r="Q121" i="13"/>
  <c r="P121" i="13"/>
  <c r="L121" i="13"/>
  <c r="J121" i="13"/>
  <c r="H121" i="13"/>
  <c r="F121" i="13"/>
  <c r="U121" i="13" s="1"/>
  <c r="E121" i="13"/>
  <c r="M121" i="13" s="1"/>
  <c r="D121" i="13"/>
  <c r="O121" i="13" s="1"/>
  <c r="U120" i="13"/>
  <c r="T120" i="13"/>
  <c r="O120" i="13"/>
  <c r="M120" i="13"/>
  <c r="K120" i="13"/>
  <c r="I120" i="13"/>
  <c r="G120" i="13"/>
  <c r="U119" i="13"/>
  <c r="T119" i="13"/>
  <c r="O119" i="13"/>
  <c r="M119" i="13"/>
  <c r="K119" i="13"/>
  <c r="I119" i="13"/>
  <c r="G119" i="13"/>
  <c r="U118" i="13"/>
  <c r="T118" i="13"/>
  <c r="O118" i="13"/>
  <c r="M118" i="13"/>
  <c r="K118" i="13"/>
  <c r="I118" i="13"/>
  <c r="G118" i="13"/>
  <c r="U117" i="13"/>
  <c r="T117" i="13"/>
  <c r="O117" i="13"/>
  <c r="M117" i="13"/>
  <c r="K117" i="13"/>
  <c r="I117" i="13"/>
  <c r="G117" i="13"/>
  <c r="U116" i="13"/>
  <c r="T116" i="13"/>
  <c r="O116" i="13"/>
  <c r="M116" i="13"/>
  <c r="K116" i="13"/>
  <c r="I116" i="13"/>
  <c r="G116" i="13"/>
  <c r="U115" i="13"/>
  <c r="T115" i="13"/>
  <c r="O115" i="13"/>
  <c r="M115" i="13"/>
  <c r="K115" i="13"/>
  <c r="I115" i="13"/>
  <c r="G115" i="13"/>
  <c r="U114" i="13"/>
  <c r="T114" i="13"/>
  <c r="O114" i="13"/>
  <c r="M114" i="13"/>
  <c r="K114" i="13"/>
  <c r="I114" i="13"/>
  <c r="G114" i="13"/>
  <c r="U113" i="13"/>
  <c r="T113" i="13"/>
  <c r="O113" i="13"/>
  <c r="M113" i="13"/>
  <c r="K113" i="13"/>
  <c r="I113" i="13"/>
  <c r="G113" i="13"/>
  <c r="S112" i="13"/>
  <c r="R112" i="13"/>
  <c r="Q112" i="13"/>
  <c r="T112" i="13" s="1"/>
  <c r="P112" i="13"/>
  <c r="O112" i="13"/>
  <c r="L112" i="13"/>
  <c r="J112" i="13"/>
  <c r="H112" i="13"/>
  <c r="F112" i="13"/>
  <c r="G112" i="13" s="1"/>
  <c r="E112" i="13"/>
  <c r="D112" i="13"/>
  <c r="I112" i="13" s="1"/>
  <c r="U111" i="13"/>
  <c r="T111" i="13"/>
  <c r="O111" i="13"/>
  <c r="M111" i="13"/>
  <c r="K111" i="13"/>
  <c r="I111" i="13"/>
  <c r="G111" i="13"/>
  <c r="U110" i="13"/>
  <c r="T110" i="13"/>
  <c r="O110" i="13"/>
  <c r="M110" i="13"/>
  <c r="K110" i="13"/>
  <c r="I110" i="13"/>
  <c r="G110" i="13"/>
  <c r="U109" i="13"/>
  <c r="T109" i="13"/>
  <c r="O109" i="13"/>
  <c r="M109" i="13"/>
  <c r="K109" i="13"/>
  <c r="I109" i="13"/>
  <c r="G109" i="13"/>
  <c r="U108" i="13"/>
  <c r="T108" i="13"/>
  <c r="O108" i="13"/>
  <c r="M108" i="13"/>
  <c r="K108" i="13"/>
  <c r="I108" i="13"/>
  <c r="G108" i="13"/>
  <c r="U107" i="13"/>
  <c r="T107" i="13"/>
  <c r="O107" i="13"/>
  <c r="M107" i="13"/>
  <c r="K107" i="13"/>
  <c r="I107" i="13"/>
  <c r="G107" i="13"/>
  <c r="S106" i="13"/>
  <c r="R106" i="13"/>
  <c r="Q106" i="13"/>
  <c r="P106" i="13"/>
  <c r="U106" i="13" s="1"/>
  <c r="L106" i="13"/>
  <c r="J106" i="13"/>
  <c r="H106" i="13"/>
  <c r="I106" i="13" s="1"/>
  <c r="F106" i="13"/>
  <c r="E106" i="13"/>
  <c r="M106" i="13" s="1"/>
  <c r="D106" i="13"/>
  <c r="O106" i="13" s="1"/>
  <c r="U105" i="13"/>
  <c r="T105" i="13"/>
  <c r="O105" i="13"/>
  <c r="M105" i="13"/>
  <c r="K105" i="13"/>
  <c r="I105" i="13"/>
  <c r="G105" i="13"/>
  <c r="S102" i="13"/>
  <c r="T102" i="13" s="1"/>
  <c r="R102" i="13"/>
  <c r="Q102" i="13"/>
  <c r="P102" i="13"/>
  <c r="U102" i="13" s="1"/>
  <c r="L102" i="13"/>
  <c r="J102" i="13"/>
  <c r="H102" i="13"/>
  <c r="F102" i="13"/>
  <c r="E102" i="13"/>
  <c r="D102" i="13"/>
  <c r="O102" i="13" s="1"/>
  <c r="S101" i="13"/>
  <c r="R101" i="13"/>
  <c r="Q101" i="13"/>
  <c r="P101" i="13"/>
  <c r="L101" i="13"/>
  <c r="J101" i="13"/>
  <c r="K101" i="13" s="1"/>
  <c r="H101" i="13"/>
  <c r="F101" i="13"/>
  <c r="U101" i="13" s="1"/>
  <c r="E101" i="13"/>
  <c r="D101" i="13"/>
  <c r="U100" i="13"/>
  <c r="T100" i="13"/>
  <c r="O100" i="13"/>
  <c r="M100" i="13"/>
  <c r="K100" i="13"/>
  <c r="I100" i="13"/>
  <c r="G100" i="13"/>
  <c r="U99" i="13"/>
  <c r="T99" i="13"/>
  <c r="O99" i="13"/>
  <c r="M99" i="13"/>
  <c r="K99" i="13"/>
  <c r="I99" i="13"/>
  <c r="G99" i="13"/>
  <c r="U98" i="13"/>
  <c r="T98" i="13"/>
  <c r="O98" i="13"/>
  <c r="M98" i="13"/>
  <c r="K98" i="13"/>
  <c r="I98" i="13"/>
  <c r="G98" i="13"/>
  <c r="U97" i="13"/>
  <c r="T97" i="13"/>
  <c r="O97" i="13"/>
  <c r="M97" i="13"/>
  <c r="K97" i="13"/>
  <c r="I97" i="13"/>
  <c r="G97" i="13"/>
  <c r="S96" i="13"/>
  <c r="R96" i="13"/>
  <c r="Q96" i="13"/>
  <c r="P96" i="13"/>
  <c r="O96" i="13"/>
  <c r="L96" i="13"/>
  <c r="J96" i="13"/>
  <c r="H96" i="13"/>
  <c r="I96" i="13" s="1"/>
  <c r="F96" i="13"/>
  <c r="G96" i="13" s="1"/>
  <c r="E96" i="13"/>
  <c r="D96" i="13"/>
  <c r="U95" i="13"/>
  <c r="T95" i="13"/>
  <c r="O95" i="13"/>
  <c r="M95" i="13"/>
  <c r="K95" i="13"/>
  <c r="I95" i="13"/>
  <c r="G95" i="13"/>
  <c r="U94" i="13"/>
  <c r="T94" i="13"/>
  <c r="O94" i="13"/>
  <c r="M94" i="13"/>
  <c r="K94" i="13"/>
  <c r="I94" i="13"/>
  <c r="G94" i="13"/>
  <c r="U93" i="13"/>
  <c r="T93" i="13"/>
  <c r="O93" i="13"/>
  <c r="M93" i="13"/>
  <c r="K93" i="13"/>
  <c r="I93" i="13"/>
  <c r="G93" i="13"/>
  <c r="U92" i="13"/>
  <c r="T92" i="13"/>
  <c r="O92" i="13"/>
  <c r="M92" i="13"/>
  <c r="K92" i="13"/>
  <c r="I92" i="13"/>
  <c r="G92" i="13"/>
  <c r="S91" i="13"/>
  <c r="T91" i="13" s="1"/>
  <c r="R91" i="13"/>
  <c r="Q91" i="13"/>
  <c r="P91" i="13"/>
  <c r="L91" i="13"/>
  <c r="J91" i="13"/>
  <c r="H91" i="13"/>
  <c r="F91" i="13"/>
  <c r="U91" i="13" s="1"/>
  <c r="E91" i="13"/>
  <c r="M91" i="13" s="1"/>
  <c r="D91" i="13"/>
  <c r="O91" i="13" s="1"/>
  <c r="U90" i="13"/>
  <c r="T90" i="13"/>
  <c r="O90" i="13"/>
  <c r="M90" i="13"/>
  <c r="K90" i="13"/>
  <c r="I90" i="13"/>
  <c r="G90" i="13"/>
  <c r="U89" i="13"/>
  <c r="T89" i="13"/>
  <c r="O89" i="13"/>
  <c r="M89" i="13"/>
  <c r="K89" i="13"/>
  <c r="I89" i="13"/>
  <c r="G89" i="13"/>
  <c r="U88" i="13"/>
  <c r="T88" i="13"/>
  <c r="O88" i="13"/>
  <c r="M88" i="13"/>
  <c r="K88" i="13"/>
  <c r="I88" i="13"/>
  <c r="G88" i="13"/>
  <c r="S85" i="13"/>
  <c r="T85" i="13" s="1"/>
  <c r="R85" i="13"/>
  <c r="Q85" i="13"/>
  <c r="P85" i="13"/>
  <c r="L85" i="13"/>
  <c r="J85" i="13"/>
  <c r="H85" i="13"/>
  <c r="F85" i="13"/>
  <c r="U85" i="13" s="1"/>
  <c r="E85" i="13"/>
  <c r="M85" i="13" s="1"/>
  <c r="D85" i="13"/>
  <c r="T84" i="13"/>
  <c r="S84" i="13"/>
  <c r="R84" i="13"/>
  <c r="Q84" i="13"/>
  <c r="P84" i="13"/>
  <c r="U84" i="13" s="1"/>
  <c r="L84" i="13"/>
  <c r="J84" i="13"/>
  <c r="H84" i="13"/>
  <c r="F84" i="13"/>
  <c r="E84" i="13"/>
  <c r="D84" i="13"/>
  <c r="U83" i="13"/>
  <c r="T83" i="13"/>
  <c r="O83" i="13"/>
  <c r="M83" i="13"/>
  <c r="K83" i="13"/>
  <c r="I83" i="13"/>
  <c r="G83" i="13"/>
  <c r="U82" i="13"/>
  <c r="T82" i="13"/>
  <c r="O82" i="13"/>
  <c r="M82" i="13"/>
  <c r="K82" i="13"/>
  <c r="I82" i="13"/>
  <c r="G82" i="13"/>
  <c r="U81" i="13"/>
  <c r="T81" i="13"/>
  <c r="O81" i="13"/>
  <c r="M81" i="13"/>
  <c r="K81" i="13"/>
  <c r="I81" i="13"/>
  <c r="G81" i="13"/>
  <c r="U80" i="13"/>
  <c r="T80" i="13"/>
  <c r="O80" i="13"/>
  <c r="M80" i="13"/>
  <c r="K80" i="13"/>
  <c r="I80" i="13"/>
  <c r="G80" i="13"/>
  <c r="U79" i="13"/>
  <c r="T79" i="13"/>
  <c r="O79" i="13"/>
  <c r="M79" i="13"/>
  <c r="K79" i="13"/>
  <c r="I79" i="13"/>
  <c r="G79" i="13"/>
  <c r="S78" i="13"/>
  <c r="R78" i="13"/>
  <c r="Q78" i="13"/>
  <c r="T78" i="13" s="1"/>
  <c r="P78" i="13"/>
  <c r="L78" i="13"/>
  <c r="J78" i="13"/>
  <c r="H78" i="13"/>
  <c r="F78" i="13"/>
  <c r="E78" i="13"/>
  <c r="D78" i="13"/>
  <c r="G78" i="13" s="1"/>
  <c r="U77" i="13"/>
  <c r="T77" i="13"/>
  <c r="O77" i="13"/>
  <c r="M77" i="13"/>
  <c r="K77" i="13"/>
  <c r="I77" i="13"/>
  <c r="G77" i="13"/>
  <c r="U76" i="13"/>
  <c r="T76" i="13"/>
  <c r="O76" i="13"/>
  <c r="M76" i="13"/>
  <c r="K76" i="13"/>
  <c r="I76" i="13"/>
  <c r="G76" i="13"/>
  <c r="U75" i="13"/>
  <c r="T75" i="13"/>
  <c r="O75" i="13"/>
  <c r="M75" i="13"/>
  <c r="K75" i="13"/>
  <c r="I75" i="13"/>
  <c r="G75" i="13"/>
  <c r="U74" i="13"/>
  <c r="T74" i="13"/>
  <c r="O74" i="13"/>
  <c r="M74" i="13"/>
  <c r="K74" i="13"/>
  <c r="I74" i="13"/>
  <c r="G74" i="13"/>
  <c r="U73" i="13"/>
  <c r="T73" i="13"/>
  <c r="O73" i="13"/>
  <c r="M73" i="13"/>
  <c r="K73" i="13"/>
  <c r="I73" i="13"/>
  <c r="G73" i="13"/>
  <c r="U72" i="13"/>
  <c r="T72" i="13"/>
  <c r="O72" i="13"/>
  <c r="M72" i="13"/>
  <c r="K72" i="13"/>
  <c r="I72" i="13"/>
  <c r="G72" i="13"/>
  <c r="U71" i="13"/>
  <c r="T71" i="13"/>
  <c r="O71" i="13"/>
  <c r="M71" i="13"/>
  <c r="K71" i="13"/>
  <c r="I71" i="13"/>
  <c r="G71" i="13"/>
  <c r="S70" i="13"/>
  <c r="T70" i="13" s="1"/>
  <c r="R70" i="13"/>
  <c r="Q70" i="13"/>
  <c r="P70" i="13"/>
  <c r="L70" i="13"/>
  <c r="J70" i="13"/>
  <c r="K70" i="13" s="1"/>
  <c r="I70" i="13"/>
  <c r="H70" i="13"/>
  <c r="F70" i="13"/>
  <c r="G70" i="13" s="1"/>
  <c r="E70" i="13"/>
  <c r="D70" i="13"/>
  <c r="O70" i="13" s="1"/>
  <c r="U69" i="13"/>
  <c r="T69" i="13"/>
  <c r="O69" i="13"/>
  <c r="M69" i="13"/>
  <c r="K69" i="13"/>
  <c r="I69" i="13"/>
  <c r="G69" i="13"/>
  <c r="U68" i="13"/>
  <c r="T68" i="13"/>
  <c r="O68" i="13"/>
  <c r="M68" i="13"/>
  <c r="K68" i="13"/>
  <c r="I68" i="13"/>
  <c r="G68" i="13"/>
  <c r="U67" i="13"/>
  <c r="T67" i="13"/>
  <c r="O67" i="13"/>
  <c r="M67" i="13"/>
  <c r="K67" i="13"/>
  <c r="I67" i="13"/>
  <c r="G67" i="13"/>
  <c r="U66" i="13"/>
  <c r="T66" i="13"/>
  <c r="O66" i="13"/>
  <c r="M66" i="13"/>
  <c r="K66" i="13"/>
  <c r="I66" i="13"/>
  <c r="G66" i="13"/>
  <c r="U65" i="13"/>
  <c r="T65" i="13"/>
  <c r="O65" i="13"/>
  <c r="M65" i="13"/>
  <c r="K65" i="13"/>
  <c r="I65" i="13"/>
  <c r="G65" i="13"/>
  <c r="U64" i="13"/>
  <c r="T64" i="13"/>
  <c r="O64" i="13"/>
  <c r="M64" i="13"/>
  <c r="K64" i="13"/>
  <c r="I64" i="13"/>
  <c r="G64" i="13"/>
  <c r="S63" i="13"/>
  <c r="R63" i="13"/>
  <c r="Q63" i="13"/>
  <c r="P63" i="13"/>
  <c r="L63" i="13"/>
  <c r="J63" i="13"/>
  <c r="H63" i="13"/>
  <c r="F63" i="13"/>
  <c r="U63" i="13" s="1"/>
  <c r="E63" i="13"/>
  <c r="M63" i="13" s="1"/>
  <c r="D63" i="13"/>
  <c r="O63" i="13" s="1"/>
  <c r="U62" i="13"/>
  <c r="T62" i="13"/>
  <c r="O62" i="13"/>
  <c r="M62" i="13"/>
  <c r="K62" i="13"/>
  <c r="I62" i="13"/>
  <c r="G62" i="13"/>
  <c r="U61" i="13"/>
  <c r="T61" i="13"/>
  <c r="O61" i="13"/>
  <c r="M61" i="13"/>
  <c r="K61" i="13"/>
  <c r="I61" i="13"/>
  <c r="G61" i="13"/>
  <c r="U60" i="13"/>
  <c r="T60" i="13"/>
  <c r="O60" i="13"/>
  <c r="M60" i="13"/>
  <c r="K60" i="13"/>
  <c r="I60" i="13"/>
  <c r="G60" i="13"/>
  <c r="U59" i="13"/>
  <c r="T59" i="13"/>
  <c r="O59" i="13"/>
  <c r="M59" i="13"/>
  <c r="K59" i="13"/>
  <c r="I59" i="13"/>
  <c r="G59" i="13"/>
  <c r="S58" i="13"/>
  <c r="T58" i="13" s="1"/>
  <c r="R58" i="13"/>
  <c r="Q58" i="13"/>
  <c r="P58" i="13"/>
  <c r="U58" i="13" s="1"/>
  <c r="L58" i="13"/>
  <c r="J58" i="13"/>
  <c r="H58" i="13"/>
  <c r="F58" i="13"/>
  <c r="E58" i="13"/>
  <c r="D58" i="13"/>
  <c r="O58" i="13" s="1"/>
  <c r="U57" i="13"/>
  <c r="T57" i="13"/>
  <c r="O57" i="13"/>
  <c r="M57" i="13"/>
  <c r="K57" i="13"/>
  <c r="I57" i="13"/>
  <c r="G57" i="13"/>
  <c r="S54" i="13"/>
  <c r="T54" i="13" s="1"/>
  <c r="R54" i="13"/>
  <c r="Q54" i="13"/>
  <c r="P54" i="13"/>
  <c r="L54" i="13"/>
  <c r="J54" i="13"/>
  <c r="K54" i="13" s="1"/>
  <c r="I54" i="13"/>
  <c r="H54" i="13"/>
  <c r="F54" i="13"/>
  <c r="G54" i="13" s="1"/>
  <c r="E54" i="13"/>
  <c r="D54" i="13"/>
  <c r="O54" i="13" s="1"/>
  <c r="S53" i="13"/>
  <c r="T53" i="13" s="1"/>
  <c r="R53" i="13"/>
  <c r="Q53" i="13"/>
  <c r="P53" i="13"/>
  <c r="U53" i="13" s="1"/>
  <c r="L53" i="13"/>
  <c r="J53" i="13"/>
  <c r="H53" i="13"/>
  <c r="F53" i="13"/>
  <c r="E53" i="13"/>
  <c r="D53" i="13"/>
  <c r="I53" i="13" s="1"/>
  <c r="U52" i="13"/>
  <c r="T52" i="13"/>
  <c r="O52" i="13"/>
  <c r="M52" i="13"/>
  <c r="K52" i="13"/>
  <c r="I52" i="13"/>
  <c r="G52" i="13"/>
  <c r="U51" i="13"/>
  <c r="T51" i="13"/>
  <c r="O51" i="13"/>
  <c r="M51" i="13"/>
  <c r="K51" i="13"/>
  <c r="I51" i="13"/>
  <c r="G51" i="13"/>
  <c r="U50" i="13"/>
  <c r="T50" i="13"/>
  <c r="O50" i="13"/>
  <c r="M50" i="13"/>
  <c r="K50" i="13"/>
  <c r="I50" i="13"/>
  <c r="G50" i="13"/>
  <c r="U49" i="13"/>
  <c r="T49" i="13"/>
  <c r="O49" i="13"/>
  <c r="M49" i="13"/>
  <c r="K49" i="13"/>
  <c r="I49" i="13"/>
  <c r="G49" i="13"/>
  <c r="U48" i="13"/>
  <c r="T48" i="13"/>
  <c r="O48" i="13"/>
  <c r="M48" i="13"/>
  <c r="K48" i="13"/>
  <c r="I48" i="13"/>
  <c r="G48" i="13"/>
  <c r="S47" i="13"/>
  <c r="R47" i="13"/>
  <c r="Q47" i="13"/>
  <c r="T47" i="13" s="1"/>
  <c r="P47" i="13"/>
  <c r="U47" i="13" s="1"/>
  <c r="L47" i="13"/>
  <c r="J47" i="13"/>
  <c r="H47" i="13"/>
  <c r="F47" i="13"/>
  <c r="E47" i="13"/>
  <c r="D47" i="13"/>
  <c r="O47" i="13" s="1"/>
  <c r="U46" i="13"/>
  <c r="T46" i="13"/>
  <c r="O46" i="13"/>
  <c r="M46" i="13"/>
  <c r="K46" i="13"/>
  <c r="I46" i="13"/>
  <c r="G46" i="13"/>
  <c r="U45" i="13"/>
  <c r="T45" i="13"/>
  <c r="O45" i="13"/>
  <c r="M45" i="13"/>
  <c r="K45" i="13"/>
  <c r="I45" i="13"/>
  <c r="G45" i="13"/>
  <c r="U44" i="13"/>
  <c r="T44" i="13"/>
  <c r="O44" i="13"/>
  <c r="M44" i="13"/>
  <c r="K44" i="13"/>
  <c r="I44" i="13"/>
  <c r="G44" i="13"/>
  <c r="U43" i="13"/>
  <c r="T43" i="13"/>
  <c r="O43" i="13"/>
  <c r="M43" i="13"/>
  <c r="K43" i="13"/>
  <c r="I43" i="13"/>
  <c r="G43" i="13"/>
  <c r="U42" i="13"/>
  <c r="T42" i="13"/>
  <c r="O42" i="13"/>
  <c r="M42" i="13"/>
  <c r="K42" i="13"/>
  <c r="I42" i="13"/>
  <c r="G42" i="13"/>
  <c r="U41" i="13"/>
  <c r="T41" i="13"/>
  <c r="O41" i="13"/>
  <c r="M41" i="13"/>
  <c r="K41" i="13"/>
  <c r="I41" i="13"/>
  <c r="G41" i="13"/>
  <c r="S40" i="13"/>
  <c r="R40" i="13"/>
  <c r="Q40" i="13"/>
  <c r="P40" i="13"/>
  <c r="L40" i="13"/>
  <c r="J40" i="13"/>
  <c r="I40" i="13"/>
  <c r="H40" i="13"/>
  <c r="F40" i="13"/>
  <c r="G40" i="13" s="1"/>
  <c r="E40" i="13"/>
  <c r="M40" i="13" s="1"/>
  <c r="D40" i="13"/>
  <c r="O40" i="13" s="1"/>
  <c r="U39" i="13"/>
  <c r="T39" i="13"/>
  <c r="O39" i="13"/>
  <c r="M39" i="13"/>
  <c r="K39" i="13"/>
  <c r="I39" i="13"/>
  <c r="G39" i="13"/>
  <c r="U38" i="13"/>
  <c r="T38" i="13"/>
  <c r="O38" i="13"/>
  <c r="M38" i="13"/>
  <c r="K38" i="13"/>
  <c r="I38" i="13"/>
  <c r="G38" i="13"/>
  <c r="U37" i="13"/>
  <c r="T37" i="13"/>
  <c r="O37" i="13"/>
  <c r="M37" i="13"/>
  <c r="K37" i="13"/>
  <c r="I37" i="13"/>
  <c r="G37" i="13"/>
  <c r="U36" i="13"/>
  <c r="T36" i="13"/>
  <c r="O36" i="13"/>
  <c r="M36" i="13"/>
  <c r="K36" i="13"/>
  <c r="I36" i="13"/>
  <c r="G36" i="13"/>
  <c r="S35" i="13"/>
  <c r="R35" i="13"/>
  <c r="Q35" i="13"/>
  <c r="T35" i="13" s="1"/>
  <c r="P35" i="13"/>
  <c r="L35" i="13"/>
  <c r="J35" i="13"/>
  <c r="H35" i="13"/>
  <c r="F35" i="13"/>
  <c r="E35" i="13"/>
  <c r="M35" i="13" s="1"/>
  <c r="D35" i="13"/>
  <c r="U34" i="13"/>
  <c r="T34" i="13"/>
  <c r="O34" i="13"/>
  <c r="M34" i="13"/>
  <c r="K34" i="13"/>
  <c r="I34" i="13"/>
  <c r="G34" i="13"/>
  <c r="U33" i="13"/>
  <c r="T33" i="13"/>
  <c r="O33" i="13"/>
  <c r="M33" i="13"/>
  <c r="K33" i="13"/>
  <c r="I33" i="13"/>
  <c r="G33" i="13"/>
  <c r="U32" i="13"/>
  <c r="T32" i="13"/>
  <c r="O32" i="13"/>
  <c r="M32" i="13"/>
  <c r="K32" i="13"/>
  <c r="I32" i="13"/>
  <c r="G32" i="13"/>
  <c r="U31" i="13"/>
  <c r="T31" i="13"/>
  <c r="O31" i="13"/>
  <c r="M31" i="13"/>
  <c r="K31" i="13"/>
  <c r="I31" i="13"/>
  <c r="G31" i="13"/>
  <c r="U30" i="13"/>
  <c r="T30" i="13"/>
  <c r="O30" i="13"/>
  <c r="M30" i="13"/>
  <c r="K30" i="13"/>
  <c r="I30" i="13"/>
  <c r="G30" i="13"/>
  <c r="U29" i="13"/>
  <c r="T29" i="13"/>
  <c r="O29" i="13"/>
  <c r="M29" i="13"/>
  <c r="K29" i="13"/>
  <c r="I29" i="13"/>
  <c r="G29" i="13"/>
  <c r="U28" i="13"/>
  <c r="T28" i="13"/>
  <c r="O28" i="13"/>
  <c r="M28" i="13"/>
  <c r="K28" i="13"/>
  <c r="I28" i="13"/>
  <c r="G28" i="13"/>
  <c r="S27" i="13"/>
  <c r="R27" i="13"/>
  <c r="Q27" i="13"/>
  <c r="T27" i="13" s="1"/>
  <c r="P27" i="13"/>
  <c r="U27" i="13" s="1"/>
  <c r="L27" i="13"/>
  <c r="J27" i="13"/>
  <c r="K27" i="13" s="1"/>
  <c r="H27" i="13"/>
  <c r="F27" i="13"/>
  <c r="E27" i="13"/>
  <c r="D27" i="13"/>
  <c r="O27" i="13" s="1"/>
  <c r="U26" i="13"/>
  <c r="T26" i="13"/>
  <c r="O26" i="13"/>
  <c r="M26" i="13"/>
  <c r="K26" i="13"/>
  <c r="I26" i="13"/>
  <c r="G26" i="13"/>
  <c r="U25" i="13"/>
  <c r="T25" i="13"/>
  <c r="O25" i="13"/>
  <c r="M25" i="13"/>
  <c r="K25" i="13"/>
  <c r="I25" i="13"/>
  <c r="G25" i="13"/>
  <c r="U24" i="13"/>
  <c r="T24" i="13"/>
  <c r="O24" i="13"/>
  <c r="M24" i="13"/>
  <c r="K24" i="13"/>
  <c r="I24" i="13"/>
  <c r="G24" i="13"/>
  <c r="U23" i="13"/>
  <c r="T23" i="13"/>
  <c r="O23" i="13"/>
  <c r="M23" i="13"/>
  <c r="K23" i="13"/>
  <c r="I23" i="13"/>
  <c r="G23" i="13"/>
  <c r="U22" i="13"/>
  <c r="T22" i="13"/>
  <c r="O22" i="13"/>
  <c r="M22" i="13"/>
  <c r="K22" i="13"/>
  <c r="I22" i="13"/>
  <c r="G22" i="13"/>
  <c r="U21" i="13"/>
  <c r="T21" i="13"/>
  <c r="O21" i="13"/>
  <c r="M21" i="13"/>
  <c r="K21" i="13"/>
  <c r="I21" i="13"/>
  <c r="G21" i="13"/>
  <c r="U20" i="13"/>
  <c r="T20" i="13"/>
  <c r="O20" i="13"/>
  <c r="M20" i="13"/>
  <c r="K20" i="13"/>
  <c r="I20" i="13"/>
  <c r="G20" i="13"/>
  <c r="S19" i="13"/>
  <c r="T19" i="13" s="1"/>
  <c r="R19" i="13"/>
  <c r="Q19" i="13"/>
  <c r="P19" i="13"/>
  <c r="L19" i="13"/>
  <c r="J19" i="13"/>
  <c r="H19" i="13"/>
  <c r="F19" i="13"/>
  <c r="U19" i="13" s="1"/>
  <c r="E19" i="13"/>
  <c r="M19" i="13" s="1"/>
  <c r="D19" i="13"/>
  <c r="I19" i="13" s="1"/>
  <c r="U18" i="13"/>
  <c r="T18" i="13"/>
  <c r="O18" i="13"/>
  <c r="M18" i="13"/>
  <c r="K18" i="13"/>
  <c r="I18" i="13"/>
  <c r="G18" i="13"/>
  <c r="U17" i="13"/>
  <c r="T17" i="13"/>
  <c r="O17" i="13"/>
  <c r="M17" i="13"/>
  <c r="K17" i="13"/>
  <c r="I17" i="13"/>
  <c r="G17" i="13"/>
  <c r="U16" i="13"/>
  <c r="T16" i="13"/>
  <c r="O16" i="13"/>
  <c r="M16" i="13"/>
  <c r="K16" i="13"/>
  <c r="I16" i="13"/>
  <c r="G16" i="13"/>
  <c r="U15" i="13"/>
  <c r="T15" i="13"/>
  <c r="O15" i="13"/>
  <c r="M15" i="13"/>
  <c r="K15" i="13"/>
  <c r="I15" i="13"/>
  <c r="G15" i="13"/>
  <c r="U14" i="13"/>
  <c r="T14" i="13"/>
  <c r="O14" i="13"/>
  <c r="M14" i="13"/>
  <c r="K14" i="13"/>
  <c r="I14" i="13"/>
  <c r="G14" i="13"/>
  <c r="U13" i="13"/>
  <c r="T13" i="13"/>
  <c r="O13" i="13"/>
  <c r="M13" i="13"/>
  <c r="K13" i="13"/>
  <c r="I13" i="13"/>
  <c r="G13" i="13"/>
  <c r="U12" i="13"/>
  <c r="T12" i="13"/>
  <c r="O12" i="13"/>
  <c r="M12" i="13"/>
  <c r="K12" i="13"/>
  <c r="I12" i="13"/>
  <c r="G12" i="13"/>
  <c r="U11" i="13"/>
  <c r="T11" i="13"/>
  <c r="O11" i="13"/>
  <c r="M11" i="13"/>
  <c r="K11" i="13"/>
  <c r="I11" i="13"/>
  <c r="G11" i="13"/>
  <c r="S10" i="13"/>
  <c r="R10" i="13"/>
  <c r="Q10" i="13"/>
  <c r="T10" i="13" s="1"/>
  <c r="P10" i="13"/>
  <c r="U10" i="13" s="1"/>
  <c r="L10" i="13"/>
  <c r="K10" i="13"/>
  <c r="J10" i="13"/>
  <c r="H10" i="13"/>
  <c r="F10" i="13"/>
  <c r="E10" i="13"/>
  <c r="D10" i="13"/>
  <c r="I10" i="13" s="1"/>
  <c r="U9" i="13"/>
  <c r="T9" i="13"/>
  <c r="O9" i="13"/>
  <c r="M9" i="13"/>
  <c r="K9" i="13"/>
  <c r="I9" i="13"/>
  <c r="G9" i="13"/>
  <c r="U8" i="13"/>
  <c r="T8" i="13"/>
  <c r="O8" i="13"/>
  <c r="M8" i="13"/>
  <c r="K8" i="13"/>
  <c r="I8" i="13"/>
  <c r="G8" i="13"/>
  <c r="S339" i="12"/>
  <c r="T339" i="12" s="1"/>
  <c r="R339" i="12"/>
  <c r="Q339" i="12"/>
  <c r="P339" i="12"/>
  <c r="U339" i="12" s="1"/>
  <c r="L339" i="12"/>
  <c r="J339" i="12"/>
  <c r="H339" i="12"/>
  <c r="F339" i="12"/>
  <c r="E339" i="12"/>
  <c r="D339" i="12"/>
  <c r="O339" i="12" s="1"/>
  <c r="U338" i="12"/>
  <c r="S338" i="12"/>
  <c r="R338" i="12"/>
  <c r="Q338" i="12"/>
  <c r="T338" i="12" s="1"/>
  <c r="P338" i="12"/>
  <c r="L338" i="12"/>
  <c r="J338" i="12"/>
  <c r="K338" i="12" s="1"/>
  <c r="H338" i="12"/>
  <c r="F338" i="12"/>
  <c r="E338" i="12"/>
  <c r="D338" i="12"/>
  <c r="S337" i="12"/>
  <c r="R337" i="12"/>
  <c r="Q337" i="12"/>
  <c r="T337" i="12" s="1"/>
  <c r="P337" i="12"/>
  <c r="L337" i="12"/>
  <c r="J337" i="12"/>
  <c r="I337" i="12"/>
  <c r="H337" i="12"/>
  <c r="F337" i="12"/>
  <c r="U337" i="12" s="1"/>
  <c r="E337" i="12"/>
  <c r="D337" i="12"/>
  <c r="O337" i="12" s="1"/>
  <c r="U336" i="12"/>
  <c r="T336" i="12"/>
  <c r="O336" i="12"/>
  <c r="M336" i="12"/>
  <c r="K336" i="12"/>
  <c r="I336" i="12"/>
  <c r="G336" i="12"/>
  <c r="U335" i="12"/>
  <c r="T335" i="12"/>
  <c r="O335" i="12"/>
  <c r="M335" i="12"/>
  <c r="K335" i="12"/>
  <c r="I335" i="12"/>
  <c r="G335" i="12"/>
  <c r="U334" i="12"/>
  <c r="T334" i="12"/>
  <c r="O334" i="12"/>
  <c r="M334" i="12"/>
  <c r="K334" i="12"/>
  <c r="I334" i="12"/>
  <c r="G334" i="12"/>
  <c r="U333" i="12"/>
  <c r="T333" i="12"/>
  <c r="O333" i="12"/>
  <c r="M333" i="12"/>
  <c r="K333" i="12"/>
  <c r="I333" i="12"/>
  <c r="G333" i="12"/>
  <c r="S332" i="12"/>
  <c r="R332" i="12"/>
  <c r="Q332" i="12"/>
  <c r="T332" i="12" s="1"/>
  <c r="P332" i="12"/>
  <c r="L332" i="12"/>
  <c r="J332" i="12"/>
  <c r="I332" i="12"/>
  <c r="H332" i="12"/>
  <c r="F332" i="12"/>
  <c r="G332" i="12" s="1"/>
  <c r="E332" i="12"/>
  <c r="M332" i="12" s="1"/>
  <c r="D332" i="12"/>
  <c r="O332" i="12" s="1"/>
  <c r="U331" i="12"/>
  <c r="T331" i="12"/>
  <c r="O331" i="12"/>
  <c r="M331" i="12"/>
  <c r="K331" i="12"/>
  <c r="I331" i="12"/>
  <c r="G331" i="12"/>
  <c r="U330" i="12"/>
  <c r="T330" i="12"/>
  <c r="O330" i="12"/>
  <c r="M330" i="12"/>
  <c r="K330" i="12"/>
  <c r="I330" i="12"/>
  <c r="G330" i="12"/>
  <c r="U329" i="12"/>
  <c r="T329" i="12"/>
  <c r="O329" i="12"/>
  <c r="M329" i="12"/>
  <c r="K329" i="12"/>
  <c r="I329" i="12"/>
  <c r="G329" i="12"/>
  <c r="U328" i="12"/>
  <c r="T328" i="12"/>
  <c r="O328" i="12"/>
  <c r="M328" i="12"/>
  <c r="K328" i="12"/>
  <c r="I328" i="12"/>
  <c r="G328" i="12"/>
  <c r="U327" i="12"/>
  <c r="T327" i="12"/>
  <c r="O327" i="12"/>
  <c r="M327" i="12"/>
  <c r="K327" i="12"/>
  <c r="I327" i="12"/>
  <c r="G327" i="12"/>
  <c r="U326" i="12"/>
  <c r="T326" i="12"/>
  <c r="O326" i="12"/>
  <c r="M326" i="12"/>
  <c r="K326" i="12"/>
  <c r="I326" i="12"/>
  <c r="G326" i="12"/>
  <c r="U325" i="12"/>
  <c r="T325" i="12"/>
  <c r="O325" i="12"/>
  <c r="M325" i="12"/>
  <c r="K325" i="12"/>
  <c r="I325" i="12"/>
  <c r="G325" i="12"/>
  <c r="U324" i="12"/>
  <c r="T324" i="12"/>
  <c r="O324" i="12"/>
  <c r="M324" i="12"/>
  <c r="K324" i="12"/>
  <c r="I324" i="12"/>
  <c r="G324" i="12"/>
  <c r="S323" i="12"/>
  <c r="R323" i="12"/>
  <c r="Q323" i="12"/>
  <c r="P323" i="12"/>
  <c r="L323" i="12"/>
  <c r="J323" i="12"/>
  <c r="K323" i="12" s="1"/>
  <c r="I323" i="12"/>
  <c r="H323" i="12"/>
  <c r="F323" i="12"/>
  <c r="E323" i="12"/>
  <c r="M323" i="12" s="1"/>
  <c r="D323" i="12"/>
  <c r="O323" i="12" s="1"/>
  <c r="U322" i="12"/>
  <c r="T322" i="12"/>
  <c r="O322" i="12"/>
  <c r="M322" i="12"/>
  <c r="K322" i="12"/>
  <c r="I322" i="12"/>
  <c r="G322" i="12"/>
  <c r="U321" i="12"/>
  <c r="T321" i="12"/>
  <c r="O321" i="12"/>
  <c r="M321" i="12"/>
  <c r="K321" i="12"/>
  <c r="I321" i="12"/>
  <c r="G321" i="12"/>
  <c r="U320" i="12"/>
  <c r="T320" i="12"/>
  <c r="O320" i="12"/>
  <c r="M320" i="12"/>
  <c r="K320" i="12"/>
  <c r="I320" i="12"/>
  <c r="G320" i="12"/>
  <c r="U319" i="12"/>
  <c r="T319" i="12"/>
  <c r="O319" i="12"/>
  <c r="M319" i="12"/>
  <c r="K319" i="12"/>
  <c r="I319" i="12"/>
  <c r="G319" i="12"/>
  <c r="U318" i="12"/>
  <c r="T318" i="12"/>
  <c r="O318" i="12"/>
  <c r="M318" i="12"/>
  <c r="K318" i="12"/>
  <c r="I318" i="12"/>
  <c r="G318" i="12"/>
  <c r="S317" i="12"/>
  <c r="R317" i="12"/>
  <c r="Q317" i="12"/>
  <c r="T317" i="12" s="1"/>
  <c r="P317" i="12"/>
  <c r="L317" i="12"/>
  <c r="K317" i="12"/>
  <c r="J317" i="12"/>
  <c r="H317" i="12"/>
  <c r="F317" i="12"/>
  <c r="G317" i="12" s="1"/>
  <c r="E317" i="12"/>
  <c r="D317" i="12"/>
  <c r="I317" i="12" s="1"/>
  <c r="U316" i="12"/>
  <c r="T316" i="12"/>
  <c r="O316" i="12"/>
  <c r="M316" i="12"/>
  <c r="K316" i="12"/>
  <c r="I316" i="12"/>
  <c r="G316" i="12"/>
  <c r="U315" i="12"/>
  <c r="T315" i="12"/>
  <c r="O315" i="12"/>
  <c r="M315" i="12"/>
  <c r="K315" i="12"/>
  <c r="I315" i="12"/>
  <c r="G315" i="12"/>
  <c r="U314" i="12"/>
  <c r="T314" i="12"/>
  <c r="O314" i="12"/>
  <c r="M314" i="12"/>
  <c r="K314" i="12"/>
  <c r="I314" i="12"/>
  <c r="G314" i="12"/>
  <c r="U313" i="12"/>
  <c r="T313" i="12"/>
  <c r="O313" i="12"/>
  <c r="M313" i="12"/>
  <c r="K313" i="12"/>
  <c r="I313" i="12"/>
  <c r="G313" i="12"/>
  <c r="U312" i="12"/>
  <c r="T312" i="12"/>
  <c r="O312" i="12"/>
  <c r="M312" i="12"/>
  <c r="K312" i="12"/>
  <c r="I312" i="12"/>
  <c r="G312" i="12"/>
  <c r="U311" i="12"/>
  <c r="T311" i="12"/>
  <c r="O311" i="12"/>
  <c r="M311" i="12"/>
  <c r="K311" i="12"/>
  <c r="I311" i="12"/>
  <c r="G311" i="12"/>
  <c r="S310" i="12"/>
  <c r="R310" i="12"/>
  <c r="Q310" i="12"/>
  <c r="P310" i="12"/>
  <c r="U310" i="12" s="1"/>
  <c r="L310" i="12"/>
  <c r="J310" i="12"/>
  <c r="K310" i="12" s="1"/>
  <c r="H310" i="12"/>
  <c r="I310" i="12" s="1"/>
  <c r="F310" i="12"/>
  <c r="E310" i="12"/>
  <c r="D310" i="12"/>
  <c r="O310" i="12" s="1"/>
  <c r="U309" i="12"/>
  <c r="T309" i="12"/>
  <c r="O309" i="12"/>
  <c r="M309" i="12"/>
  <c r="K309" i="12"/>
  <c r="I309" i="12"/>
  <c r="G309" i="12"/>
  <c r="U308" i="12"/>
  <c r="T308" i="12"/>
  <c r="O308" i="12"/>
  <c r="M308" i="12"/>
  <c r="K308" i="12"/>
  <c r="I308" i="12"/>
  <c r="G308" i="12"/>
  <c r="U307" i="12"/>
  <c r="T307" i="12"/>
  <c r="O307" i="12"/>
  <c r="M307" i="12"/>
  <c r="K307" i="12"/>
  <c r="I307" i="12"/>
  <c r="G307" i="12"/>
  <c r="U306" i="12"/>
  <c r="T306" i="12"/>
  <c r="O306" i="12"/>
  <c r="M306" i="12"/>
  <c r="K306" i="12"/>
  <c r="I306" i="12"/>
  <c r="G306" i="12"/>
  <c r="U305" i="12"/>
  <c r="T305" i="12"/>
  <c r="O305" i="12"/>
  <c r="M305" i="12"/>
  <c r="K305" i="12"/>
  <c r="I305" i="12"/>
  <c r="G305" i="12"/>
  <c r="U304" i="12"/>
  <c r="T304" i="12"/>
  <c r="O304" i="12"/>
  <c r="M304" i="12"/>
  <c r="K304" i="12"/>
  <c r="I304" i="12"/>
  <c r="G304" i="12"/>
  <c r="S303" i="12"/>
  <c r="T303" i="12" s="1"/>
  <c r="R303" i="12"/>
  <c r="Q303" i="12"/>
  <c r="P303" i="12"/>
  <c r="U303" i="12" s="1"/>
  <c r="L303" i="12"/>
  <c r="K303" i="12"/>
  <c r="J303" i="12"/>
  <c r="H303" i="12"/>
  <c r="I303" i="12" s="1"/>
  <c r="F303" i="12"/>
  <c r="E303" i="12"/>
  <c r="D303" i="12"/>
  <c r="O303" i="12" s="1"/>
  <c r="U302" i="12"/>
  <c r="T302" i="12"/>
  <c r="O302" i="12"/>
  <c r="M302" i="12"/>
  <c r="K302" i="12"/>
  <c r="I302" i="12"/>
  <c r="G302" i="12"/>
  <c r="S299" i="12"/>
  <c r="R299" i="12"/>
  <c r="Q299" i="12"/>
  <c r="T299" i="12" s="1"/>
  <c r="P299" i="12"/>
  <c r="U299" i="12" s="1"/>
  <c r="L299" i="12"/>
  <c r="J299" i="12"/>
  <c r="H299" i="12"/>
  <c r="F299" i="12"/>
  <c r="E299" i="12"/>
  <c r="M299" i="12" s="1"/>
  <c r="D299" i="12"/>
  <c r="S298" i="12"/>
  <c r="R298" i="12"/>
  <c r="Q298" i="12"/>
  <c r="P298" i="12"/>
  <c r="U298" i="12" s="1"/>
  <c r="L298" i="12"/>
  <c r="J298" i="12"/>
  <c r="H298" i="12"/>
  <c r="F298" i="12"/>
  <c r="E298" i="12"/>
  <c r="D298" i="12"/>
  <c r="G298" i="12" s="1"/>
  <c r="U297" i="12"/>
  <c r="T297" i="12"/>
  <c r="O297" i="12"/>
  <c r="M297" i="12"/>
  <c r="K297" i="12"/>
  <c r="I297" i="12"/>
  <c r="G297" i="12"/>
  <c r="U296" i="12"/>
  <c r="T296" i="12"/>
  <c r="O296" i="12"/>
  <c r="M296" i="12"/>
  <c r="K296" i="12"/>
  <c r="I296" i="12"/>
  <c r="G296" i="12"/>
  <c r="U295" i="12"/>
  <c r="T295" i="12"/>
  <c r="O295" i="12"/>
  <c r="M295" i="12"/>
  <c r="K295" i="12"/>
  <c r="I295" i="12"/>
  <c r="G295" i="12"/>
  <c r="U294" i="12"/>
  <c r="T294" i="12"/>
  <c r="O294" i="12"/>
  <c r="M294" i="12"/>
  <c r="K294" i="12"/>
  <c r="I294" i="12"/>
  <c r="G294" i="12"/>
  <c r="U293" i="12"/>
  <c r="T293" i="12"/>
  <c r="O293" i="12"/>
  <c r="M293" i="12"/>
  <c r="K293" i="12"/>
  <c r="I293" i="12"/>
  <c r="G293" i="12"/>
  <c r="S292" i="12"/>
  <c r="R292" i="12"/>
  <c r="Q292" i="12"/>
  <c r="P292" i="12"/>
  <c r="O292" i="12"/>
  <c r="L292" i="12"/>
  <c r="J292" i="12"/>
  <c r="K292" i="12" s="1"/>
  <c r="H292" i="12"/>
  <c r="I292" i="12" s="1"/>
  <c r="F292" i="12"/>
  <c r="G292" i="12" s="1"/>
  <c r="E292" i="12"/>
  <c r="D292" i="12"/>
  <c r="U291" i="12"/>
  <c r="T291" i="12"/>
  <c r="O291" i="12"/>
  <c r="M291" i="12"/>
  <c r="K291" i="12"/>
  <c r="I291" i="12"/>
  <c r="G291" i="12"/>
  <c r="U290" i="12"/>
  <c r="T290" i="12"/>
  <c r="O290" i="12"/>
  <c r="M290" i="12"/>
  <c r="K290" i="12"/>
  <c r="I290" i="12"/>
  <c r="G290" i="12"/>
  <c r="U289" i="12"/>
  <c r="T289" i="12"/>
  <c r="O289" i="12"/>
  <c r="M289" i="12"/>
  <c r="K289" i="12"/>
  <c r="I289" i="12"/>
  <c r="G289" i="12"/>
  <c r="U288" i="12"/>
  <c r="T288" i="12"/>
  <c r="O288" i="12"/>
  <c r="M288" i="12"/>
  <c r="K288" i="12"/>
  <c r="I288" i="12"/>
  <c r="G288" i="12"/>
  <c r="U287" i="12"/>
  <c r="T287" i="12"/>
  <c r="O287" i="12"/>
  <c r="M287" i="12"/>
  <c r="K287" i="12"/>
  <c r="I287" i="12"/>
  <c r="G287" i="12"/>
  <c r="U286" i="12"/>
  <c r="T286" i="12"/>
  <c r="O286" i="12"/>
  <c r="M286" i="12"/>
  <c r="K286" i="12"/>
  <c r="I286" i="12"/>
  <c r="G286" i="12"/>
  <c r="S285" i="12"/>
  <c r="T285" i="12" s="1"/>
  <c r="R285" i="12"/>
  <c r="Q285" i="12"/>
  <c r="P285" i="12"/>
  <c r="L285" i="12"/>
  <c r="K285" i="12"/>
  <c r="J285" i="12"/>
  <c r="H285" i="12"/>
  <c r="I285" i="12" s="1"/>
  <c r="F285" i="12"/>
  <c r="U285" i="12" s="1"/>
  <c r="E285" i="12"/>
  <c r="D285" i="12"/>
  <c r="O285" i="12" s="1"/>
  <c r="U284" i="12"/>
  <c r="T284" i="12"/>
  <c r="O284" i="12"/>
  <c r="M284" i="12"/>
  <c r="K284" i="12"/>
  <c r="I284" i="12"/>
  <c r="G284" i="12"/>
  <c r="U283" i="12"/>
  <c r="T283" i="12"/>
  <c r="O283" i="12"/>
  <c r="M283" i="12"/>
  <c r="K283" i="12"/>
  <c r="I283" i="12"/>
  <c r="G283" i="12"/>
  <c r="U282" i="12"/>
  <c r="T282" i="12"/>
  <c r="O282" i="12"/>
  <c r="M282" i="12"/>
  <c r="K282" i="12"/>
  <c r="I282" i="12"/>
  <c r="G282" i="12"/>
  <c r="U281" i="12"/>
  <c r="T281" i="12"/>
  <c r="O281" i="12"/>
  <c r="M281" i="12"/>
  <c r="K281" i="12"/>
  <c r="I281" i="12"/>
  <c r="G281" i="12"/>
  <c r="U280" i="12"/>
  <c r="T280" i="12"/>
  <c r="O280" i="12"/>
  <c r="M280" i="12"/>
  <c r="K280" i="12"/>
  <c r="I280" i="12"/>
  <c r="G280" i="12"/>
  <c r="U279" i="12"/>
  <c r="T279" i="12"/>
  <c r="O279" i="12"/>
  <c r="M279" i="12"/>
  <c r="K279" i="12"/>
  <c r="I279" i="12"/>
  <c r="G279" i="12"/>
  <c r="U278" i="12"/>
  <c r="T278" i="12"/>
  <c r="O278" i="12"/>
  <c r="M278" i="12"/>
  <c r="K278" i="12"/>
  <c r="I278" i="12"/>
  <c r="G278" i="12"/>
  <c r="U277" i="12"/>
  <c r="T277" i="12"/>
  <c r="O277" i="12"/>
  <c r="M277" i="12"/>
  <c r="K277" i="12"/>
  <c r="I277" i="12"/>
  <c r="G277" i="12"/>
  <c r="U276" i="12"/>
  <c r="T276" i="12"/>
  <c r="O276" i="12"/>
  <c r="M276" i="12"/>
  <c r="K276" i="12"/>
  <c r="I276" i="12"/>
  <c r="G276" i="12"/>
  <c r="T275" i="12"/>
  <c r="S275" i="12"/>
  <c r="R275" i="12"/>
  <c r="Q275" i="12"/>
  <c r="P275" i="12"/>
  <c r="U275" i="12" s="1"/>
  <c r="L275" i="12"/>
  <c r="J275" i="12"/>
  <c r="H275" i="12"/>
  <c r="F275" i="12"/>
  <c r="E275" i="12"/>
  <c r="D275" i="12"/>
  <c r="O275" i="12" s="1"/>
  <c r="U274" i="12"/>
  <c r="T274" i="12"/>
  <c r="O274" i="12"/>
  <c r="M274" i="12"/>
  <c r="K274" i="12"/>
  <c r="I274" i="12"/>
  <c r="G274" i="12"/>
  <c r="U273" i="12"/>
  <c r="T273" i="12"/>
  <c r="O273" i="12"/>
  <c r="M273" i="12"/>
  <c r="K273" i="12"/>
  <c r="I273" i="12"/>
  <c r="G273" i="12"/>
  <c r="U272" i="12"/>
  <c r="T272" i="12"/>
  <c r="O272" i="12"/>
  <c r="M272" i="12"/>
  <c r="K272" i="12"/>
  <c r="I272" i="12"/>
  <c r="G272" i="12"/>
  <c r="U271" i="12"/>
  <c r="T271" i="12"/>
  <c r="O271" i="12"/>
  <c r="M271" i="12"/>
  <c r="K271" i="12"/>
  <c r="I271" i="12"/>
  <c r="G271" i="12"/>
  <c r="U270" i="12"/>
  <c r="T270" i="12"/>
  <c r="O270" i="12"/>
  <c r="M270" i="12"/>
  <c r="K270" i="12"/>
  <c r="I270" i="12"/>
  <c r="G270" i="12"/>
  <c r="U269" i="12"/>
  <c r="T269" i="12"/>
  <c r="O269" i="12"/>
  <c r="M269" i="12"/>
  <c r="K269" i="12"/>
  <c r="I269" i="12"/>
  <c r="G269" i="12"/>
  <c r="U268" i="12"/>
  <c r="T268" i="12"/>
  <c r="O268" i="12"/>
  <c r="M268" i="12"/>
  <c r="K268" i="12"/>
  <c r="I268" i="12"/>
  <c r="G268" i="12"/>
  <c r="S267" i="12"/>
  <c r="R267" i="12"/>
  <c r="Q267" i="12"/>
  <c r="T267" i="12" s="1"/>
  <c r="P267" i="12"/>
  <c r="L267" i="12"/>
  <c r="K267" i="12"/>
  <c r="J267" i="12"/>
  <c r="H267" i="12"/>
  <c r="F267" i="12"/>
  <c r="G267" i="12" s="1"/>
  <c r="E267" i="12"/>
  <c r="D267" i="12"/>
  <c r="I267" i="12" s="1"/>
  <c r="U266" i="12"/>
  <c r="T266" i="12"/>
  <c r="O266" i="12"/>
  <c r="M266" i="12"/>
  <c r="K266" i="12"/>
  <c r="I266" i="12"/>
  <c r="G266" i="12"/>
  <c r="U265" i="12"/>
  <c r="T265" i="12"/>
  <c r="O265" i="12"/>
  <c r="M265" i="12"/>
  <c r="K265" i="12"/>
  <c r="I265" i="12"/>
  <c r="G265" i="12"/>
  <c r="U264" i="12"/>
  <c r="T264" i="12"/>
  <c r="O264" i="12"/>
  <c r="M264" i="12"/>
  <c r="K264" i="12"/>
  <c r="I264" i="12"/>
  <c r="G264" i="12"/>
  <c r="U263" i="12"/>
  <c r="T263" i="12"/>
  <c r="O263" i="12"/>
  <c r="M263" i="12"/>
  <c r="K263" i="12"/>
  <c r="I263" i="12"/>
  <c r="G263" i="12"/>
  <c r="S260" i="12"/>
  <c r="R260" i="12"/>
  <c r="Q260" i="12"/>
  <c r="P260" i="12"/>
  <c r="U260" i="12" s="1"/>
  <c r="L260" i="12"/>
  <c r="J260" i="12"/>
  <c r="K260" i="12" s="1"/>
  <c r="H260" i="12"/>
  <c r="F260" i="12"/>
  <c r="E260" i="12"/>
  <c r="D260" i="12"/>
  <c r="I260" i="12" s="1"/>
  <c r="S259" i="12"/>
  <c r="T259" i="12" s="1"/>
  <c r="R259" i="12"/>
  <c r="Q259" i="12"/>
  <c r="P259" i="12"/>
  <c r="L259" i="12"/>
  <c r="K259" i="12"/>
  <c r="J259" i="12"/>
  <c r="H259" i="12"/>
  <c r="I259" i="12" s="1"/>
  <c r="F259" i="12"/>
  <c r="U259" i="12" s="1"/>
  <c r="E259" i="12"/>
  <c r="D259" i="12"/>
  <c r="O259" i="12" s="1"/>
  <c r="U258" i="12"/>
  <c r="T258" i="12"/>
  <c r="O258" i="12"/>
  <c r="M258" i="12"/>
  <c r="K258" i="12"/>
  <c r="I258" i="12"/>
  <c r="G258" i="12"/>
  <c r="U257" i="12"/>
  <c r="T257" i="12"/>
  <c r="O257" i="12"/>
  <c r="M257" i="12"/>
  <c r="K257" i="12"/>
  <c r="I257" i="12"/>
  <c r="G257" i="12"/>
  <c r="U256" i="12"/>
  <c r="T256" i="12"/>
  <c r="O256" i="12"/>
  <c r="M256" i="12"/>
  <c r="K256" i="12"/>
  <c r="I256" i="12"/>
  <c r="G256" i="12"/>
  <c r="U255" i="12"/>
  <c r="T255" i="12"/>
  <c r="O255" i="12"/>
  <c r="M255" i="12"/>
  <c r="K255" i="12"/>
  <c r="I255" i="12"/>
  <c r="G255" i="12"/>
  <c r="S254" i="12"/>
  <c r="R254" i="12"/>
  <c r="Q254" i="12"/>
  <c r="P254" i="12"/>
  <c r="O254" i="12"/>
  <c r="L254" i="12"/>
  <c r="J254" i="12"/>
  <c r="H254" i="12"/>
  <c r="I254" i="12" s="1"/>
  <c r="F254" i="12"/>
  <c r="G254" i="12" s="1"/>
  <c r="E254" i="12"/>
  <c r="M254" i="12" s="1"/>
  <c r="D254" i="12"/>
  <c r="U253" i="12"/>
  <c r="T253" i="12"/>
  <c r="O253" i="12"/>
  <c r="M253" i="12"/>
  <c r="K253" i="12"/>
  <c r="I253" i="12"/>
  <c r="G253" i="12"/>
  <c r="U252" i="12"/>
  <c r="T252" i="12"/>
  <c r="O252" i="12"/>
  <c r="M252" i="12"/>
  <c r="K252" i="12"/>
  <c r="I252" i="12"/>
  <c r="G252" i="12"/>
  <c r="U251" i="12"/>
  <c r="T251" i="12"/>
  <c r="O251" i="12"/>
  <c r="M251" i="12"/>
  <c r="K251" i="12"/>
  <c r="I251" i="12"/>
  <c r="G251" i="12"/>
  <c r="U250" i="12"/>
  <c r="T250" i="12"/>
  <c r="O250" i="12"/>
  <c r="M250" i="12"/>
  <c r="K250" i="12"/>
  <c r="I250" i="12"/>
  <c r="G250" i="12"/>
  <c r="U249" i="12"/>
  <c r="T249" i="12"/>
  <c r="O249" i="12"/>
  <c r="M249" i="12"/>
  <c r="K249" i="12"/>
  <c r="I249" i="12"/>
  <c r="G249" i="12"/>
  <c r="U248" i="12"/>
  <c r="T248" i="12"/>
  <c r="O248" i="12"/>
  <c r="M248" i="12"/>
  <c r="K248" i="12"/>
  <c r="I248" i="12"/>
  <c r="G248" i="12"/>
  <c r="S247" i="12"/>
  <c r="R247" i="12"/>
  <c r="Q247" i="12"/>
  <c r="T247" i="12" s="1"/>
  <c r="P247" i="12"/>
  <c r="L247" i="12"/>
  <c r="J247" i="12"/>
  <c r="I247" i="12"/>
  <c r="H247" i="12"/>
  <c r="F247" i="12"/>
  <c r="U247" i="12" s="1"/>
  <c r="E247" i="12"/>
  <c r="D247" i="12"/>
  <c r="O247" i="12" s="1"/>
  <c r="U246" i="12"/>
  <c r="T246" i="12"/>
  <c r="O246" i="12"/>
  <c r="M246" i="12"/>
  <c r="K246" i="12"/>
  <c r="I246" i="12"/>
  <c r="G246" i="12"/>
  <c r="U245" i="12"/>
  <c r="T245" i="12"/>
  <c r="O245" i="12"/>
  <c r="M245" i="12"/>
  <c r="K245" i="12"/>
  <c r="I245" i="12"/>
  <c r="G245" i="12"/>
  <c r="U244" i="12"/>
  <c r="T244" i="12"/>
  <c r="O244" i="12"/>
  <c r="M244" i="12"/>
  <c r="K244" i="12"/>
  <c r="I244" i="12"/>
  <c r="G244" i="12"/>
  <c r="U243" i="12"/>
  <c r="T243" i="12"/>
  <c r="O243" i="12"/>
  <c r="M243" i="12"/>
  <c r="K243" i="12"/>
  <c r="I243" i="12"/>
  <c r="G243" i="12"/>
  <c r="U242" i="12"/>
  <c r="T242" i="12"/>
  <c r="O242" i="12"/>
  <c r="M242" i="12"/>
  <c r="K242" i="12"/>
  <c r="I242" i="12"/>
  <c r="G242" i="12"/>
  <c r="U241" i="12"/>
  <c r="T241" i="12"/>
  <c r="O241" i="12"/>
  <c r="M241" i="12"/>
  <c r="K241" i="12"/>
  <c r="I241" i="12"/>
  <c r="G241" i="12"/>
  <c r="S240" i="12"/>
  <c r="R240" i="12"/>
  <c r="Q240" i="12"/>
  <c r="T240" i="12" s="1"/>
  <c r="P240" i="12"/>
  <c r="U240" i="12" s="1"/>
  <c r="L240" i="12"/>
  <c r="J240" i="12"/>
  <c r="H240" i="12"/>
  <c r="F240" i="12"/>
  <c r="E240" i="12"/>
  <c r="M240" i="12" s="1"/>
  <c r="D240" i="12"/>
  <c r="U239" i="12"/>
  <c r="T239" i="12"/>
  <c r="O239" i="12"/>
  <c r="M239" i="12"/>
  <c r="K239" i="12"/>
  <c r="I239" i="12"/>
  <c r="G239" i="12"/>
  <c r="U238" i="12"/>
  <c r="T238" i="12"/>
  <c r="O238" i="12"/>
  <c r="M238" i="12"/>
  <c r="K238" i="12"/>
  <c r="I238" i="12"/>
  <c r="G238" i="12"/>
  <c r="U237" i="12"/>
  <c r="T237" i="12"/>
  <c r="O237" i="12"/>
  <c r="M237" i="12"/>
  <c r="K237" i="12"/>
  <c r="I237" i="12"/>
  <c r="G237" i="12"/>
  <c r="U236" i="12"/>
  <c r="T236" i="12"/>
  <c r="O236" i="12"/>
  <c r="M236" i="12"/>
  <c r="K236" i="12"/>
  <c r="I236" i="12"/>
  <c r="G236" i="12"/>
  <c r="U235" i="12"/>
  <c r="T235" i="12"/>
  <c r="O235" i="12"/>
  <c r="M235" i="12"/>
  <c r="K235" i="12"/>
  <c r="I235" i="12"/>
  <c r="G235" i="12"/>
  <c r="U234" i="12"/>
  <c r="T234" i="12"/>
  <c r="O234" i="12"/>
  <c r="M234" i="12"/>
  <c r="K234" i="12"/>
  <c r="I234" i="12"/>
  <c r="G234" i="12"/>
  <c r="S231" i="12"/>
  <c r="R231" i="12"/>
  <c r="Q231" i="12"/>
  <c r="P231" i="12"/>
  <c r="U231" i="12" s="1"/>
  <c r="L231" i="12"/>
  <c r="J231" i="12"/>
  <c r="H231" i="12"/>
  <c r="I231" i="12" s="1"/>
  <c r="F231" i="12"/>
  <c r="E231" i="12"/>
  <c r="M231" i="12" s="1"/>
  <c r="D231" i="12"/>
  <c r="O231" i="12" s="1"/>
  <c r="U230" i="12"/>
  <c r="S230" i="12"/>
  <c r="R230" i="12"/>
  <c r="Q230" i="12"/>
  <c r="T230" i="12" s="1"/>
  <c r="P230" i="12"/>
  <c r="L230" i="12"/>
  <c r="J230" i="12"/>
  <c r="H230" i="12"/>
  <c r="F230" i="12"/>
  <c r="E230" i="12"/>
  <c r="M230" i="12" s="1"/>
  <c r="D230" i="12"/>
  <c r="I230" i="12" s="1"/>
  <c r="U229" i="12"/>
  <c r="T229" i="12"/>
  <c r="O229" i="12"/>
  <c r="M229" i="12"/>
  <c r="K229" i="12"/>
  <c r="I229" i="12"/>
  <c r="G229" i="12"/>
  <c r="U228" i="12"/>
  <c r="T228" i="12"/>
  <c r="O228" i="12"/>
  <c r="M228" i="12"/>
  <c r="K228" i="12"/>
  <c r="I228" i="12"/>
  <c r="G228" i="12"/>
  <c r="U227" i="12"/>
  <c r="T227" i="12"/>
  <c r="O227" i="12"/>
  <c r="M227" i="12"/>
  <c r="K227" i="12"/>
  <c r="I227" i="12"/>
  <c r="G227" i="12"/>
  <c r="U226" i="12"/>
  <c r="T226" i="12"/>
  <c r="O226" i="12"/>
  <c r="M226" i="12"/>
  <c r="K226" i="12"/>
  <c r="I226" i="12"/>
  <c r="G226" i="12"/>
  <c r="U225" i="12"/>
  <c r="T225" i="12"/>
  <c r="O225" i="12"/>
  <c r="M225" i="12"/>
  <c r="K225" i="12"/>
  <c r="I225" i="12"/>
  <c r="G225" i="12"/>
  <c r="S224" i="12"/>
  <c r="R224" i="12"/>
  <c r="Q224" i="12"/>
  <c r="T224" i="12" s="1"/>
  <c r="P224" i="12"/>
  <c r="U224" i="12" s="1"/>
  <c r="L224" i="12"/>
  <c r="J224" i="12"/>
  <c r="H224" i="12"/>
  <c r="F224" i="12"/>
  <c r="E224" i="12"/>
  <c r="M224" i="12" s="1"/>
  <c r="D224" i="12"/>
  <c r="U223" i="12"/>
  <c r="T223" i="12"/>
  <c r="O223" i="12"/>
  <c r="M223" i="12"/>
  <c r="K223" i="12"/>
  <c r="I223" i="12"/>
  <c r="G223" i="12"/>
  <c r="U222" i="12"/>
  <c r="T222" i="12"/>
  <c r="O222" i="12"/>
  <c r="M222" i="12"/>
  <c r="K222" i="12"/>
  <c r="I222" i="12"/>
  <c r="G222" i="12"/>
  <c r="U221" i="12"/>
  <c r="T221" i="12"/>
  <c r="O221" i="12"/>
  <c r="M221" i="12"/>
  <c r="K221" i="12"/>
  <c r="I221" i="12"/>
  <c r="G221" i="12"/>
  <c r="U220" i="12"/>
  <c r="T220" i="12"/>
  <c r="O220" i="12"/>
  <c r="M220" i="12"/>
  <c r="K220" i="12"/>
  <c r="I220" i="12"/>
  <c r="G220" i="12"/>
  <c r="U219" i="12"/>
  <c r="T219" i="12"/>
  <c r="O219" i="12"/>
  <c r="M219" i="12"/>
  <c r="K219" i="12"/>
  <c r="I219" i="12"/>
  <c r="G219" i="12"/>
  <c r="U218" i="12"/>
  <c r="T218" i="12"/>
  <c r="O218" i="12"/>
  <c r="M218" i="12"/>
  <c r="K218" i="12"/>
  <c r="I218" i="12"/>
  <c r="G218" i="12"/>
  <c r="U217" i="12"/>
  <c r="T217" i="12"/>
  <c r="O217" i="12"/>
  <c r="M217" i="12"/>
  <c r="K217" i="12"/>
  <c r="I217" i="12"/>
  <c r="G217" i="12"/>
  <c r="S216" i="12"/>
  <c r="R216" i="12"/>
  <c r="Q216" i="12"/>
  <c r="P216" i="12"/>
  <c r="U216" i="12" s="1"/>
  <c r="L216" i="12"/>
  <c r="J216" i="12"/>
  <c r="K216" i="12" s="1"/>
  <c r="H216" i="12"/>
  <c r="I216" i="12" s="1"/>
  <c r="F216" i="12"/>
  <c r="E216" i="12"/>
  <c r="D216" i="12"/>
  <c r="O216" i="12" s="1"/>
  <c r="U215" i="12"/>
  <c r="T215" i="12"/>
  <c r="O215" i="12"/>
  <c r="M215" i="12"/>
  <c r="K215" i="12"/>
  <c r="I215" i="12"/>
  <c r="G215" i="12"/>
  <c r="U214" i="12"/>
  <c r="T214" i="12"/>
  <c r="O214" i="12"/>
  <c r="M214" i="12"/>
  <c r="K214" i="12"/>
  <c r="I214" i="12"/>
  <c r="G214" i="12"/>
  <c r="U213" i="12"/>
  <c r="T213" i="12"/>
  <c r="O213" i="12"/>
  <c r="M213" i="12"/>
  <c r="K213" i="12"/>
  <c r="I213" i="12"/>
  <c r="G213" i="12"/>
  <c r="U212" i="12"/>
  <c r="T212" i="12"/>
  <c r="O212" i="12"/>
  <c r="M212" i="12"/>
  <c r="K212" i="12"/>
  <c r="I212" i="12"/>
  <c r="G212" i="12"/>
  <c r="U211" i="12"/>
  <c r="T211" i="12"/>
  <c r="O211" i="12"/>
  <c r="M211" i="12"/>
  <c r="K211" i="12"/>
  <c r="I211" i="12"/>
  <c r="G211" i="12"/>
  <c r="U210" i="12"/>
  <c r="T210" i="12"/>
  <c r="O210" i="12"/>
  <c r="M210" i="12"/>
  <c r="K210" i="12"/>
  <c r="I210" i="12"/>
  <c r="G210" i="12"/>
  <c r="U209" i="12"/>
  <c r="T209" i="12"/>
  <c r="O209" i="12"/>
  <c r="M209" i="12"/>
  <c r="K209" i="12"/>
  <c r="I209" i="12"/>
  <c r="G209" i="12"/>
  <c r="U208" i="12"/>
  <c r="T208" i="12"/>
  <c r="O208" i="12"/>
  <c r="M208" i="12"/>
  <c r="K208" i="12"/>
  <c r="I208" i="12"/>
  <c r="G208" i="12"/>
  <c r="S205" i="12"/>
  <c r="T205" i="12" s="1"/>
  <c r="R205" i="12"/>
  <c r="Q205" i="12"/>
  <c r="P205" i="12"/>
  <c r="U205" i="12" s="1"/>
  <c r="L205" i="12"/>
  <c r="J205" i="12"/>
  <c r="H205" i="12"/>
  <c r="F205" i="12"/>
  <c r="E205" i="12"/>
  <c r="D205" i="12"/>
  <c r="O205" i="12" s="1"/>
  <c r="U204" i="12"/>
  <c r="S204" i="12"/>
  <c r="R204" i="12"/>
  <c r="Q204" i="12"/>
  <c r="T204" i="12" s="1"/>
  <c r="P204" i="12"/>
  <c r="L204" i="12"/>
  <c r="J204" i="12"/>
  <c r="K204" i="12" s="1"/>
  <c r="H204" i="12"/>
  <c r="F204" i="12"/>
  <c r="E204" i="12"/>
  <c r="D204" i="12"/>
  <c r="U203" i="12"/>
  <c r="T203" i="12"/>
  <c r="O203" i="12"/>
  <c r="M203" i="12"/>
  <c r="K203" i="12"/>
  <c r="I203" i="12"/>
  <c r="G203" i="12"/>
  <c r="U202" i="12"/>
  <c r="T202" i="12"/>
  <c r="O202" i="12"/>
  <c r="M202" i="12"/>
  <c r="K202" i="12"/>
  <c r="I202" i="12"/>
  <c r="G202" i="12"/>
  <c r="U201" i="12"/>
  <c r="T201" i="12"/>
  <c r="O201" i="12"/>
  <c r="M201" i="12"/>
  <c r="K201" i="12"/>
  <c r="I201" i="12"/>
  <c r="G201" i="12"/>
  <c r="U200" i="12"/>
  <c r="T200" i="12"/>
  <c r="O200" i="12"/>
  <c r="M200" i="12"/>
  <c r="K200" i="12"/>
  <c r="I200" i="12"/>
  <c r="G200" i="12"/>
  <c r="U199" i="12"/>
  <c r="T199" i="12"/>
  <c r="O199" i="12"/>
  <c r="M199" i="12"/>
  <c r="K199" i="12"/>
  <c r="I199" i="12"/>
  <c r="G199" i="12"/>
  <c r="S198" i="12"/>
  <c r="R198" i="12"/>
  <c r="Q198" i="12"/>
  <c r="P198" i="12"/>
  <c r="L198" i="12"/>
  <c r="J198" i="12"/>
  <c r="H198" i="12"/>
  <c r="F198" i="12"/>
  <c r="U198" i="12" s="1"/>
  <c r="E198" i="12"/>
  <c r="M198" i="12" s="1"/>
  <c r="D198" i="12"/>
  <c r="U197" i="12"/>
  <c r="T197" i="12"/>
  <c r="O197" i="12"/>
  <c r="M197" i="12"/>
  <c r="K197" i="12"/>
  <c r="I197" i="12"/>
  <c r="G197" i="12"/>
  <c r="U196" i="12"/>
  <c r="T196" i="12"/>
  <c r="O196" i="12"/>
  <c r="M196" i="12"/>
  <c r="K196" i="12"/>
  <c r="I196" i="12"/>
  <c r="G196" i="12"/>
  <c r="U195" i="12"/>
  <c r="T195" i="12"/>
  <c r="O195" i="12"/>
  <c r="M195" i="12"/>
  <c r="K195" i="12"/>
  <c r="I195" i="12"/>
  <c r="G195" i="12"/>
  <c r="U194" i="12"/>
  <c r="T194" i="12"/>
  <c r="O194" i="12"/>
  <c r="M194" i="12"/>
  <c r="K194" i="12"/>
  <c r="I194" i="12"/>
  <c r="G194" i="12"/>
  <c r="U193" i="12"/>
  <c r="T193" i="12"/>
  <c r="O193" i="12"/>
  <c r="M193" i="12"/>
  <c r="K193" i="12"/>
  <c r="I193" i="12"/>
  <c r="G193" i="12"/>
  <c r="U192" i="12"/>
  <c r="T192" i="12"/>
  <c r="O192" i="12"/>
  <c r="M192" i="12"/>
  <c r="K192" i="12"/>
  <c r="I192" i="12"/>
  <c r="G192" i="12"/>
  <c r="S191" i="12"/>
  <c r="T191" i="12" s="1"/>
  <c r="R191" i="12"/>
  <c r="Q191" i="12"/>
  <c r="P191" i="12"/>
  <c r="U191" i="12" s="1"/>
  <c r="L191" i="12"/>
  <c r="J191" i="12"/>
  <c r="H191" i="12"/>
  <c r="F191" i="12"/>
  <c r="E191" i="12"/>
  <c r="D191" i="12"/>
  <c r="O191" i="12" s="1"/>
  <c r="U190" i="12"/>
  <c r="T190" i="12"/>
  <c r="O190" i="12"/>
  <c r="M190" i="12"/>
  <c r="K190" i="12"/>
  <c r="I190" i="12"/>
  <c r="G190" i="12"/>
  <c r="U189" i="12"/>
  <c r="T189" i="12"/>
  <c r="O189" i="12"/>
  <c r="M189" i="12"/>
  <c r="K189" i="12"/>
  <c r="I189" i="12"/>
  <c r="G189" i="12"/>
  <c r="U188" i="12"/>
  <c r="T188" i="12"/>
  <c r="O188" i="12"/>
  <c r="M188" i="12"/>
  <c r="K188" i="12"/>
  <c r="I188" i="12"/>
  <c r="G188" i="12"/>
  <c r="U187" i="12"/>
  <c r="T187" i="12"/>
  <c r="O187" i="12"/>
  <c r="M187" i="12"/>
  <c r="K187" i="12"/>
  <c r="I187" i="12"/>
  <c r="G187" i="12"/>
  <c r="U186" i="12"/>
  <c r="T186" i="12"/>
  <c r="O186" i="12"/>
  <c r="M186" i="12"/>
  <c r="K186" i="12"/>
  <c r="I186" i="12"/>
  <c r="G186" i="12"/>
  <c r="T185" i="12"/>
  <c r="S185" i="12"/>
  <c r="R185" i="12"/>
  <c r="Q185" i="12"/>
  <c r="P185" i="12"/>
  <c r="U185" i="12" s="1"/>
  <c r="O185" i="12"/>
  <c r="L185" i="12"/>
  <c r="J185" i="12"/>
  <c r="H185" i="12"/>
  <c r="F185" i="12"/>
  <c r="E185" i="12"/>
  <c r="M185" i="12" s="1"/>
  <c r="D185" i="12"/>
  <c r="I185" i="12" s="1"/>
  <c r="U184" i="12"/>
  <c r="T184" i="12"/>
  <c r="O184" i="12"/>
  <c r="M184" i="12"/>
  <c r="K184" i="12"/>
  <c r="I184" i="12"/>
  <c r="G184" i="12"/>
  <c r="U183" i="12"/>
  <c r="T183" i="12"/>
  <c r="O183" i="12"/>
  <c r="M183" i="12"/>
  <c r="K183" i="12"/>
  <c r="I183" i="12"/>
  <c r="G183" i="12"/>
  <c r="U182" i="12"/>
  <c r="T182" i="12"/>
  <c r="O182" i="12"/>
  <c r="M182" i="12"/>
  <c r="K182" i="12"/>
  <c r="I182" i="12"/>
  <c r="G182" i="12"/>
  <c r="U181" i="12"/>
  <c r="T181" i="12"/>
  <c r="O181" i="12"/>
  <c r="M181" i="12"/>
  <c r="K181" i="12"/>
  <c r="I181" i="12"/>
  <c r="G181" i="12"/>
  <c r="U180" i="12"/>
  <c r="T180" i="12"/>
  <c r="O180" i="12"/>
  <c r="M180" i="12"/>
  <c r="K180" i="12"/>
  <c r="I180" i="12"/>
  <c r="G180" i="12"/>
  <c r="S179" i="12"/>
  <c r="T179" i="12" s="1"/>
  <c r="R179" i="12"/>
  <c r="Q179" i="12"/>
  <c r="P179" i="12"/>
  <c r="L179" i="12"/>
  <c r="J179" i="12"/>
  <c r="K179" i="12" s="1"/>
  <c r="H179" i="12"/>
  <c r="G179" i="12"/>
  <c r="F179" i="12"/>
  <c r="E179" i="12"/>
  <c r="D179" i="12"/>
  <c r="O179" i="12" s="1"/>
  <c r="U178" i="12"/>
  <c r="T178" i="12"/>
  <c r="O178" i="12"/>
  <c r="M178" i="12"/>
  <c r="K178" i="12"/>
  <c r="I178" i="12"/>
  <c r="G178" i="12"/>
  <c r="U177" i="12"/>
  <c r="T177" i="12"/>
  <c r="O177" i="12"/>
  <c r="M177" i="12"/>
  <c r="K177" i="12"/>
  <c r="I177" i="12"/>
  <c r="G177" i="12"/>
  <c r="U176" i="12"/>
  <c r="T176" i="12"/>
  <c r="O176" i="12"/>
  <c r="M176" i="12"/>
  <c r="K176" i="12"/>
  <c r="I176" i="12"/>
  <c r="G176" i="12"/>
  <c r="U175" i="12"/>
  <c r="T175" i="12"/>
  <c r="O175" i="12"/>
  <c r="M175" i="12"/>
  <c r="K175" i="12"/>
  <c r="I175" i="12"/>
  <c r="G175" i="12"/>
  <c r="U174" i="12"/>
  <c r="T174" i="12"/>
  <c r="O174" i="12"/>
  <c r="M174" i="12"/>
  <c r="K174" i="12"/>
  <c r="I174" i="12"/>
  <c r="G174" i="12"/>
  <c r="U173" i="12"/>
  <c r="T173" i="12"/>
  <c r="O173" i="12"/>
  <c r="M173" i="12"/>
  <c r="K173" i="12"/>
  <c r="I173" i="12"/>
  <c r="G173" i="12"/>
  <c r="S170" i="12"/>
  <c r="R170" i="12"/>
  <c r="Q170" i="12"/>
  <c r="P170" i="12"/>
  <c r="U170" i="12" s="1"/>
  <c r="L170" i="12"/>
  <c r="J170" i="12"/>
  <c r="H170" i="12"/>
  <c r="F170" i="12"/>
  <c r="E170" i="12"/>
  <c r="D170" i="12"/>
  <c r="G170" i="12" s="1"/>
  <c r="S169" i="12"/>
  <c r="R169" i="12"/>
  <c r="Q169" i="12"/>
  <c r="T169" i="12" s="1"/>
  <c r="P169" i="12"/>
  <c r="U169" i="12" s="1"/>
  <c r="L169" i="12"/>
  <c r="J169" i="12"/>
  <c r="H169" i="12"/>
  <c r="F169" i="12"/>
  <c r="E169" i="12"/>
  <c r="M169" i="12" s="1"/>
  <c r="D169" i="12"/>
  <c r="U168" i="12"/>
  <c r="T168" i="12"/>
  <c r="O168" i="12"/>
  <c r="M168" i="12"/>
  <c r="K168" i="12"/>
  <c r="I168" i="12"/>
  <c r="G168" i="12"/>
  <c r="U167" i="12"/>
  <c r="T167" i="12"/>
  <c r="O167" i="12"/>
  <c r="M167" i="12"/>
  <c r="K167" i="12"/>
  <c r="I167" i="12"/>
  <c r="G167" i="12"/>
  <c r="U166" i="12"/>
  <c r="T166" i="12"/>
  <c r="O166" i="12"/>
  <c r="M166" i="12"/>
  <c r="K166" i="12"/>
  <c r="I166" i="12"/>
  <c r="G166" i="12"/>
  <c r="U165" i="12"/>
  <c r="T165" i="12"/>
  <c r="O165" i="12"/>
  <c r="M165" i="12"/>
  <c r="K165" i="12"/>
  <c r="I165" i="12"/>
  <c r="G165" i="12"/>
  <c r="U164" i="12"/>
  <c r="T164" i="12"/>
  <c r="O164" i="12"/>
  <c r="M164" i="12"/>
  <c r="K164" i="12"/>
  <c r="I164" i="12"/>
  <c r="G164" i="12"/>
  <c r="S163" i="12"/>
  <c r="T163" i="12" s="1"/>
  <c r="R163" i="12"/>
  <c r="Q163" i="12"/>
  <c r="P163" i="12"/>
  <c r="U163" i="12" s="1"/>
  <c r="L163" i="12"/>
  <c r="J163" i="12"/>
  <c r="H163" i="12"/>
  <c r="F163" i="12"/>
  <c r="E163" i="12"/>
  <c r="D163" i="12"/>
  <c r="O163" i="12" s="1"/>
  <c r="U162" i="12"/>
  <c r="T162" i="12"/>
  <c r="O162" i="12"/>
  <c r="M162" i="12"/>
  <c r="K162" i="12"/>
  <c r="I162" i="12"/>
  <c r="G162" i="12"/>
  <c r="U161" i="12"/>
  <c r="T161" i="12"/>
  <c r="O161" i="12"/>
  <c r="M161" i="12"/>
  <c r="K161" i="12"/>
  <c r="I161" i="12"/>
  <c r="G161" i="12"/>
  <c r="U160" i="12"/>
  <c r="T160" i="12"/>
  <c r="O160" i="12"/>
  <c r="M160" i="12"/>
  <c r="K160" i="12"/>
  <c r="I160" i="12"/>
  <c r="G160" i="12"/>
  <c r="U159" i="12"/>
  <c r="T159" i="12"/>
  <c r="O159" i="12"/>
  <c r="M159" i="12"/>
  <c r="K159" i="12"/>
  <c r="I159" i="12"/>
  <c r="G159" i="12"/>
  <c r="U158" i="12"/>
  <c r="T158" i="12"/>
  <c r="O158" i="12"/>
  <c r="M158" i="12"/>
  <c r="K158" i="12"/>
  <c r="I158" i="12"/>
  <c r="G158" i="12"/>
  <c r="T157" i="12"/>
  <c r="S157" i="12"/>
  <c r="R157" i="12"/>
  <c r="Q157" i="12"/>
  <c r="P157" i="12"/>
  <c r="U157" i="12" s="1"/>
  <c r="O157" i="12"/>
  <c r="L157" i="12"/>
  <c r="J157" i="12"/>
  <c r="H157" i="12"/>
  <c r="F157" i="12"/>
  <c r="E157" i="12"/>
  <c r="M157" i="12" s="1"/>
  <c r="D157" i="12"/>
  <c r="I157" i="12" s="1"/>
  <c r="U156" i="12"/>
  <c r="T156" i="12"/>
  <c r="O156" i="12"/>
  <c r="M156" i="12"/>
  <c r="K156" i="12"/>
  <c r="I156" i="12"/>
  <c r="G156" i="12"/>
  <c r="U155" i="12"/>
  <c r="T155" i="12"/>
  <c r="O155" i="12"/>
  <c r="M155" i="12"/>
  <c r="K155" i="12"/>
  <c r="I155" i="12"/>
  <c r="G155" i="12"/>
  <c r="U154" i="12"/>
  <c r="T154" i="12"/>
  <c r="O154" i="12"/>
  <c r="M154" i="12"/>
  <c r="K154" i="12"/>
  <c r="I154" i="12"/>
  <c r="G154" i="12"/>
  <c r="U153" i="12"/>
  <c r="T153" i="12"/>
  <c r="O153" i="12"/>
  <c r="M153" i="12"/>
  <c r="K153" i="12"/>
  <c r="I153" i="12"/>
  <c r="G153" i="12"/>
  <c r="U152" i="12"/>
  <c r="T152" i="12"/>
  <c r="O152" i="12"/>
  <c r="M152" i="12"/>
  <c r="K152" i="12"/>
  <c r="I152" i="12"/>
  <c r="G152" i="12"/>
  <c r="U151" i="12"/>
  <c r="T151" i="12"/>
  <c r="O151" i="12"/>
  <c r="M151" i="12"/>
  <c r="K151" i="12"/>
  <c r="I151" i="12"/>
  <c r="G151" i="12"/>
  <c r="S150" i="12"/>
  <c r="R150" i="12"/>
  <c r="Q150" i="12"/>
  <c r="T150" i="12" s="1"/>
  <c r="P150" i="12"/>
  <c r="U150" i="12" s="1"/>
  <c r="L150" i="12"/>
  <c r="J150" i="12"/>
  <c r="K150" i="12" s="1"/>
  <c r="H150" i="12"/>
  <c r="F150" i="12"/>
  <c r="E150" i="12"/>
  <c r="D150" i="12"/>
  <c r="O150" i="12" s="1"/>
  <c r="U149" i="12"/>
  <c r="T149" i="12"/>
  <c r="O149" i="12"/>
  <c r="M149" i="12"/>
  <c r="K149" i="12"/>
  <c r="I149" i="12"/>
  <c r="G149" i="12"/>
  <c r="U148" i="12"/>
  <c r="T148" i="12"/>
  <c r="O148" i="12"/>
  <c r="M148" i="12"/>
  <c r="K148" i="12"/>
  <c r="I148" i="12"/>
  <c r="G148" i="12"/>
  <c r="U147" i="12"/>
  <c r="T147" i="12"/>
  <c r="O147" i="12"/>
  <c r="M147" i="12"/>
  <c r="K147" i="12"/>
  <c r="I147" i="12"/>
  <c r="G147" i="12"/>
  <c r="U146" i="12"/>
  <c r="T146" i="12"/>
  <c r="O146" i="12"/>
  <c r="M146" i="12"/>
  <c r="K146" i="12"/>
  <c r="I146" i="12"/>
  <c r="G146" i="12"/>
  <c r="U145" i="12"/>
  <c r="T145" i="12"/>
  <c r="O145" i="12"/>
  <c r="M145" i="12"/>
  <c r="K145" i="12"/>
  <c r="I145" i="12"/>
  <c r="G145" i="12"/>
  <c r="S144" i="12"/>
  <c r="T144" i="12" s="1"/>
  <c r="R144" i="12"/>
  <c r="Q144" i="12"/>
  <c r="P144" i="12"/>
  <c r="L144" i="12"/>
  <c r="J144" i="12"/>
  <c r="H144" i="12"/>
  <c r="F144" i="12"/>
  <c r="U144" i="12" s="1"/>
  <c r="E144" i="12"/>
  <c r="M144" i="12" s="1"/>
  <c r="D144" i="12"/>
  <c r="U143" i="12"/>
  <c r="T143" i="12"/>
  <c r="O143" i="12"/>
  <c r="M143" i="12"/>
  <c r="K143" i="12"/>
  <c r="I143" i="12"/>
  <c r="G143" i="12"/>
  <c r="U142" i="12"/>
  <c r="T142" i="12"/>
  <c r="O142" i="12"/>
  <c r="M142" i="12"/>
  <c r="K142" i="12"/>
  <c r="I142" i="12"/>
  <c r="G142" i="12"/>
  <c r="U141" i="12"/>
  <c r="T141" i="12"/>
  <c r="O141" i="12"/>
  <c r="M141" i="12"/>
  <c r="K141" i="12"/>
  <c r="I141" i="12"/>
  <c r="G141" i="12"/>
  <c r="U140" i="12"/>
  <c r="T140" i="12"/>
  <c r="O140" i="12"/>
  <c r="M140" i="12"/>
  <c r="K140" i="12"/>
  <c r="I140" i="12"/>
  <c r="G140" i="12"/>
  <c r="U139" i="12"/>
  <c r="T139" i="12"/>
  <c r="O139" i="12"/>
  <c r="M139" i="12"/>
  <c r="K139" i="12"/>
  <c r="I139" i="12"/>
  <c r="G139" i="12"/>
  <c r="U138" i="12"/>
  <c r="T138" i="12"/>
  <c r="O138" i="12"/>
  <c r="M138" i="12"/>
  <c r="K138" i="12"/>
  <c r="I138" i="12"/>
  <c r="G138" i="12"/>
  <c r="S137" i="12"/>
  <c r="R137" i="12"/>
  <c r="Q137" i="12"/>
  <c r="P137" i="12"/>
  <c r="U137" i="12" s="1"/>
  <c r="O137" i="12"/>
  <c r="L137" i="12"/>
  <c r="J137" i="12"/>
  <c r="H137" i="12"/>
  <c r="F137" i="12"/>
  <c r="E137" i="12"/>
  <c r="M137" i="12" s="1"/>
  <c r="D137" i="12"/>
  <c r="G137" i="12" s="1"/>
  <c r="U136" i="12"/>
  <c r="T136" i="12"/>
  <c r="O136" i="12"/>
  <c r="M136" i="12"/>
  <c r="K136" i="12"/>
  <c r="I136" i="12"/>
  <c r="G136" i="12"/>
  <c r="U135" i="12"/>
  <c r="T135" i="12"/>
  <c r="O135" i="12"/>
  <c r="M135" i="12"/>
  <c r="K135" i="12"/>
  <c r="I135" i="12"/>
  <c r="G135" i="12"/>
  <c r="U134" i="12"/>
  <c r="T134" i="12"/>
  <c r="O134" i="12"/>
  <c r="M134" i="12"/>
  <c r="K134" i="12"/>
  <c r="I134" i="12"/>
  <c r="G134" i="12"/>
  <c r="U133" i="12"/>
  <c r="T133" i="12"/>
  <c r="O133" i="12"/>
  <c r="M133" i="12"/>
  <c r="K133" i="12"/>
  <c r="I133" i="12"/>
  <c r="G133" i="12"/>
  <c r="S132" i="12"/>
  <c r="T132" i="12" s="1"/>
  <c r="R132" i="12"/>
  <c r="Q132" i="12"/>
  <c r="P132" i="12"/>
  <c r="L132" i="12"/>
  <c r="J132" i="12"/>
  <c r="H132" i="12"/>
  <c r="F132" i="12"/>
  <c r="E132" i="12"/>
  <c r="D132" i="12"/>
  <c r="U131" i="12"/>
  <c r="T131" i="12"/>
  <c r="O131" i="12"/>
  <c r="M131" i="12"/>
  <c r="K131" i="12"/>
  <c r="I131" i="12"/>
  <c r="G131" i="12"/>
  <c r="U130" i="12"/>
  <c r="T130" i="12"/>
  <c r="O130" i="12"/>
  <c r="M130" i="12"/>
  <c r="K130" i="12"/>
  <c r="I130" i="12"/>
  <c r="G130" i="12"/>
  <c r="U129" i="12"/>
  <c r="T129" i="12"/>
  <c r="O129" i="12"/>
  <c r="M129" i="12"/>
  <c r="K129" i="12"/>
  <c r="I129" i="12"/>
  <c r="G129" i="12"/>
  <c r="U128" i="12"/>
  <c r="T128" i="12"/>
  <c r="O128" i="12"/>
  <c r="M128" i="12"/>
  <c r="K128" i="12"/>
  <c r="I128" i="12"/>
  <c r="G128" i="12"/>
  <c r="U127" i="12"/>
  <c r="T127" i="12"/>
  <c r="O127" i="12"/>
  <c r="M127" i="12"/>
  <c r="K127" i="12"/>
  <c r="I127" i="12"/>
  <c r="G127" i="12"/>
  <c r="S126" i="12"/>
  <c r="R126" i="12"/>
  <c r="Q126" i="12"/>
  <c r="T126" i="12" s="1"/>
  <c r="P126" i="12"/>
  <c r="U126" i="12" s="1"/>
  <c r="L126" i="12"/>
  <c r="J126" i="12"/>
  <c r="K126" i="12" s="1"/>
  <c r="I126" i="12"/>
  <c r="H126" i="12"/>
  <c r="F126" i="12"/>
  <c r="E126" i="12"/>
  <c r="M126" i="12" s="1"/>
  <c r="D126" i="12"/>
  <c r="O126" i="12" s="1"/>
  <c r="U125" i="12"/>
  <c r="T125" i="12"/>
  <c r="O125" i="12"/>
  <c r="M125" i="12"/>
  <c r="K125" i="12"/>
  <c r="I125" i="12"/>
  <c r="G125" i="12"/>
  <c r="U124" i="12"/>
  <c r="T124" i="12"/>
  <c r="O124" i="12"/>
  <c r="M124" i="12"/>
  <c r="K124" i="12"/>
  <c r="I124" i="12"/>
  <c r="G124" i="12"/>
  <c r="U123" i="12"/>
  <c r="T123" i="12"/>
  <c r="O123" i="12"/>
  <c r="M123" i="12"/>
  <c r="K123" i="12"/>
  <c r="I123" i="12"/>
  <c r="G123" i="12"/>
  <c r="U122" i="12"/>
  <c r="T122" i="12"/>
  <c r="O122" i="12"/>
  <c r="M122" i="12"/>
  <c r="K122" i="12"/>
  <c r="I122" i="12"/>
  <c r="G122" i="12"/>
  <c r="S121" i="12"/>
  <c r="R121" i="12"/>
  <c r="Q121" i="12"/>
  <c r="T121" i="12" s="1"/>
  <c r="P121" i="12"/>
  <c r="L121" i="12"/>
  <c r="K121" i="12"/>
  <c r="J121" i="12"/>
  <c r="H121" i="12"/>
  <c r="F121" i="12"/>
  <c r="G121" i="12" s="1"/>
  <c r="E121" i="12"/>
  <c r="D121" i="12"/>
  <c r="I121" i="12" s="1"/>
  <c r="U120" i="12"/>
  <c r="T120" i="12"/>
  <c r="O120" i="12"/>
  <c r="M120" i="12"/>
  <c r="K120" i="12"/>
  <c r="I120" i="12"/>
  <c r="G120" i="12"/>
  <c r="U119" i="12"/>
  <c r="T119" i="12"/>
  <c r="O119" i="12"/>
  <c r="M119" i="12"/>
  <c r="K119" i="12"/>
  <c r="I119" i="12"/>
  <c r="G119" i="12"/>
  <c r="U118" i="12"/>
  <c r="T118" i="12"/>
  <c r="O118" i="12"/>
  <c r="M118" i="12"/>
  <c r="K118" i="12"/>
  <c r="I118" i="12"/>
  <c r="G118" i="12"/>
  <c r="U117" i="12"/>
  <c r="T117" i="12"/>
  <c r="O117" i="12"/>
  <c r="M117" i="12"/>
  <c r="K117" i="12"/>
  <c r="I117" i="12"/>
  <c r="G117" i="12"/>
  <c r="U116" i="12"/>
  <c r="T116" i="12"/>
  <c r="O116" i="12"/>
  <c r="M116" i="12"/>
  <c r="K116" i="12"/>
  <c r="I116" i="12"/>
  <c r="G116" i="12"/>
  <c r="U115" i="12"/>
  <c r="T115" i="12"/>
  <c r="O115" i="12"/>
  <c r="M115" i="12"/>
  <c r="K115" i="12"/>
  <c r="I115" i="12"/>
  <c r="G115" i="12"/>
  <c r="U114" i="12"/>
  <c r="T114" i="12"/>
  <c r="O114" i="12"/>
  <c r="M114" i="12"/>
  <c r="K114" i="12"/>
  <c r="I114" i="12"/>
  <c r="G114" i="12"/>
  <c r="U113" i="12"/>
  <c r="T113" i="12"/>
  <c r="O113" i="12"/>
  <c r="M113" i="12"/>
  <c r="K113" i="12"/>
  <c r="I113" i="12"/>
  <c r="G113" i="12"/>
  <c r="S112" i="12"/>
  <c r="R112" i="12"/>
  <c r="Q112" i="12"/>
  <c r="P112" i="12"/>
  <c r="L112" i="12"/>
  <c r="J112" i="12"/>
  <c r="H112" i="12"/>
  <c r="F112" i="12"/>
  <c r="U112" i="12" s="1"/>
  <c r="E112" i="12"/>
  <c r="M112" i="12" s="1"/>
  <c r="D112" i="12"/>
  <c r="I112" i="12" s="1"/>
  <c r="U111" i="12"/>
  <c r="T111" i="12"/>
  <c r="O111" i="12"/>
  <c r="M111" i="12"/>
  <c r="K111" i="12"/>
  <c r="I111" i="12"/>
  <c r="G111" i="12"/>
  <c r="U110" i="12"/>
  <c r="T110" i="12"/>
  <c r="O110" i="12"/>
  <c r="M110" i="12"/>
  <c r="K110" i="12"/>
  <c r="I110" i="12"/>
  <c r="G110" i="12"/>
  <c r="U109" i="12"/>
  <c r="T109" i="12"/>
  <c r="O109" i="12"/>
  <c r="M109" i="12"/>
  <c r="K109" i="12"/>
  <c r="I109" i="12"/>
  <c r="G109" i="12"/>
  <c r="U108" i="12"/>
  <c r="T108" i="12"/>
  <c r="O108" i="12"/>
  <c r="M108" i="12"/>
  <c r="K108" i="12"/>
  <c r="I108" i="12"/>
  <c r="G108" i="12"/>
  <c r="U107" i="12"/>
  <c r="T107" i="12"/>
  <c r="O107" i="12"/>
  <c r="M107" i="12"/>
  <c r="K107" i="12"/>
  <c r="I107" i="12"/>
  <c r="G107" i="12"/>
  <c r="S106" i="12"/>
  <c r="R106" i="12"/>
  <c r="Q106" i="12"/>
  <c r="T106" i="12" s="1"/>
  <c r="P106" i="12"/>
  <c r="U106" i="12" s="1"/>
  <c r="L106" i="12"/>
  <c r="J106" i="12"/>
  <c r="H106" i="12"/>
  <c r="F106" i="12"/>
  <c r="E106" i="12"/>
  <c r="M106" i="12" s="1"/>
  <c r="D106" i="12"/>
  <c r="I106" i="12" s="1"/>
  <c r="U105" i="12"/>
  <c r="T105" i="12"/>
  <c r="O105" i="12"/>
  <c r="M105" i="12"/>
  <c r="K105" i="12"/>
  <c r="I105" i="12"/>
  <c r="G105" i="12"/>
  <c r="U102" i="12"/>
  <c r="S102" i="12"/>
  <c r="R102" i="12"/>
  <c r="Q102" i="12"/>
  <c r="P102" i="12"/>
  <c r="L102" i="12"/>
  <c r="K102" i="12"/>
  <c r="J102" i="12"/>
  <c r="H102" i="12"/>
  <c r="F102" i="12"/>
  <c r="E102" i="12"/>
  <c r="D102" i="12"/>
  <c r="S101" i="12"/>
  <c r="R101" i="12"/>
  <c r="Q101" i="12"/>
  <c r="T101" i="12" s="1"/>
  <c r="P101" i="12"/>
  <c r="U101" i="12" s="1"/>
  <c r="L101" i="12"/>
  <c r="J101" i="12"/>
  <c r="H101" i="12"/>
  <c r="F101" i="12"/>
  <c r="E101" i="12"/>
  <c r="M101" i="12" s="1"/>
  <c r="D101" i="12"/>
  <c r="U100" i="12"/>
  <c r="T100" i="12"/>
  <c r="O100" i="12"/>
  <c r="M100" i="12"/>
  <c r="K100" i="12"/>
  <c r="I100" i="12"/>
  <c r="G100" i="12"/>
  <c r="U99" i="12"/>
  <c r="T99" i="12"/>
  <c r="O99" i="12"/>
  <c r="M99" i="12"/>
  <c r="K99" i="12"/>
  <c r="I99" i="12"/>
  <c r="G99" i="12"/>
  <c r="U98" i="12"/>
  <c r="T98" i="12"/>
  <c r="O98" i="12"/>
  <c r="M98" i="12"/>
  <c r="K98" i="12"/>
  <c r="I98" i="12"/>
  <c r="G98" i="12"/>
  <c r="U97" i="12"/>
  <c r="T97" i="12"/>
  <c r="O97" i="12"/>
  <c r="M97" i="12"/>
  <c r="K97" i="12"/>
  <c r="I97" i="12"/>
  <c r="G97" i="12"/>
  <c r="S96" i="12"/>
  <c r="R96" i="12"/>
  <c r="Q96" i="12"/>
  <c r="P96" i="12"/>
  <c r="U96" i="12" s="1"/>
  <c r="O96" i="12"/>
  <c r="L96" i="12"/>
  <c r="J96" i="12"/>
  <c r="H96" i="12"/>
  <c r="F96" i="12"/>
  <c r="E96" i="12"/>
  <c r="M96" i="12" s="1"/>
  <c r="D96" i="12"/>
  <c r="I96" i="12" s="1"/>
  <c r="U95" i="12"/>
  <c r="T95" i="12"/>
  <c r="O95" i="12"/>
  <c r="M95" i="12"/>
  <c r="K95" i="12"/>
  <c r="I95" i="12"/>
  <c r="G95" i="12"/>
  <c r="U94" i="12"/>
  <c r="T94" i="12"/>
  <c r="O94" i="12"/>
  <c r="M94" i="12"/>
  <c r="K94" i="12"/>
  <c r="I94" i="12"/>
  <c r="G94" i="12"/>
  <c r="U93" i="12"/>
  <c r="T93" i="12"/>
  <c r="O93" i="12"/>
  <c r="M93" i="12"/>
  <c r="K93" i="12"/>
  <c r="I93" i="12"/>
  <c r="G93" i="12"/>
  <c r="U92" i="12"/>
  <c r="T92" i="12"/>
  <c r="O92" i="12"/>
  <c r="M92" i="12"/>
  <c r="K92" i="12"/>
  <c r="I92" i="12"/>
  <c r="G92" i="12"/>
  <c r="S91" i="12"/>
  <c r="R91" i="12"/>
  <c r="Q91" i="12"/>
  <c r="T91" i="12" s="1"/>
  <c r="P91" i="12"/>
  <c r="U91" i="12" s="1"/>
  <c r="L91" i="12"/>
  <c r="J91" i="12"/>
  <c r="H91" i="12"/>
  <c r="F91" i="12"/>
  <c r="E91" i="12"/>
  <c r="M91" i="12" s="1"/>
  <c r="D91" i="12"/>
  <c r="U90" i="12"/>
  <c r="T90" i="12"/>
  <c r="O90" i="12"/>
  <c r="M90" i="12"/>
  <c r="K90" i="12"/>
  <c r="I90" i="12"/>
  <c r="G90" i="12"/>
  <c r="U89" i="12"/>
  <c r="T89" i="12"/>
  <c r="O89" i="12"/>
  <c r="M89" i="12"/>
  <c r="K89" i="12"/>
  <c r="I89" i="12"/>
  <c r="G89" i="12"/>
  <c r="U88" i="12"/>
  <c r="T88" i="12"/>
  <c r="O88" i="12"/>
  <c r="M88" i="12"/>
  <c r="K88" i="12"/>
  <c r="I88" i="12"/>
  <c r="G88" i="12"/>
  <c r="T85" i="12"/>
  <c r="S85" i="12"/>
  <c r="R85" i="12"/>
  <c r="Q85" i="12"/>
  <c r="P85" i="12"/>
  <c r="U85" i="12" s="1"/>
  <c r="L85" i="12"/>
  <c r="J85" i="12"/>
  <c r="H85" i="12"/>
  <c r="I85" i="12" s="1"/>
  <c r="F85" i="12"/>
  <c r="E85" i="12"/>
  <c r="D85" i="12"/>
  <c r="O85" i="12" s="1"/>
  <c r="S84" i="12"/>
  <c r="T84" i="12" s="1"/>
  <c r="R84" i="12"/>
  <c r="Q84" i="12"/>
  <c r="P84" i="12"/>
  <c r="O84" i="12"/>
  <c r="L84" i="12"/>
  <c r="J84" i="12"/>
  <c r="H84" i="12"/>
  <c r="F84" i="12"/>
  <c r="U84" i="12" s="1"/>
  <c r="E84" i="12"/>
  <c r="D84" i="12"/>
  <c r="U83" i="12"/>
  <c r="T83" i="12"/>
  <c r="O83" i="12"/>
  <c r="M83" i="12"/>
  <c r="K83" i="12"/>
  <c r="I83" i="12"/>
  <c r="G83" i="12"/>
  <c r="U82" i="12"/>
  <c r="T82" i="12"/>
  <c r="O82" i="12"/>
  <c r="M82" i="12"/>
  <c r="K82" i="12"/>
  <c r="I82" i="12"/>
  <c r="G82" i="12"/>
  <c r="U81" i="12"/>
  <c r="T81" i="12"/>
  <c r="O81" i="12"/>
  <c r="M81" i="12"/>
  <c r="K81" i="12"/>
  <c r="I81" i="12"/>
  <c r="G81" i="12"/>
  <c r="U80" i="12"/>
  <c r="T80" i="12"/>
  <c r="O80" i="12"/>
  <c r="M80" i="12"/>
  <c r="K80" i="12"/>
  <c r="I80" i="12"/>
  <c r="G80" i="12"/>
  <c r="U79" i="12"/>
  <c r="T79" i="12"/>
  <c r="O79" i="12"/>
  <c r="M79" i="12"/>
  <c r="K79" i="12"/>
  <c r="I79" i="12"/>
  <c r="G79" i="12"/>
  <c r="S78" i="12"/>
  <c r="R78" i="12"/>
  <c r="Q78" i="12"/>
  <c r="T78" i="12" s="1"/>
  <c r="P78" i="12"/>
  <c r="U78" i="12" s="1"/>
  <c r="L78" i="12"/>
  <c r="J78" i="12"/>
  <c r="K78" i="12" s="1"/>
  <c r="I78" i="12"/>
  <c r="H78" i="12"/>
  <c r="F78" i="12"/>
  <c r="E78" i="12"/>
  <c r="M78" i="12" s="1"/>
  <c r="D78" i="12"/>
  <c r="O78" i="12" s="1"/>
  <c r="U77" i="12"/>
  <c r="T77" i="12"/>
  <c r="O77" i="12"/>
  <c r="M77" i="12"/>
  <c r="K77" i="12"/>
  <c r="I77" i="12"/>
  <c r="G77" i="12"/>
  <c r="U76" i="12"/>
  <c r="T76" i="12"/>
  <c r="O76" i="12"/>
  <c r="M76" i="12"/>
  <c r="K76" i="12"/>
  <c r="I76" i="12"/>
  <c r="G76" i="12"/>
  <c r="U75" i="12"/>
  <c r="T75" i="12"/>
  <c r="O75" i="12"/>
  <c r="M75" i="12"/>
  <c r="K75" i="12"/>
  <c r="I75" i="12"/>
  <c r="G75" i="12"/>
  <c r="U74" i="12"/>
  <c r="T74" i="12"/>
  <c r="O74" i="12"/>
  <c r="M74" i="12"/>
  <c r="K74" i="12"/>
  <c r="I74" i="12"/>
  <c r="G74" i="12"/>
  <c r="U73" i="12"/>
  <c r="T73" i="12"/>
  <c r="O73" i="12"/>
  <c r="M73" i="12"/>
  <c r="K73" i="12"/>
  <c r="I73" i="12"/>
  <c r="G73" i="12"/>
  <c r="U72" i="12"/>
  <c r="T72" i="12"/>
  <c r="O72" i="12"/>
  <c r="M72" i="12"/>
  <c r="K72" i="12"/>
  <c r="I72" i="12"/>
  <c r="G72" i="12"/>
  <c r="U71" i="12"/>
  <c r="T71" i="12"/>
  <c r="O71" i="12"/>
  <c r="M71" i="12"/>
  <c r="K71" i="12"/>
  <c r="I71" i="12"/>
  <c r="G71" i="12"/>
  <c r="S70" i="12"/>
  <c r="R70" i="12"/>
  <c r="Q70" i="12"/>
  <c r="P70" i="12"/>
  <c r="L70" i="12"/>
  <c r="J70" i="12"/>
  <c r="H70" i="12"/>
  <c r="F70" i="12"/>
  <c r="U70" i="12" s="1"/>
  <c r="E70" i="12"/>
  <c r="K70" i="12" s="1"/>
  <c r="D70" i="12"/>
  <c r="U69" i="12"/>
  <c r="T69" i="12"/>
  <c r="O69" i="12"/>
  <c r="M69" i="12"/>
  <c r="K69" i="12"/>
  <c r="I69" i="12"/>
  <c r="G69" i="12"/>
  <c r="U68" i="12"/>
  <c r="T68" i="12"/>
  <c r="O68" i="12"/>
  <c r="M68" i="12"/>
  <c r="K68" i="12"/>
  <c r="I68" i="12"/>
  <c r="G68" i="12"/>
  <c r="U67" i="12"/>
  <c r="T67" i="12"/>
  <c r="O67" i="12"/>
  <c r="M67" i="12"/>
  <c r="K67" i="12"/>
  <c r="I67" i="12"/>
  <c r="G67" i="12"/>
  <c r="U66" i="12"/>
  <c r="T66" i="12"/>
  <c r="O66" i="12"/>
  <c r="M66" i="12"/>
  <c r="K66" i="12"/>
  <c r="I66" i="12"/>
  <c r="G66" i="12"/>
  <c r="U65" i="12"/>
  <c r="T65" i="12"/>
  <c r="O65" i="12"/>
  <c r="M65" i="12"/>
  <c r="K65" i="12"/>
  <c r="I65" i="12"/>
  <c r="G65" i="12"/>
  <c r="U64" i="12"/>
  <c r="T64" i="12"/>
  <c r="O64" i="12"/>
  <c r="M64" i="12"/>
  <c r="K64" i="12"/>
  <c r="I64" i="12"/>
  <c r="G64" i="12"/>
  <c r="T63" i="12"/>
  <c r="S63" i="12"/>
  <c r="R63" i="12"/>
  <c r="Q63" i="12"/>
  <c r="P63" i="12"/>
  <c r="L63" i="12"/>
  <c r="J63" i="12"/>
  <c r="H63" i="12"/>
  <c r="F63" i="12"/>
  <c r="G63" i="12" s="1"/>
  <c r="E63" i="12"/>
  <c r="D63" i="12"/>
  <c r="U62" i="12"/>
  <c r="T62" i="12"/>
  <c r="O62" i="12"/>
  <c r="M62" i="12"/>
  <c r="K62" i="12"/>
  <c r="I62" i="12"/>
  <c r="G62" i="12"/>
  <c r="U61" i="12"/>
  <c r="T61" i="12"/>
  <c r="O61" i="12"/>
  <c r="M61" i="12"/>
  <c r="K61" i="12"/>
  <c r="I61" i="12"/>
  <c r="G61" i="12"/>
  <c r="U60" i="12"/>
  <c r="T60" i="12"/>
  <c r="O60" i="12"/>
  <c r="M60" i="12"/>
  <c r="K60" i="12"/>
  <c r="I60" i="12"/>
  <c r="G60" i="12"/>
  <c r="U59" i="12"/>
  <c r="T59" i="12"/>
  <c r="O59" i="12"/>
  <c r="M59" i="12"/>
  <c r="K59" i="12"/>
  <c r="I59" i="12"/>
  <c r="G59" i="12"/>
  <c r="S58" i="12"/>
  <c r="R58" i="12"/>
  <c r="Q58" i="12"/>
  <c r="P58" i="12"/>
  <c r="L58" i="12"/>
  <c r="J58" i="12"/>
  <c r="H58" i="12"/>
  <c r="F58" i="12"/>
  <c r="U58" i="12" s="1"/>
  <c r="E58" i="12"/>
  <c r="D58" i="12"/>
  <c r="U57" i="12"/>
  <c r="T57" i="12"/>
  <c r="O57" i="12"/>
  <c r="M57" i="12"/>
  <c r="K57" i="12"/>
  <c r="I57" i="12"/>
  <c r="G57" i="12"/>
  <c r="S54" i="12"/>
  <c r="R54" i="12"/>
  <c r="Q54" i="12"/>
  <c r="T54" i="12" s="1"/>
  <c r="P54" i="12"/>
  <c r="U54" i="12" s="1"/>
  <c r="L54" i="12"/>
  <c r="K54" i="12"/>
  <c r="J54" i="12"/>
  <c r="H54" i="12"/>
  <c r="F54" i="12"/>
  <c r="E54" i="12"/>
  <c r="M54" i="12" s="1"/>
  <c r="D54" i="12"/>
  <c r="I54" i="12" s="1"/>
  <c r="S53" i="12"/>
  <c r="T53" i="12" s="1"/>
  <c r="R53" i="12"/>
  <c r="Q53" i="12"/>
  <c r="P53" i="12"/>
  <c r="L53" i="12"/>
  <c r="J53" i="12"/>
  <c r="I53" i="12"/>
  <c r="H53" i="12"/>
  <c r="F53" i="12"/>
  <c r="U53" i="12" s="1"/>
  <c r="E53" i="12"/>
  <c r="D53" i="12"/>
  <c r="O53" i="12" s="1"/>
  <c r="U52" i="12"/>
  <c r="T52" i="12"/>
  <c r="O52" i="12"/>
  <c r="M52" i="12"/>
  <c r="K52" i="12"/>
  <c r="I52" i="12"/>
  <c r="G52" i="12"/>
  <c r="U51" i="12"/>
  <c r="T51" i="12"/>
  <c r="O51" i="12"/>
  <c r="M51" i="12"/>
  <c r="K51" i="12"/>
  <c r="I51" i="12"/>
  <c r="G51" i="12"/>
  <c r="U50" i="12"/>
  <c r="T50" i="12"/>
  <c r="O50" i="12"/>
  <c r="M50" i="12"/>
  <c r="K50" i="12"/>
  <c r="I50" i="12"/>
  <c r="G50" i="12"/>
  <c r="U49" i="12"/>
  <c r="T49" i="12"/>
  <c r="O49" i="12"/>
  <c r="M49" i="12"/>
  <c r="K49" i="12"/>
  <c r="I49" i="12"/>
  <c r="G49" i="12"/>
  <c r="U48" i="12"/>
  <c r="T48" i="12"/>
  <c r="O48" i="12"/>
  <c r="M48" i="12"/>
  <c r="K48" i="12"/>
  <c r="I48" i="12"/>
  <c r="G48" i="12"/>
  <c r="S47" i="12"/>
  <c r="R47" i="12"/>
  <c r="Q47" i="12"/>
  <c r="T47" i="12" s="1"/>
  <c r="P47" i="12"/>
  <c r="U47" i="12" s="1"/>
  <c r="L47" i="12"/>
  <c r="J47" i="12"/>
  <c r="I47" i="12"/>
  <c r="H47" i="12"/>
  <c r="F47" i="12"/>
  <c r="G47" i="12" s="1"/>
  <c r="E47" i="12"/>
  <c r="M47" i="12" s="1"/>
  <c r="D47" i="12"/>
  <c r="O47" i="12" s="1"/>
  <c r="U46" i="12"/>
  <c r="T46" i="12"/>
  <c r="O46" i="12"/>
  <c r="M46" i="12"/>
  <c r="K46" i="12"/>
  <c r="I46" i="12"/>
  <c r="G46" i="12"/>
  <c r="U45" i="12"/>
  <c r="T45" i="12"/>
  <c r="O45" i="12"/>
  <c r="M45" i="12"/>
  <c r="K45" i="12"/>
  <c r="I45" i="12"/>
  <c r="G45" i="12"/>
  <c r="U44" i="12"/>
  <c r="T44" i="12"/>
  <c r="O44" i="12"/>
  <c r="M44" i="12"/>
  <c r="K44" i="12"/>
  <c r="I44" i="12"/>
  <c r="G44" i="12"/>
  <c r="U43" i="12"/>
  <c r="T43" i="12"/>
  <c r="O43" i="12"/>
  <c r="M43" i="12"/>
  <c r="K43" i="12"/>
  <c r="I43" i="12"/>
  <c r="G43" i="12"/>
  <c r="U42" i="12"/>
  <c r="T42" i="12"/>
  <c r="O42" i="12"/>
  <c r="M42" i="12"/>
  <c r="K42" i="12"/>
  <c r="I42" i="12"/>
  <c r="G42" i="12"/>
  <c r="U41" i="12"/>
  <c r="T41" i="12"/>
  <c r="O41" i="12"/>
  <c r="M41" i="12"/>
  <c r="K41" i="12"/>
  <c r="I41" i="12"/>
  <c r="G41" i="12"/>
  <c r="S40" i="12"/>
  <c r="R40" i="12"/>
  <c r="Q40" i="12"/>
  <c r="T40" i="12" s="1"/>
  <c r="P40" i="12"/>
  <c r="U40" i="12" s="1"/>
  <c r="L40" i="12"/>
  <c r="J40" i="12"/>
  <c r="H40" i="12"/>
  <c r="F40" i="12"/>
  <c r="E40" i="12"/>
  <c r="M40" i="12" s="1"/>
  <c r="D40" i="12"/>
  <c r="U39" i="12"/>
  <c r="T39" i="12"/>
  <c r="O39" i="12"/>
  <c r="M39" i="12"/>
  <c r="K39" i="12"/>
  <c r="I39" i="12"/>
  <c r="G39" i="12"/>
  <c r="U38" i="12"/>
  <c r="T38" i="12"/>
  <c r="O38" i="12"/>
  <c r="M38" i="12"/>
  <c r="K38" i="12"/>
  <c r="I38" i="12"/>
  <c r="G38" i="12"/>
  <c r="U37" i="12"/>
  <c r="T37" i="12"/>
  <c r="O37" i="12"/>
  <c r="M37" i="12"/>
  <c r="K37" i="12"/>
  <c r="I37" i="12"/>
  <c r="G37" i="12"/>
  <c r="U36" i="12"/>
  <c r="T36" i="12"/>
  <c r="O36" i="12"/>
  <c r="M36" i="12"/>
  <c r="K36" i="12"/>
  <c r="I36" i="12"/>
  <c r="G36" i="12"/>
  <c r="S35" i="12"/>
  <c r="R35" i="12"/>
  <c r="Q35" i="12"/>
  <c r="P35" i="12"/>
  <c r="L35" i="12"/>
  <c r="J35" i="12"/>
  <c r="H35" i="12"/>
  <c r="F35" i="12"/>
  <c r="E35" i="12"/>
  <c r="D35" i="12"/>
  <c r="U34" i="12"/>
  <c r="T34" i="12"/>
  <c r="O34" i="12"/>
  <c r="M34" i="12"/>
  <c r="K34" i="12"/>
  <c r="I34" i="12"/>
  <c r="G34" i="12"/>
  <c r="U33" i="12"/>
  <c r="T33" i="12"/>
  <c r="O33" i="12"/>
  <c r="M33" i="12"/>
  <c r="K33" i="12"/>
  <c r="I33" i="12"/>
  <c r="G33" i="12"/>
  <c r="U32" i="12"/>
  <c r="T32" i="12"/>
  <c r="O32" i="12"/>
  <c r="M32" i="12"/>
  <c r="K32" i="12"/>
  <c r="I32" i="12"/>
  <c r="G32" i="12"/>
  <c r="U31" i="12"/>
  <c r="T31" i="12"/>
  <c r="O31" i="12"/>
  <c r="M31" i="12"/>
  <c r="K31" i="12"/>
  <c r="I31" i="12"/>
  <c r="G31" i="12"/>
  <c r="U30" i="12"/>
  <c r="T30" i="12"/>
  <c r="O30" i="12"/>
  <c r="M30" i="12"/>
  <c r="K30" i="12"/>
  <c r="I30" i="12"/>
  <c r="G30" i="12"/>
  <c r="U29" i="12"/>
  <c r="T29" i="12"/>
  <c r="O29" i="12"/>
  <c r="M29" i="12"/>
  <c r="K29" i="12"/>
  <c r="I29" i="12"/>
  <c r="G29" i="12"/>
  <c r="U28" i="12"/>
  <c r="T28" i="12"/>
  <c r="O28" i="12"/>
  <c r="M28" i="12"/>
  <c r="K28" i="12"/>
  <c r="I28" i="12"/>
  <c r="G28" i="12"/>
  <c r="S27" i="12"/>
  <c r="R27" i="12"/>
  <c r="Q27" i="12"/>
  <c r="T27" i="12" s="1"/>
  <c r="P27" i="12"/>
  <c r="L27" i="12"/>
  <c r="K27" i="12"/>
  <c r="J27" i="12"/>
  <c r="H27" i="12"/>
  <c r="F27" i="12"/>
  <c r="G27" i="12" s="1"/>
  <c r="E27" i="12"/>
  <c r="M27" i="12" s="1"/>
  <c r="D27" i="12"/>
  <c r="O27" i="12" s="1"/>
  <c r="U26" i="12"/>
  <c r="T26" i="12"/>
  <c r="O26" i="12"/>
  <c r="M26" i="12"/>
  <c r="K26" i="12"/>
  <c r="I26" i="12"/>
  <c r="G26" i="12"/>
  <c r="U25" i="12"/>
  <c r="T25" i="12"/>
  <c r="O25" i="12"/>
  <c r="M25" i="12"/>
  <c r="K25" i="12"/>
  <c r="I25" i="12"/>
  <c r="G25" i="12"/>
  <c r="U24" i="12"/>
  <c r="T24" i="12"/>
  <c r="O24" i="12"/>
  <c r="M24" i="12"/>
  <c r="K24" i="12"/>
  <c r="I24" i="12"/>
  <c r="G24" i="12"/>
  <c r="U23" i="12"/>
  <c r="T23" i="12"/>
  <c r="O23" i="12"/>
  <c r="M23" i="12"/>
  <c r="K23" i="12"/>
  <c r="I23" i="12"/>
  <c r="G23" i="12"/>
  <c r="U22" i="12"/>
  <c r="T22" i="12"/>
  <c r="O22" i="12"/>
  <c r="M22" i="12"/>
  <c r="K22" i="12"/>
  <c r="I22" i="12"/>
  <c r="G22" i="12"/>
  <c r="U21" i="12"/>
  <c r="T21" i="12"/>
  <c r="O21" i="12"/>
  <c r="M21" i="12"/>
  <c r="K21" i="12"/>
  <c r="I21" i="12"/>
  <c r="G21" i="12"/>
  <c r="U20" i="12"/>
  <c r="T20" i="12"/>
  <c r="O20" i="12"/>
  <c r="M20" i="12"/>
  <c r="K20" i="12"/>
  <c r="I20" i="12"/>
  <c r="G20" i="12"/>
  <c r="U19" i="12"/>
  <c r="S19" i="12"/>
  <c r="R19" i="12"/>
  <c r="Q19" i="12"/>
  <c r="T19" i="12" s="1"/>
  <c r="P19" i="12"/>
  <c r="L19" i="12"/>
  <c r="J19" i="12"/>
  <c r="H19" i="12"/>
  <c r="F19" i="12"/>
  <c r="E19" i="12"/>
  <c r="M19" i="12" s="1"/>
  <c r="D19" i="12"/>
  <c r="O19" i="12" s="1"/>
  <c r="U18" i="12"/>
  <c r="T18" i="12"/>
  <c r="O18" i="12"/>
  <c r="M18" i="12"/>
  <c r="K18" i="12"/>
  <c r="I18" i="12"/>
  <c r="G18" i="12"/>
  <c r="U17" i="12"/>
  <c r="T17" i="12"/>
  <c r="O17" i="12"/>
  <c r="M17" i="12"/>
  <c r="K17" i="12"/>
  <c r="I17" i="12"/>
  <c r="G17" i="12"/>
  <c r="U16" i="12"/>
  <c r="T16" i="12"/>
  <c r="O16" i="12"/>
  <c r="M16" i="12"/>
  <c r="K16" i="12"/>
  <c r="I16" i="12"/>
  <c r="G16" i="12"/>
  <c r="U15" i="12"/>
  <c r="T15" i="12"/>
  <c r="O15" i="12"/>
  <c r="M15" i="12"/>
  <c r="K15" i="12"/>
  <c r="I15" i="12"/>
  <c r="G15" i="12"/>
  <c r="U14" i="12"/>
  <c r="T14" i="12"/>
  <c r="O14" i="12"/>
  <c r="M14" i="12"/>
  <c r="K14" i="12"/>
  <c r="I14" i="12"/>
  <c r="G14" i="12"/>
  <c r="U13" i="12"/>
  <c r="T13" i="12"/>
  <c r="O13" i="12"/>
  <c r="M13" i="12"/>
  <c r="K13" i="12"/>
  <c r="I13" i="12"/>
  <c r="G13" i="12"/>
  <c r="U12" i="12"/>
  <c r="T12" i="12"/>
  <c r="O12" i="12"/>
  <c r="M12" i="12"/>
  <c r="K12" i="12"/>
  <c r="I12" i="12"/>
  <c r="G12" i="12"/>
  <c r="U11" i="12"/>
  <c r="T11" i="12"/>
  <c r="O11" i="12"/>
  <c r="M11" i="12"/>
  <c r="K11" i="12"/>
  <c r="I11" i="12"/>
  <c r="G11" i="12"/>
  <c r="S10" i="12"/>
  <c r="R10" i="12"/>
  <c r="Q10" i="12"/>
  <c r="P10" i="12"/>
  <c r="L10" i="12"/>
  <c r="J10" i="12"/>
  <c r="H10" i="12"/>
  <c r="F10" i="12"/>
  <c r="U10" i="12" s="1"/>
  <c r="E10" i="12"/>
  <c r="M10" i="12" s="1"/>
  <c r="D10" i="12"/>
  <c r="U9" i="12"/>
  <c r="T9" i="12"/>
  <c r="O9" i="12"/>
  <c r="M9" i="12"/>
  <c r="K9" i="12"/>
  <c r="I9" i="12"/>
  <c r="G9" i="12"/>
  <c r="U8" i="12"/>
  <c r="T8" i="12"/>
  <c r="O8" i="12"/>
  <c r="M8" i="12"/>
  <c r="K8" i="12"/>
  <c r="I8" i="12"/>
  <c r="G8" i="12"/>
  <c r="S339" i="11"/>
  <c r="R339" i="11"/>
  <c r="Q339" i="11"/>
  <c r="T339" i="11" s="1"/>
  <c r="P339" i="11"/>
  <c r="U339" i="11" s="1"/>
  <c r="L339" i="11"/>
  <c r="J339" i="11"/>
  <c r="H339" i="11"/>
  <c r="F339" i="11"/>
  <c r="E339" i="11"/>
  <c r="M339" i="11" s="1"/>
  <c r="D339" i="11"/>
  <c r="O339" i="11" s="1"/>
  <c r="S338" i="11"/>
  <c r="R338" i="11"/>
  <c r="Q338" i="11"/>
  <c r="T338" i="11" s="1"/>
  <c r="P338" i="11"/>
  <c r="L338" i="11"/>
  <c r="J338" i="11"/>
  <c r="H338" i="11"/>
  <c r="F338" i="11"/>
  <c r="G338" i="11" s="1"/>
  <c r="E338" i="11"/>
  <c r="D338" i="11"/>
  <c r="O338" i="11" s="1"/>
  <c r="T337" i="11"/>
  <c r="S337" i="11"/>
  <c r="R337" i="11"/>
  <c r="Q337" i="11"/>
  <c r="P337" i="11"/>
  <c r="U337" i="11" s="1"/>
  <c r="L337" i="11"/>
  <c r="K337" i="11"/>
  <c r="J337" i="11"/>
  <c r="H337" i="11"/>
  <c r="F337" i="11"/>
  <c r="E337" i="11"/>
  <c r="M337" i="11" s="1"/>
  <c r="D337" i="11"/>
  <c r="G337" i="11" s="1"/>
  <c r="U336" i="11"/>
  <c r="T336" i="11"/>
  <c r="O336" i="11"/>
  <c r="M336" i="11"/>
  <c r="K336" i="11"/>
  <c r="I336" i="11"/>
  <c r="G336" i="11"/>
  <c r="U335" i="11"/>
  <c r="T335" i="11"/>
  <c r="O335" i="11"/>
  <c r="M335" i="11"/>
  <c r="K335" i="11"/>
  <c r="I335" i="11"/>
  <c r="G335" i="11"/>
  <c r="U334" i="11"/>
  <c r="T334" i="11"/>
  <c r="O334" i="11"/>
  <c r="M334" i="11"/>
  <c r="K334" i="11"/>
  <c r="I334" i="11"/>
  <c r="G334" i="11"/>
  <c r="U333" i="11"/>
  <c r="T333" i="11"/>
  <c r="O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H332" i="11"/>
  <c r="I332" i="11" s="1"/>
  <c r="F332" i="11"/>
  <c r="E332" i="11"/>
  <c r="D332" i="11"/>
  <c r="U331" i="11"/>
  <c r="T331" i="11"/>
  <c r="O331" i="11"/>
  <c r="M331" i="11"/>
  <c r="K331" i="11"/>
  <c r="I331" i="11"/>
  <c r="G331" i="11"/>
  <c r="U330" i="11"/>
  <c r="T330" i="11"/>
  <c r="O330" i="11"/>
  <c r="M330" i="11"/>
  <c r="K330" i="11"/>
  <c r="I330" i="11"/>
  <c r="G330" i="11"/>
  <c r="U329" i="11"/>
  <c r="T329" i="11"/>
  <c r="O329" i="11"/>
  <c r="M329" i="11"/>
  <c r="K329" i="11"/>
  <c r="I329" i="11"/>
  <c r="G329" i="11"/>
  <c r="U328" i="11"/>
  <c r="T328" i="11"/>
  <c r="O328" i="11"/>
  <c r="M328" i="11"/>
  <c r="K328" i="11"/>
  <c r="I328" i="11"/>
  <c r="G328" i="11"/>
  <c r="U327" i="11"/>
  <c r="T327" i="11"/>
  <c r="O327" i="11"/>
  <c r="M327" i="11"/>
  <c r="K327" i="11"/>
  <c r="I327" i="11"/>
  <c r="G327" i="11"/>
  <c r="U326" i="11"/>
  <c r="T326" i="11"/>
  <c r="O326" i="11"/>
  <c r="M326" i="11"/>
  <c r="K326" i="11"/>
  <c r="I326" i="11"/>
  <c r="G326" i="11"/>
  <c r="U325" i="11"/>
  <c r="T325" i="11"/>
  <c r="O325" i="11"/>
  <c r="M325" i="11"/>
  <c r="K325" i="11"/>
  <c r="I325" i="11"/>
  <c r="G325" i="11"/>
  <c r="U324" i="11"/>
  <c r="T324" i="11"/>
  <c r="O324" i="11"/>
  <c r="M324" i="11"/>
  <c r="K324" i="11"/>
  <c r="I324" i="11"/>
  <c r="G324" i="11"/>
  <c r="S323" i="11"/>
  <c r="R323" i="11"/>
  <c r="Q323" i="11"/>
  <c r="P323" i="11"/>
  <c r="O323" i="11"/>
  <c r="L323" i="11"/>
  <c r="J323" i="11"/>
  <c r="H323" i="11"/>
  <c r="F323" i="11"/>
  <c r="G323" i="11" s="1"/>
  <c r="E323" i="11"/>
  <c r="D323" i="11"/>
  <c r="U322" i="11"/>
  <c r="T322" i="11"/>
  <c r="O322" i="11"/>
  <c r="M322" i="11"/>
  <c r="K322" i="11"/>
  <c r="I322" i="11"/>
  <c r="G322" i="11"/>
  <c r="U321" i="11"/>
  <c r="T321" i="11"/>
  <c r="O321" i="11"/>
  <c r="M321" i="11"/>
  <c r="K321" i="11"/>
  <c r="I321" i="11"/>
  <c r="G321" i="11"/>
  <c r="U320" i="11"/>
  <c r="T320" i="11"/>
  <c r="O320" i="11"/>
  <c r="M320" i="11"/>
  <c r="K320" i="11"/>
  <c r="I320" i="11"/>
  <c r="G320" i="11"/>
  <c r="U319" i="11"/>
  <c r="T319" i="11"/>
  <c r="O319" i="11"/>
  <c r="M319" i="11"/>
  <c r="K319" i="11"/>
  <c r="I319" i="11"/>
  <c r="G319" i="11"/>
  <c r="U318" i="11"/>
  <c r="T318" i="11"/>
  <c r="O318" i="11"/>
  <c r="M318" i="11"/>
  <c r="K318" i="11"/>
  <c r="I318" i="11"/>
  <c r="G318" i="11"/>
  <c r="S317" i="11"/>
  <c r="R317" i="11"/>
  <c r="Q317" i="11"/>
  <c r="P317" i="11"/>
  <c r="L317" i="11"/>
  <c r="J317" i="11"/>
  <c r="H317" i="11"/>
  <c r="F317" i="11"/>
  <c r="U317" i="11" s="1"/>
  <c r="E317" i="11"/>
  <c r="M317" i="11" s="1"/>
  <c r="D317" i="11"/>
  <c r="O317" i="11" s="1"/>
  <c r="U316" i="11"/>
  <c r="T316" i="11"/>
  <c r="O316" i="11"/>
  <c r="M316" i="11"/>
  <c r="K316" i="11"/>
  <c r="I316" i="11"/>
  <c r="G316" i="11"/>
  <c r="U315" i="11"/>
  <c r="T315" i="11"/>
  <c r="O315" i="11"/>
  <c r="M315" i="11"/>
  <c r="K315" i="11"/>
  <c r="I315" i="11"/>
  <c r="G315" i="11"/>
  <c r="U314" i="11"/>
  <c r="T314" i="11"/>
  <c r="O314" i="11"/>
  <c r="M314" i="11"/>
  <c r="K314" i="11"/>
  <c r="I314" i="11"/>
  <c r="G314" i="11"/>
  <c r="U313" i="11"/>
  <c r="T313" i="11"/>
  <c r="O313" i="11"/>
  <c r="M313" i="11"/>
  <c r="K313" i="11"/>
  <c r="I313" i="11"/>
  <c r="G313" i="11"/>
  <c r="U312" i="11"/>
  <c r="T312" i="11"/>
  <c r="O312" i="11"/>
  <c r="M312" i="11"/>
  <c r="K312" i="11"/>
  <c r="I312" i="11"/>
  <c r="G312" i="11"/>
  <c r="U311" i="11"/>
  <c r="T311" i="11"/>
  <c r="O311" i="11"/>
  <c r="M311" i="11"/>
  <c r="K311" i="11"/>
  <c r="I311" i="11"/>
  <c r="G311" i="11"/>
  <c r="S310" i="11"/>
  <c r="R310" i="11"/>
  <c r="Q310" i="11"/>
  <c r="T310" i="11" s="1"/>
  <c r="P310" i="11"/>
  <c r="U310" i="11" s="1"/>
  <c r="L310" i="11"/>
  <c r="J310" i="11"/>
  <c r="I310" i="11"/>
  <c r="H310" i="11"/>
  <c r="F310" i="11"/>
  <c r="E310" i="11"/>
  <c r="M310" i="11" s="1"/>
  <c r="D310" i="11"/>
  <c r="G310" i="11" s="1"/>
  <c r="U309" i="11"/>
  <c r="T309" i="11"/>
  <c r="O309" i="11"/>
  <c r="M309" i="11"/>
  <c r="K309" i="11"/>
  <c r="I309" i="11"/>
  <c r="G309" i="11"/>
  <c r="U308" i="11"/>
  <c r="T308" i="11"/>
  <c r="O308" i="11"/>
  <c r="M308" i="11"/>
  <c r="K308" i="11"/>
  <c r="I308" i="11"/>
  <c r="G308" i="11"/>
  <c r="U307" i="11"/>
  <c r="T307" i="11"/>
  <c r="O307" i="11"/>
  <c r="M307" i="11"/>
  <c r="K307" i="11"/>
  <c r="I307" i="11"/>
  <c r="G307" i="11"/>
  <c r="U306" i="11"/>
  <c r="T306" i="11"/>
  <c r="O306" i="11"/>
  <c r="M306" i="11"/>
  <c r="K306" i="11"/>
  <c r="I306" i="11"/>
  <c r="G306" i="11"/>
  <c r="U305" i="11"/>
  <c r="T305" i="11"/>
  <c r="O305" i="11"/>
  <c r="M305" i="11"/>
  <c r="K305" i="11"/>
  <c r="I305" i="11"/>
  <c r="G305" i="11"/>
  <c r="U304" i="11"/>
  <c r="T304" i="11"/>
  <c r="O304" i="11"/>
  <c r="M304" i="11"/>
  <c r="K304" i="11"/>
  <c r="I304" i="11"/>
  <c r="G304" i="11"/>
  <c r="T303" i="11"/>
  <c r="S303" i="11"/>
  <c r="R303" i="11"/>
  <c r="Q303" i="11"/>
  <c r="P303" i="11"/>
  <c r="U303" i="11" s="1"/>
  <c r="L303" i="11"/>
  <c r="K303" i="11"/>
  <c r="J303" i="11"/>
  <c r="H303" i="11"/>
  <c r="F303" i="11"/>
  <c r="E303" i="11"/>
  <c r="D303" i="11"/>
  <c r="U302" i="11"/>
  <c r="T302" i="11"/>
  <c r="O302" i="11"/>
  <c r="M302" i="11"/>
  <c r="K302" i="11"/>
  <c r="I302" i="11"/>
  <c r="G302" i="11"/>
  <c r="S299" i="11"/>
  <c r="R299" i="11"/>
  <c r="Q299" i="11"/>
  <c r="P299" i="11"/>
  <c r="L299" i="11"/>
  <c r="J299" i="11"/>
  <c r="H299" i="11"/>
  <c r="F299" i="11"/>
  <c r="E299" i="11"/>
  <c r="D299" i="11"/>
  <c r="S298" i="11"/>
  <c r="R298" i="11"/>
  <c r="Q298" i="11"/>
  <c r="P298" i="11"/>
  <c r="L298" i="11"/>
  <c r="J298" i="11"/>
  <c r="H298" i="11"/>
  <c r="F298" i="11"/>
  <c r="U298" i="11" s="1"/>
  <c r="E298" i="11"/>
  <c r="M298" i="11" s="1"/>
  <c r="D298" i="11"/>
  <c r="I298" i="11" s="1"/>
  <c r="U297" i="11"/>
  <c r="T297" i="11"/>
  <c r="O297" i="11"/>
  <c r="M297" i="11"/>
  <c r="K297" i="11"/>
  <c r="I297" i="11"/>
  <c r="G297" i="11"/>
  <c r="U296" i="11"/>
  <c r="T296" i="11"/>
  <c r="O296" i="11"/>
  <c r="M296" i="11"/>
  <c r="K296" i="11"/>
  <c r="I296" i="11"/>
  <c r="G296" i="11"/>
  <c r="U295" i="11"/>
  <c r="T295" i="11"/>
  <c r="O295" i="11"/>
  <c r="M295" i="11"/>
  <c r="K295" i="11"/>
  <c r="I295" i="11"/>
  <c r="G295" i="11"/>
  <c r="U294" i="11"/>
  <c r="T294" i="11"/>
  <c r="O294" i="11"/>
  <c r="M294" i="11"/>
  <c r="K294" i="11"/>
  <c r="I294" i="11"/>
  <c r="G294" i="11"/>
  <c r="U293" i="11"/>
  <c r="T293" i="11"/>
  <c r="O293" i="11"/>
  <c r="M293" i="11"/>
  <c r="K293" i="11"/>
  <c r="I293" i="11"/>
  <c r="G293" i="11"/>
  <c r="U292" i="11"/>
  <c r="S292" i="11"/>
  <c r="R292" i="11"/>
  <c r="Q292" i="11"/>
  <c r="T292" i="11" s="1"/>
  <c r="P292" i="11"/>
  <c r="L292" i="11"/>
  <c r="J292" i="11"/>
  <c r="H292" i="11"/>
  <c r="F292" i="11"/>
  <c r="E292" i="11"/>
  <c r="M292" i="11" s="1"/>
  <c r="D292" i="11"/>
  <c r="G292" i="11" s="1"/>
  <c r="U291" i="11"/>
  <c r="T291" i="11"/>
  <c r="O291" i="11"/>
  <c r="M291" i="11"/>
  <c r="K291" i="11"/>
  <c r="I291" i="11"/>
  <c r="G291" i="11"/>
  <c r="U290" i="11"/>
  <c r="T290" i="11"/>
  <c r="O290" i="11"/>
  <c r="M290" i="11"/>
  <c r="K290" i="11"/>
  <c r="I290" i="11"/>
  <c r="G290" i="11"/>
  <c r="U289" i="11"/>
  <c r="T289" i="11"/>
  <c r="O289" i="11"/>
  <c r="M289" i="11"/>
  <c r="K289" i="11"/>
  <c r="I289" i="11"/>
  <c r="G289" i="11"/>
  <c r="U288" i="11"/>
  <c r="T288" i="11"/>
  <c r="O288" i="11"/>
  <c r="M288" i="11"/>
  <c r="K288" i="11"/>
  <c r="I288" i="11"/>
  <c r="G288" i="11"/>
  <c r="U287" i="11"/>
  <c r="T287" i="11"/>
  <c r="O287" i="11"/>
  <c r="M287" i="11"/>
  <c r="K287" i="11"/>
  <c r="I287" i="11"/>
  <c r="G287" i="11"/>
  <c r="U286" i="11"/>
  <c r="T286" i="11"/>
  <c r="O286" i="11"/>
  <c r="M286" i="11"/>
  <c r="K286" i="11"/>
  <c r="I286" i="11"/>
  <c r="G286" i="11"/>
  <c r="T285" i="11"/>
  <c r="S285" i="11"/>
  <c r="R285" i="11"/>
  <c r="Q285" i="11"/>
  <c r="P285" i="11"/>
  <c r="U285" i="11" s="1"/>
  <c r="L285" i="11"/>
  <c r="J285" i="11"/>
  <c r="H285" i="11"/>
  <c r="F285" i="11"/>
  <c r="E285" i="11"/>
  <c r="D285" i="11"/>
  <c r="U284" i="11"/>
  <c r="T284" i="11"/>
  <c r="O284" i="11"/>
  <c r="M284" i="11"/>
  <c r="K284" i="11"/>
  <c r="I284" i="11"/>
  <c r="G284" i="11"/>
  <c r="U283" i="11"/>
  <c r="T283" i="11"/>
  <c r="O283" i="11"/>
  <c r="M283" i="11"/>
  <c r="K283" i="11"/>
  <c r="I283" i="11"/>
  <c r="G283" i="11"/>
  <c r="U282" i="11"/>
  <c r="T282" i="11"/>
  <c r="O282" i="11"/>
  <c r="M282" i="11"/>
  <c r="K282" i="11"/>
  <c r="I282" i="11"/>
  <c r="G282" i="11"/>
  <c r="U281" i="11"/>
  <c r="T281" i="11"/>
  <c r="O281" i="11"/>
  <c r="M281" i="11"/>
  <c r="K281" i="11"/>
  <c r="I281" i="11"/>
  <c r="G281" i="11"/>
  <c r="U280" i="11"/>
  <c r="T280" i="11"/>
  <c r="O280" i="11"/>
  <c r="M280" i="11"/>
  <c r="K280" i="11"/>
  <c r="I280" i="11"/>
  <c r="G280" i="11"/>
  <c r="U279" i="11"/>
  <c r="T279" i="11"/>
  <c r="O279" i="11"/>
  <c r="M279" i="11"/>
  <c r="K279" i="11"/>
  <c r="I279" i="11"/>
  <c r="G279" i="11"/>
  <c r="U278" i="11"/>
  <c r="T278" i="11"/>
  <c r="O278" i="11"/>
  <c r="M278" i="11"/>
  <c r="K278" i="11"/>
  <c r="I278" i="11"/>
  <c r="G278" i="11"/>
  <c r="U277" i="11"/>
  <c r="T277" i="11"/>
  <c r="O277" i="11"/>
  <c r="M277" i="11"/>
  <c r="K277" i="11"/>
  <c r="I277" i="11"/>
  <c r="G277" i="11"/>
  <c r="U276" i="11"/>
  <c r="T276" i="11"/>
  <c r="O276" i="11"/>
  <c r="M276" i="11"/>
  <c r="K276" i="11"/>
  <c r="I276" i="11"/>
  <c r="G276" i="11"/>
  <c r="S275" i="11"/>
  <c r="T275" i="11" s="1"/>
  <c r="R275" i="11"/>
  <c r="Q275" i="11"/>
  <c r="P275" i="11"/>
  <c r="L275" i="11"/>
  <c r="K275" i="11"/>
  <c r="J275" i="11"/>
  <c r="H275" i="11"/>
  <c r="F275" i="11"/>
  <c r="E275" i="11"/>
  <c r="D275" i="11"/>
  <c r="U274" i="11"/>
  <c r="T274" i="11"/>
  <c r="O274" i="11"/>
  <c r="M274" i="11"/>
  <c r="K274" i="11"/>
  <c r="I274" i="11"/>
  <c r="G274" i="11"/>
  <c r="U273" i="11"/>
  <c r="T273" i="11"/>
  <c r="O273" i="11"/>
  <c r="M273" i="11"/>
  <c r="K273" i="11"/>
  <c r="I273" i="11"/>
  <c r="G273" i="11"/>
  <c r="U272" i="11"/>
  <c r="T272" i="11"/>
  <c r="O272" i="11"/>
  <c r="M272" i="11"/>
  <c r="K272" i="11"/>
  <c r="I272" i="11"/>
  <c r="G272" i="11"/>
  <c r="U271" i="11"/>
  <c r="T271" i="11"/>
  <c r="O271" i="11"/>
  <c r="M271" i="11"/>
  <c r="K271" i="11"/>
  <c r="I271" i="11"/>
  <c r="G271" i="11"/>
  <c r="U270" i="11"/>
  <c r="T270" i="11"/>
  <c r="O270" i="11"/>
  <c r="M270" i="11"/>
  <c r="K270" i="11"/>
  <c r="I270" i="11"/>
  <c r="G270" i="11"/>
  <c r="U269" i="11"/>
  <c r="T269" i="11"/>
  <c r="O269" i="11"/>
  <c r="M269" i="11"/>
  <c r="K269" i="11"/>
  <c r="I269" i="11"/>
  <c r="G269" i="11"/>
  <c r="U268" i="11"/>
  <c r="T268" i="11"/>
  <c r="O268" i="11"/>
  <c r="M268" i="11"/>
  <c r="K268" i="11"/>
  <c r="I268" i="11"/>
  <c r="G268" i="11"/>
  <c r="S267" i="11"/>
  <c r="T267" i="11" s="1"/>
  <c r="R267" i="11"/>
  <c r="Q267" i="11"/>
  <c r="P267" i="11"/>
  <c r="L267" i="11"/>
  <c r="J267" i="11"/>
  <c r="H267" i="11"/>
  <c r="F267" i="11"/>
  <c r="E267" i="11"/>
  <c r="M267" i="11" s="1"/>
  <c r="D267" i="11"/>
  <c r="O267" i="11" s="1"/>
  <c r="U266" i="11"/>
  <c r="T266" i="11"/>
  <c r="O266" i="11"/>
  <c r="M266" i="11"/>
  <c r="K266" i="11"/>
  <c r="I266" i="11"/>
  <c r="G266" i="11"/>
  <c r="U265" i="11"/>
  <c r="T265" i="11"/>
  <c r="O265" i="11"/>
  <c r="M265" i="11"/>
  <c r="K265" i="11"/>
  <c r="I265" i="11"/>
  <c r="G265" i="11"/>
  <c r="U264" i="11"/>
  <c r="T264" i="11"/>
  <c r="O264" i="11"/>
  <c r="M264" i="11"/>
  <c r="K264" i="11"/>
  <c r="I264" i="11"/>
  <c r="G264" i="11"/>
  <c r="U263" i="11"/>
  <c r="T263" i="11"/>
  <c r="O263" i="11"/>
  <c r="M263" i="11"/>
  <c r="K263" i="11"/>
  <c r="I263" i="11"/>
  <c r="G263" i="11"/>
  <c r="S260" i="11"/>
  <c r="R260" i="11"/>
  <c r="Q260" i="11"/>
  <c r="T260" i="11" s="1"/>
  <c r="P260" i="11"/>
  <c r="U260" i="11" s="1"/>
  <c r="L260" i="11"/>
  <c r="K260" i="11"/>
  <c r="J260" i="11"/>
  <c r="H260" i="11"/>
  <c r="I260" i="11" s="1"/>
  <c r="F260" i="11"/>
  <c r="G260" i="11" s="1"/>
  <c r="E260" i="11"/>
  <c r="M260" i="11" s="1"/>
  <c r="D260" i="11"/>
  <c r="O260" i="11" s="1"/>
  <c r="T259" i="11"/>
  <c r="S259" i="11"/>
  <c r="R259" i="11"/>
  <c r="Q259" i="11"/>
  <c r="P259" i="11"/>
  <c r="L259" i="11"/>
  <c r="J259" i="11"/>
  <c r="H259" i="11"/>
  <c r="F259" i="11"/>
  <c r="E259" i="11"/>
  <c r="D259" i="11"/>
  <c r="U258" i="11"/>
  <c r="T258" i="11"/>
  <c r="O258" i="11"/>
  <c r="M258" i="11"/>
  <c r="K258" i="11"/>
  <c r="I258" i="11"/>
  <c r="G258" i="11"/>
  <c r="U257" i="11"/>
  <c r="T257" i="11"/>
  <c r="O257" i="11"/>
  <c r="M257" i="11"/>
  <c r="K257" i="11"/>
  <c r="I257" i="11"/>
  <c r="G257" i="11"/>
  <c r="U256" i="11"/>
  <c r="T256" i="11"/>
  <c r="O256" i="11"/>
  <c r="M256" i="11"/>
  <c r="K256" i="11"/>
  <c r="I256" i="11"/>
  <c r="G256" i="11"/>
  <c r="U255" i="11"/>
  <c r="T255" i="11"/>
  <c r="O255" i="11"/>
  <c r="M255" i="11"/>
  <c r="K255" i="11"/>
  <c r="I255" i="11"/>
  <c r="G255" i="11"/>
  <c r="S254" i="11"/>
  <c r="R254" i="11"/>
  <c r="Q254" i="11"/>
  <c r="P254" i="11"/>
  <c r="L254" i="11"/>
  <c r="J254" i="11"/>
  <c r="H254" i="11"/>
  <c r="F254" i="11"/>
  <c r="U254" i="11" s="1"/>
  <c r="E254" i="11"/>
  <c r="D254" i="11"/>
  <c r="U253" i="11"/>
  <c r="T253" i="11"/>
  <c r="O253" i="11"/>
  <c r="M253" i="11"/>
  <c r="K253" i="11"/>
  <c r="I253" i="11"/>
  <c r="G253" i="11"/>
  <c r="U252" i="11"/>
  <c r="T252" i="11"/>
  <c r="O252" i="11"/>
  <c r="M252" i="11"/>
  <c r="K252" i="11"/>
  <c r="I252" i="11"/>
  <c r="G252" i="11"/>
  <c r="U251" i="11"/>
  <c r="T251" i="11"/>
  <c r="O251" i="11"/>
  <c r="M251" i="11"/>
  <c r="K251" i="11"/>
  <c r="I251" i="11"/>
  <c r="G251" i="11"/>
  <c r="U250" i="11"/>
  <c r="T250" i="11"/>
  <c r="O250" i="11"/>
  <c r="M250" i="11"/>
  <c r="K250" i="11"/>
  <c r="I250" i="11"/>
  <c r="G250" i="11"/>
  <c r="U249" i="11"/>
  <c r="T249" i="11"/>
  <c r="O249" i="11"/>
  <c r="M249" i="11"/>
  <c r="K249" i="11"/>
  <c r="I249" i="11"/>
  <c r="G249" i="11"/>
  <c r="U248" i="11"/>
  <c r="T248" i="11"/>
  <c r="O248" i="11"/>
  <c r="M248" i="11"/>
  <c r="K248" i="11"/>
  <c r="I248" i="11"/>
  <c r="G248" i="11"/>
  <c r="S247" i="11"/>
  <c r="R247" i="11"/>
  <c r="Q247" i="11"/>
  <c r="T247" i="11" s="1"/>
  <c r="P247" i="11"/>
  <c r="U247" i="11" s="1"/>
  <c r="L247" i="11"/>
  <c r="J247" i="11"/>
  <c r="H247" i="11"/>
  <c r="F247" i="11"/>
  <c r="E247" i="11"/>
  <c r="M247" i="11" s="1"/>
  <c r="D247" i="11"/>
  <c r="G247" i="11" s="1"/>
  <c r="U246" i="11"/>
  <c r="T246" i="11"/>
  <c r="O246" i="11"/>
  <c r="M246" i="11"/>
  <c r="K246" i="11"/>
  <c r="I246" i="11"/>
  <c r="G246" i="11"/>
  <c r="U245" i="11"/>
  <c r="T245" i="11"/>
  <c r="O245" i="11"/>
  <c r="M245" i="11"/>
  <c r="K245" i="11"/>
  <c r="I245" i="11"/>
  <c r="G245" i="11"/>
  <c r="U244" i="11"/>
  <c r="T244" i="11"/>
  <c r="O244" i="11"/>
  <c r="M244" i="11"/>
  <c r="K244" i="11"/>
  <c r="I244" i="11"/>
  <c r="G244" i="11"/>
  <c r="U243" i="11"/>
  <c r="T243" i="11"/>
  <c r="O243" i="11"/>
  <c r="M243" i="11"/>
  <c r="K243" i="11"/>
  <c r="I243" i="11"/>
  <c r="G243" i="11"/>
  <c r="U242" i="11"/>
  <c r="T242" i="11"/>
  <c r="O242" i="11"/>
  <c r="M242" i="11"/>
  <c r="K242" i="11"/>
  <c r="I242" i="11"/>
  <c r="G242" i="11"/>
  <c r="U241" i="11"/>
  <c r="T241" i="11"/>
  <c r="O241" i="11"/>
  <c r="M241" i="11"/>
  <c r="K241" i="11"/>
  <c r="I241" i="11"/>
  <c r="G241" i="11"/>
  <c r="S240" i="11"/>
  <c r="R240" i="11"/>
  <c r="Q240" i="11"/>
  <c r="T240" i="11" s="1"/>
  <c r="P240" i="11"/>
  <c r="U240" i="11" s="1"/>
  <c r="L240" i="11"/>
  <c r="J240" i="11"/>
  <c r="K240" i="11" s="1"/>
  <c r="H240" i="11"/>
  <c r="F240" i="11"/>
  <c r="E240" i="11"/>
  <c r="M240" i="11" s="1"/>
  <c r="D240" i="11"/>
  <c r="U239" i="11"/>
  <c r="T239" i="11"/>
  <c r="O239" i="11"/>
  <c r="M239" i="11"/>
  <c r="K239" i="11"/>
  <c r="I239" i="11"/>
  <c r="G239" i="11"/>
  <c r="U238" i="11"/>
  <c r="T238" i="11"/>
  <c r="O238" i="11"/>
  <c r="M238" i="11"/>
  <c r="K238" i="11"/>
  <c r="I238" i="11"/>
  <c r="G238" i="11"/>
  <c r="U237" i="11"/>
  <c r="T237" i="11"/>
  <c r="O237" i="11"/>
  <c r="M237" i="11"/>
  <c r="K237" i="11"/>
  <c r="I237" i="11"/>
  <c r="G237" i="11"/>
  <c r="U236" i="11"/>
  <c r="T236" i="11"/>
  <c r="O236" i="11"/>
  <c r="M236" i="11"/>
  <c r="K236" i="11"/>
  <c r="I236" i="11"/>
  <c r="G236" i="11"/>
  <c r="U235" i="11"/>
  <c r="T235" i="11"/>
  <c r="O235" i="11"/>
  <c r="M235" i="11"/>
  <c r="K235" i="11"/>
  <c r="I235" i="11"/>
  <c r="G235" i="11"/>
  <c r="U234" i="11"/>
  <c r="T234" i="11"/>
  <c r="O234" i="11"/>
  <c r="M234" i="11"/>
  <c r="K234" i="11"/>
  <c r="I234" i="11"/>
  <c r="G234" i="11"/>
  <c r="S231" i="11"/>
  <c r="R231" i="11"/>
  <c r="Q231" i="11"/>
  <c r="P231" i="11"/>
  <c r="O231" i="11"/>
  <c r="L231" i="11"/>
  <c r="J231" i="11"/>
  <c r="H231" i="11"/>
  <c r="I231" i="11" s="1"/>
  <c r="F231" i="11"/>
  <c r="G231" i="11" s="1"/>
  <c r="E231" i="11"/>
  <c r="D231" i="11"/>
  <c r="S230" i="11"/>
  <c r="R230" i="11"/>
  <c r="Q230" i="11"/>
  <c r="T230" i="11" s="1"/>
  <c r="P230" i="11"/>
  <c r="U230" i="11" s="1"/>
  <c r="L230" i="11"/>
  <c r="J230" i="11"/>
  <c r="H230" i="11"/>
  <c r="F230" i="11"/>
  <c r="E230" i="11"/>
  <c r="D230" i="11"/>
  <c r="O230" i="11" s="1"/>
  <c r="U229" i="11"/>
  <c r="T229" i="11"/>
  <c r="O229" i="11"/>
  <c r="M229" i="11"/>
  <c r="K229" i="11"/>
  <c r="I229" i="11"/>
  <c r="G229" i="11"/>
  <c r="U228" i="11"/>
  <c r="T228" i="11"/>
  <c r="O228" i="11"/>
  <c r="M228" i="11"/>
  <c r="K228" i="11"/>
  <c r="I228" i="11"/>
  <c r="G228" i="11"/>
  <c r="U227" i="11"/>
  <c r="T227" i="11"/>
  <c r="O227" i="11"/>
  <c r="M227" i="11"/>
  <c r="K227" i="11"/>
  <c r="I227" i="11"/>
  <c r="G227" i="11"/>
  <c r="U226" i="11"/>
  <c r="T226" i="11"/>
  <c r="O226" i="11"/>
  <c r="M226" i="11"/>
  <c r="K226" i="11"/>
  <c r="I226" i="11"/>
  <c r="G226" i="11"/>
  <c r="U225" i="11"/>
  <c r="T225" i="11"/>
  <c r="O225" i="11"/>
  <c r="M225" i="11"/>
  <c r="K225" i="11"/>
  <c r="I225" i="11"/>
  <c r="G225" i="11"/>
  <c r="S224" i="11"/>
  <c r="T224" i="11" s="1"/>
  <c r="R224" i="11"/>
  <c r="Q224" i="11"/>
  <c r="P224" i="11"/>
  <c r="U224" i="11" s="1"/>
  <c r="O224" i="11"/>
  <c r="L224" i="11"/>
  <c r="J224" i="11"/>
  <c r="H224" i="11"/>
  <c r="G224" i="11"/>
  <c r="F224" i="11"/>
  <c r="E224" i="11"/>
  <c r="D224" i="11"/>
  <c r="I224" i="11" s="1"/>
  <c r="U223" i="11"/>
  <c r="T223" i="11"/>
  <c r="O223" i="11"/>
  <c r="M223" i="11"/>
  <c r="K223" i="11"/>
  <c r="I223" i="11"/>
  <c r="G223" i="11"/>
  <c r="U222" i="11"/>
  <c r="T222" i="11"/>
  <c r="O222" i="11"/>
  <c r="M222" i="11"/>
  <c r="K222" i="11"/>
  <c r="I222" i="11"/>
  <c r="G222" i="11"/>
  <c r="U221" i="11"/>
  <c r="T221" i="11"/>
  <c r="O221" i="11"/>
  <c r="M221" i="11"/>
  <c r="K221" i="11"/>
  <c r="I221" i="11"/>
  <c r="G221" i="11"/>
  <c r="U220" i="11"/>
  <c r="T220" i="11"/>
  <c r="O220" i="11"/>
  <c r="M220" i="11"/>
  <c r="K220" i="11"/>
  <c r="I220" i="11"/>
  <c r="G220" i="11"/>
  <c r="U219" i="11"/>
  <c r="T219" i="11"/>
  <c r="O219" i="11"/>
  <c r="M219" i="11"/>
  <c r="K219" i="11"/>
  <c r="I219" i="11"/>
  <c r="G219" i="11"/>
  <c r="U218" i="11"/>
  <c r="T218" i="11"/>
  <c r="O218" i="11"/>
  <c r="M218" i="11"/>
  <c r="K218" i="11"/>
  <c r="I218" i="11"/>
  <c r="G218" i="11"/>
  <c r="U217" i="11"/>
  <c r="T217" i="11"/>
  <c r="O217" i="11"/>
  <c r="M217" i="11"/>
  <c r="K217" i="11"/>
  <c r="I217" i="11"/>
  <c r="G217" i="11"/>
  <c r="U216" i="11"/>
  <c r="S216" i="11"/>
  <c r="R216" i="11"/>
  <c r="Q216" i="11"/>
  <c r="T216" i="11" s="1"/>
  <c r="P216" i="11"/>
  <c r="L216" i="11"/>
  <c r="J216" i="11"/>
  <c r="H216" i="11"/>
  <c r="F216" i="11"/>
  <c r="E216" i="11"/>
  <c r="M216" i="11" s="1"/>
  <c r="D216" i="11"/>
  <c r="U215" i="11"/>
  <c r="T215" i="11"/>
  <c r="O215" i="11"/>
  <c r="M215" i="11"/>
  <c r="K215" i="11"/>
  <c r="I215" i="11"/>
  <c r="G215" i="11"/>
  <c r="U214" i="11"/>
  <c r="T214" i="11"/>
  <c r="O214" i="11"/>
  <c r="M214" i="11"/>
  <c r="K214" i="11"/>
  <c r="I214" i="11"/>
  <c r="G214" i="11"/>
  <c r="U213" i="11"/>
  <c r="T213" i="11"/>
  <c r="O213" i="11"/>
  <c r="M213" i="11"/>
  <c r="K213" i="11"/>
  <c r="I213" i="11"/>
  <c r="G213" i="11"/>
  <c r="U212" i="11"/>
  <c r="T212" i="11"/>
  <c r="O212" i="11"/>
  <c r="M212" i="11"/>
  <c r="K212" i="11"/>
  <c r="I212" i="11"/>
  <c r="G212" i="11"/>
  <c r="U211" i="11"/>
  <c r="T211" i="11"/>
  <c r="O211" i="11"/>
  <c r="M211" i="11"/>
  <c r="K211" i="11"/>
  <c r="I211" i="11"/>
  <c r="G211" i="11"/>
  <c r="U210" i="11"/>
  <c r="T210" i="11"/>
  <c r="O210" i="11"/>
  <c r="M210" i="11"/>
  <c r="K210" i="11"/>
  <c r="I210" i="11"/>
  <c r="G210" i="11"/>
  <c r="U209" i="11"/>
  <c r="T209" i="11"/>
  <c r="O209" i="11"/>
  <c r="M209" i="11"/>
  <c r="K209" i="11"/>
  <c r="I209" i="11"/>
  <c r="G209" i="11"/>
  <c r="U208" i="11"/>
  <c r="T208" i="11"/>
  <c r="O208" i="11"/>
  <c r="M208" i="11"/>
  <c r="K208" i="11"/>
  <c r="I208" i="11"/>
  <c r="G208" i="11"/>
  <c r="S205" i="11"/>
  <c r="R205" i="11"/>
  <c r="Q205" i="11"/>
  <c r="T205" i="11" s="1"/>
  <c r="P205" i="11"/>
  <c r="U205" i="11" s="1"/>
  <c r="L205" i="11"/>
  <c r="J205" i="11"/>
  <c r="I205" i="11"/>
  <c r="H205" i="11"/>
  <c r="F205" i="11"/>
  <c r="E205" i="11"/>
  <c r="M205" i="11" s="1"/>
  <c r="D205" i="11"/>
  <c r="O205" i="11" s="1"/>
  <c r="S204" i="11"/>
  <c r="R204" i="11"/>
  <c r="Q204" i="11"/>
  <c r="T204" i="11" s="1"/>
  <c r="P204" i="11"/>
  <c r="U204" i="11" s="1"/>
  <c r="O204" i="11"/>
  <c r="L204" i="11"/>
  <c r="J204" i="11"/>
  <c r="H204" i="11"/>
  <c r="F204" i="11"/>
  <c r="E204" i="11"/>
  <c r="D204" i="11"/>
  <c r="U203" i="11"/>
  <c r="T203" i="11"/>
  <c r="O203" i="11"/>
  <c r="M203" i="11"/>
  <c r="K203" i="11"/>
  <c r="I203" i="11"/>
  <c r="G203" i="11"/>
  <c r="U202" i="11"/>
  <c r="T202" i="11"/>
  <c r="O202" i="11"/>
  <c r="M202" i="11"/>
  <c r="K202" i="11"/>
  <c r="I202" i="11"/>
  <c r="G202" i="11"/>
  <c r="U201" i="11"/>
  <c r="T201" i="11"/>
  <c r="O201" i="11"/>
  <c r="M201" i="11"/>
  <c r="K201" i="11"/>
  <c r="I201" i="11"/>
  <c r="G201" i="11"/>
  <c r="U200" i="11"/>
  <c r="T200" i="11"/>
  <c r="O200" i="11"/>
  <c r="M200" i="11"/>
  <c r="K200" i="11"/>
  <c r="I200" i="11"/>
  <c r="G200" i="11"/>
  <c r="U199" i="11"/>
  <c r="T199" i="11"/>
  <c r="O199" i="11"/>
  <c r="M199" i="11"/>
  <c r="K199" i="11"/>
  <c r="I199" i="11"/>
  <c r="G199" i="11"/>
  <c r="S198" i="11"/>
  <c r="R198" i="11"/>
  <c r="Q198" i="11"/>
  <c r="T198" i="11" s="1"/>
  <c r="P198" i="11"/>
  <c r="U198" i="11" s="1"/>
  <c r="O198" i="11"/>
  <c r="L198" i="11"/>
  <c r="J198" i="11"/>
  <c r="H198" i="11"/>
  <c r="F198" i="11"/>
  <c r="E198" i="11"/>
  <c r="D198" i="11"/>
  <c r="U197" i="11"/>
  <c r="T197" i="11"/>
  <c r="O197" i="11"/>
  <c r="M197" i="11"/>
  <c r="K197" i="11"/>
  <c r="I197" i="11"/>
  <c r="G197" i="11"/>
  <c r="U196" i="11"/>
  <c r="T196" i="11"/>
  <c r="O196" i="11"/>
  <c r="M196" i="11"/>
  <c r="K196" i="11"/>
  <c r="I196" i="11"/>
  <c r="G196" i="11"/>
  <c r="U195" i="11"/>
  <c r="T195" i="11"/>
  <c r="O195" i="11"/>
  <c r="M195" i="11"/>
  <c r="K195" i="11"/>
  <c r="I195" i="11"/>
  <c r="G195" i="11"/>
  <c r="U194" i="11"/>
  <c r="T194" i="11"/>
  <c r="O194" i="11"/>
  <c r="M194" i="11"/>
  <c r="K194" i="11"/>
  <c r="I194" i="11"/>
  <c r="G194" i="11"/>
  <c r="U193" i="11"/>
  <c r="T193" i="11"/>
  <c r="O193" i="11"/>
  <c r="M193" i="11"/>
  <c r="K193" i="11"/>
  <c r="I193" i="11"/>
  <c r="G193" i="11"/>
  <c r="U192" i="11"/>
  <c r="T192" i="11"/>
  <c r="O192" i="11"/>
  <c r="M192" i="11"/>
  <c r="K192" i="11"/>
  <c r="I192" i="11"/>
  <c r="G192" i="11"/>
  <c r="S191" i="11"/>
  <c r="R191" i="11"/>
  <c r="Q191" i="11"/>
  <c r="P191" i="11"/>
  <c r="U191" i="11" s="1"/>
  <c r="L191" i="11"/>
  <c r="J191" i="11"/>
  <c r="H191" i="11"/>
  <c r="F191" i="11"/>
  <c r="E191" i="11"/>
  <c r="D191" i="11"/>
  <c r="I191" i="11" s="1"/>
  <c r="U190" i="11"/>
  <c r="T190" i="11"/>
  <c r="O190" i="11"/>
  <c r="M190" i="11"/>
  <c r="K190" i="11"/>
  <c r="I190" i="11"/>
  <c r="G190" i="11"/>
  <c r="U189" i="11"/>
  <c r="T189" i="11"/>
  <c r="O189" i="11"/>
  <c r="M189" i="11"/>
  <c r="K189" i="11"/>
  <c r="I189" i="11"/>
  <c r="G189" i="11"/>
  <c r="U188" i="11"/>
  <c r="T188" i="11"/>
  <c r="O188" i="11"/>
  <c r="M188" i="11"/>
  <c r="K188" i="11"/>
  <c r="I188" i="11"/>
  <c r="G188" i="11"/>
  <c r="U187" i="11"/>
  <c r="T187" i="11"/>
  <c r="O187" i="11"/>
  <c r="M187" i="11"/>
  <c r="K187" i="11"/>
  <c r="I187" i="11"/>
  <c r="G187" i="11"/>
  <c r="U186" i="11"/>
  <c r="T186" i="11"/>
  <c r="O186" i="11"/>
  <c r="M186" i="11"/>
  <c r="K186" i="11"/>
  <c r="I186" i="11"/>
  <c r="G186" i="11"/>
  <c r="S185" i="11"/>
  <c r="T185" i="11" s="1"/>
  <c r="R185" i="11"/>
  <c r="Q185" i="11"/>
  <c r="P185" i="11"/>
  <c r="O185" i="11"/>
  <c r="L185" i="11"/>
  <c r="J185" i="11"/>
  <c r="I185" i="11"/>
  <c r="H185" i="11"/>
  <c r="F185" i="11"/>
  <c r="U185" i="11" s="1"/>
  <c r="E185" i="11"/>
  <c r="D185" i="11"/>
  <c r="U184" i="11"/>
  <c r="T184" i="11"/>
  <c r="O184" i="11"/>
  <c r="M184" i="11"/>
  <c r="K184" i="11"/>
  <c r="I184" i="11"/>
  <c r="G184" i="11"/>
  <c r="U183" i="11"/>
  <c r="T183" i="11"/>
  <c r="O183" i="11"/>
  <c r="M183" i="11"/>
  <c r="K183" i="11"/>
  <c r="I183" i="11"/>
  <c r="G183" i="11"/>
  <c r="U182" i="11"/>
  <c r="T182" i="11"/>
  <c r="O182" i="11"/>
  <c r="M182" i="11"/>
  <c r="K182" i="11"/>
  <c r="I182" i="11"/>
  <c r="G182" i="11"/>
  <c r="U181" i="11"/>
  <c r="T181" i="11"/>
  <c r="O181" i="11"/>
  <c r="M181" i="11"/>
  <c r="K181" i="11"/>
  <c r="I181" i="11"/>
  <c r="G181" i="11"/>
  <c r="U180" i="11"/>
  <c r="T180" i="11"/>
  <c r="O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I179" i="11"/>
  <c r="H179" i="11"/>
  <c r="G179" i="11"/>
  <c r="F179" i="11"/>
  <c r="E179" i="11"/>
  <c r="M179" i="11" s="1"/>
  <c r="D179" i="11"/>
  <c r="O179" i="11" s="1"/>
  <c r="U178" i="11"/>
  <c r="T178" i="11"/>
  <c r="O178" i="11"/>
  <c r="M178" i="11"/>
  <c r="K178" i="11"/>
  <c r="I178" i="11"/>
  <c r="G178" i="11"/>
  <c r="U177" i="11"/>
  <c r="T177" i="11"/>
  <c r="O177" i="11"/>
  <c r="M177" i="11"/>
  <c r="K177" i="11"/>
  <c r="I177" i="11"/>
  <c r="G177" i="11"/>
  <c r="U176" i="11"/>
  <c r="T176" i="11"/>
  <c r="O176" i="11"/>
  <c r="M176" i="11"/>
  <c r="K176" i="11"/>
  <c r="I176" i="11"/>
  <c r="G176" i="11"/>
  <c r="U175" i="11"/>
  <c r="T175" i="11"/>
  <c r="O175" i="11"/>
  <c r="M175" i="11"/>
  <c r="K175" i="11"/>
  <c r="I175" i="11"/>
  <c r="G175" i="11"/>
  <c r="U174" i="11"/>
  <c r="T174" i="11"/>
  <c r="O174" i="11"/>
  <c r="M174" i="11"/>
  <c r="K174" i="11"/>
  <c r="I174" i="11"/>
  <c r="G174" i="11"/>
  <c r="U173" i="11"/>
  <c r="T173" i="11"/>
  <c r="O173" i="11"/>
  <c r="M173" i="11"/>
  <c r="K173" i="11"/>
  <c r="I173" i="11"/>
  <c r="G173" i="11"/>
  <c r="S170" i="11"/>
  <c r="R170" i="11"/>
  <c r="Q170" i="11"/>
  <c r="T170" i="11" s="1"/>
  <c r="P170" i="11"/>
  <c r="L170" i="11"/>
  <c r="J170" i="11"/>
  <c r="H170" i="11"/>
  <c r="F170" i="11"/>
  <c r="U170" i="11" s="1"/>
  <c r="E170" i="11"/>
  <c r="M170" i="11" s="1"/>
  <c r="D170" i="11"/>
  <c r="S169" i="11"/>
  <c r="R169" i="11"/>
  <c r="Q169" i="11"/>
  <c r="T169" i="11" s="1"/>
  <c r="P169" i="11"/>
  <c r="U169" i="11" s="1"/>
  <c r="O169" i="11"/>
  <c r="L169" i="11"/>
  <c r="J169" i="11"/>
  <c r="H169" i="11"/>
  <c r="F169" i="11"/>
  <c r="E169" i="11"/>
  <c r="M169" i="11" s="1"/>
  <c r="D169" i="11"/>
  <c r="U168" i="11"/>
  <c r="T168" i="11"/>
  <c r="O168" i="11"/>
  <c r="M168" i="11"/>
  <c r="K168" i="11"/>
  <c r="I168" i="11"/>
  <c r="G168" i="11"/>
  <c r="U167" i="11"/>
  <c r="T167" i="11"/>
  <c r="O167" i="11"/>
  <c r="M167" i="11"/>
  <c r="K167" i="11"/>
  <c r="I167" i="11"/>
  <c r="G167" i="11"/>
  <c r="U166" i="11"/>
  <c r="T166" i="11"/>
  <c r="O166" i="11"/>
  <c r="M166" i="11"/>
  <c r="K166" i="11"/>
  <c r="I166" i="11"/>
  <c r="G166" i="11"/>
  <c r="U165" i="11"/>
  <c r="T165" i="11"/>
  <c r="O165" i="11"/>
  <c r="M165" i="11"/>
  <c r="K165" i="11"/>
  <c r="I165" i="11"/>
  <c r="G165" i="11"/>
  <c r="U164" i="11"/>
  <c r="T164" i="11"/>
  <c r="O164" i="11"/>
  <c r="M164" i="11"/>
  <c r="K164" i="11"/>
  <c r="I164" i="11"/>
  <c r="G164" i="11"/>
  <c r="S163" i="11"/>
  <c r="R163" i="11"/>
  <c r="Q163" i="11"/>
  <c r="T163" i="11" s="1"/>
  <c r="P163" i="11"/>
  <c r="U163" i="11" s="1"/>
  <c r="L163" i="11"/>
  <c r="J163" i="11"/>
  <c r="H163" i="11"/>
  <c r="F163" i="11"/>
  <c r="E163" i="11"/>
  <c r="D163" i="11"/>
  <c r="I163" i="11" s="1"/>
  <c r="U162" i="11"/>
  <c r="T162" i="11"/>
  <c r="O162" i="11"/>
  <c r="M162" i="11"/>
  <c r="K162" i="11"/>
  <c r="I162" i="11"/>
  <c r="G162" i="11"/>
  <c r="U161" i="11"/>
  <c r="T161" i="11"/>
  <c r="O161" i="11"/>
  <c r="M161" i="11"/>
  <c r="K161" i="11"/>
  <c r="I161" i="11"/>
  <c r="G161" i="11"/>
  <c r="U160" i="11"/>
  <c r="T160" i="11"/>
  <c r="O160" i="11"/>
  <c r="M160" i="11"/>
  <c r="K160" i="11"/>
  <c r="I160" i="11"/>
  <c r="G160" i="11"/>
  <c r="U159" i="11"/>
  <c r="T159" i="11"/>
  <c r="O159" i="11"/>
  <c r="M159" i="11"/>
  <c r="K159" i="11"/>
  <c r="I159" i="11"/>
  <c r="G159" i="11"/>
  <c r="U158" i="11"/>
  <c r="T158" i="11"/>
  <c r="O158" i="11"/>
  <c r="M158" i="11"/>
  <c r="K158" i="11"/>
  <c r="I158" i="11"/>
  <c r="G158" i="11"/>
  <c r="S157" i="11"/>
  <c r="T157" i="11" s="1"/>
  <c r="R157" i="11"/>
  <c r="Q157" i="11"/>
  <c r="P157" i="11"/>
  <c r="L157" i="11"/>
  <c r="J157" i="11"/>
  <c r="I157" i="11"/>
  <c r="H157" i="11"/>
  <c r="F157" i="11"/>
  <c r="E157" i="11"/>
  <c r="D157" i="11"/>
  <c r="G157" i="11" s="1"/>
  <c r="U156" i="11"/>
  <c r="T156" i="11"/>
  <c r="O156" i="11"/>
  <c r="M156" i="11"/>
  <c r="K156" i="11"/>
  <c r="I156" i="11"/>
  <c r="G156" i="11"/>
  <c r="U155" i="11"/>
  <c r="T155" i="11"/>
  <c r="O155" i="11"/>
  <c r="M155" i="11"/>
  <c r="K155" i="11"/>
  <c r="I155" i="11"/>
  <c r="G155" i="11"/>
  <c r="U154" i="11"/>
  <c r="T154" i="11"/>
  <c r="O154" i="11"/>
  <c r="M154" i="11"/>
  <c r="K154" i="11"/>
  <c r="I154" i="11"/>
  <c r="G154" i="11"/>
  <c r="U153" i="11"/>
  <c r="T153" i="11"/>
  <c r="O153" i="11"/>
  <c r="M153" i="11"/>
  <c r="K153" i="11"/>
  <c r="I153" i="11"/>
  <c r="G153" i="11"/>
  <c r="U152" i="11"/>
  <c r="T152" i="11"/>
  <c r="O152" i="11"/>
  <c r="M152" i="11"/>
  <c r="K152" i="11"/>
  <c r="I152" i="11"/>
  <c r="G152" i="11"/>
  <c r="U151" i="11"/>
  <c r="T151" i="11"/>
  <c r="O151" i="11"/>
  <c r="M151" i="11"/>
  <c r="K151" i="11"/>
  <c r="I151" i="11"/>
  <c r="G151" i="11"/>
  <c r="U150" i="11"/>
  <c r="S150" i="11"/>
  <c r="R150" i="11"/>
  <c r="Q150" i="11"/>
  <c r="T150" i="11" s="1"/>
  <c r="P150" i="11"/>
  <c r="L150" i="11"/>
  <c r="J150" i="11"/>
  <c r="I150" i="11"/>
  <c r="H150" i="11"/>
  <c r="F150" i="11"/>
  <c r="E150" i="11"/>
  <c r="M150" i="11" s="1"/>
  <c r="D150" i="11"/>
  <c r="G150" i="11" s="1"/>
  <c r="U149" i="11"/>
  <c r="T149" i="11"/>
  <c r="O149" i="11"/>
  <c r="M149" i="11"/>
  <c r="K149" i="11"/>
  <c r="I149" i="11"/>
  <c r="G149" i="11"/>
  <c r="U148" i="11"/>
  <c r="T148" i="11"/>
  <c r="O148" i="11"/>
  <c r="M148" i="11"/>
  <c r="K148" i="11"/>
  <c r="I148" i="11"/>
  <c r="G148" i="11"/>
  <c r="U147" i="11"/>
  <c r="T147" i="11"/>
  <c r="O147" i="11"/>
  <c r="M147" i="11"/>
  <c r="K147" i="11"/>
  <c r="I147" i="11"/>
  <c r="G147" i="11"/>
  <c r="U146" i="11"/>
  <c r="T146" i="11"/>
  <c r="O146" i="11"/>
  <c r="M146" i="11"/>
  <c r="K146" i="11"/>
  <c r="I146" i="11"/>
  <c r="G146" i="11"/>
  <c r="U145" i="11"/>
  <c r="T145" i="11"/>
  <c r="O145" i="11"/>
  <c r="M145" i="11"/>
  <c r="K145" i="11"/>
  <c r="I145" i="11"/>
  <c r="G145" i="11"/>
  <c r="U144" i="11"/>
  <c r="S144" i="11"/>
  <c r="R144" i="11"/>
  <c r="Q144" i="11"/>
  <c r="T144" i="11" s="1"/>
  <c r="P144" i="11"/>
  <c r="L144" i="11"/>
  <c r="J144" i="11"/>
  <c r="H144" i="11"/>
  <c r="F144" i="11"/>
  <c r="E144" i="11"/>
  <c r="M144" i="11" s="1"/>
  <c r="D144" i="11"/>
  <c r="I144" i="11" s="1"/>
  <c r="U143" i="11"/>
  <c r="T143" i="11"/>
  <c r="O143" i="11"/>
  <c r="M143" i="11"/>
  <c r="K143" i="11"/>
  <c r="I143" i="11"/>
  <c r="G143" i="11"/>
  <c r="U142" i="11"/>
  <c r="T142" i="11"/>
  <c r="O142" i="11"/>
  <c r="M142" i="11"/>
  <c r="K142" i="11"/>
  <c r="I142" i="11"/>
  <c r="G142" i="11"/>
  <c r="U141" i="11"/>
  <c r="T141" i="11"/>
  <c r="O141" i="11"/>
  <c r="M141" i="11"/>
  <c r="K141" i="11"/>
  <c r="I141" i="11"/>
  <c r="G141" i="11"/>
  <c r="U140" i="11"/>
  <c r="T140" i="11"/>
  <c r="O140" i="11"/>
  <c r="M140" i="11"/>
  <c r="K140" i="11"/>
  <c r="I140" i="11"/>
  <c r="G140" i="11"/>
  <c r="U139" i="11"/>
  <c r="T139" i="11"/>
  <c r="O139" i="11"/>
  <c r="M139" i="11"/>
  <c r="K139" i="11"/>
  <c r="I139" i="11"/>
  <c r="G139" i="11"/>
  <c r="U138" i="11"/>
  <c r="T138" i="11"/>
  <c r="O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K137" i="11"/>
  <c r="J137" i="11"/>
  <c r="H137" i="11"/>
  <c r="F137" i="11"/>
  <c r="E137" i="11"/>
  <c r="M137" i="11" s="1"/>
  <c r="D137" i="11"/>
  <c r="U136" i="11"/>
  <c r="T136" i="11"/>
  <c r="O136" i="11"/>
  <c r="M136" i="11"/>
  <c r="K136" i="11"/>
  <c r="I136" i="11"/>
  <c r="G136" i="11"/>
  <c r="U135" i="11"/>
  <c r="T135" i="11"/>
  <c r="O135" i="11"/>
  <c r="M135" i="11"/>
  <c r="K135" i="11"/>
  <c r="I135" i="11"/>
  <c r="G135" i="11"/>
  <c r="U134" i="11"/>
  <c r="T134" i="11"/>
  <c r="O134" i="11"/>
  <c r="M134" i="11"/>
  <c r="K134" i="11"/>
  <c r="I134" i="11"/>
  <c r="G134" i="11"/>
  <c r="U133" i="11"/>
  <c r="T133" i="11"/>
  <c r="O133" i="11"/>
  <c r="M133" i="11"/>
  <c r="K133" i="11"/>
  <c r="I133" i="11"/>
  <c r="G133" i="11"/>
  <c r="S132" i="11"/>
  <c r="R132" i="11"/>
  <c r="Q132" i="11"/>
  <c r="T132" i="11" s="1"/>
  <c r="P132" i="11"/>
  <c r="U132" i="11" s="1"/>
  <c r="L132" i="11"/>
  <c r="J132" i="11"/>
  <c r="H132" i="11"/>
  <c r="F132" i="11"/>
  <c r="E132" i="11"/>
  <c r="M132" i="11" s="1"/>
  <c r="D132" i="11"/>
  <c r="I132" i="11" s="1"/>
  <c r="U131" i="11"/>
  <c r="T131" i="11"/>
  <c r="O131" i="11"/>
  <c r="M131" i="11"/>
  <c r="K131" i="11"/>
  <c r="I131" i="11"/>
  <c r="G131" i="11"/>
  <c r="U130" i="11"/>
  <c r="T130" i="11"/>
  <c r="O130" i="11"/>
  <c r="M130" i="11"/>
  <c r="K130" i="11"/>
  <c r="I130" i="11"/>
  <c r="G130" i="11"/>
  <c r="U129" i="11"/>
  <c r="T129" i="11"/>
  <c r="O129" i="11"/>
  <c r="M129" i="11"/>
  <c r="K129" i="11"/>
  <c r="I129" i="11"/>
  <c r="G129" i="11"/>
  <c r="U128" i="11"/>
  <c r="T128" i="11"/>
  <c r="O128" i="11"/>
  <c r="M128" i="11"/>
  <c r="K128" i="11"/>
  <c r="I128" i="11"/>
  <c r="G128" i="11"/>
  <c r="U127" i="11"/>
  <c r="T127" i="11"/>
  <c r="O127" i="11"/>
  <c r="M127" i="11"/>
  <c r="K127" i="11"/>
  <c r="I127" i="11"/>
  <c r="G127" i="11"/>
  <c r="U126" i="11"/>
  <c r="S126" i="11"/>
  <c r="R126" i="11"/>
  <c r="Q126" i="11"/>
  <c r="T126" i="11" s="1"/>
  <c r="P126" i="11"/>
  <c r="L126" i="11"/>
  <c r="J126" i="11"/>
  <c r="H126" i="11"/>
  <c r="F126" i="11"/>
  <c r="E126" i="11"/>
  <c r="M126" i="11" s="1"/>
  <c r="D126" i="11"/>
  <c r="G126" i="11" s="1"/>
  <c r="U125" i="11"/>
  <c r="T125" i="11"/>
  <c r="O125" i="11"/>
  <c r="M125" i="11"/>
  <c r="K125" i="11"/>
  <c r="I125" i="11"/>
  <c r="G125" i="11"/>
  <c r="U124" i="11"/>
  <c r="T124" i="11"/>
  <c r="O124" i="11"/>
  <c r="M124" i="11"/>
  <c r="K124" i="11"/>
  <c r="I124" i="11"/>
  <c r="G124" i="11"/>
  <c r="U123" i="11"/>
  <c r="T123" i="11"/>
  <c r="O123" i="11"/>
  <c r="M123" i="11"/>
  <c r="K123" i="11"/>
  <c r="I123" i="11"/>
  <c r="G123" i="11"/>
  <c r="U122" i="11"/>
  <c r="T122" i="11"/>
  <c r="O122" i="11"/>
  <c r="M122" i="11"/>
  <c r="K122" i="11"/>
  <c r="I122" i="11"/>
  <c r="G122" i="11"/>
  <c r="U121" i="11"/>
  <c r="S121" i="11"/>
  <c r="R121" i="11"/>
  <c r="Q121" i="11"/>
  <c r="P121" i="11"/>
  <c r="O121" i="11"/>
  <c r="L121" i="11"/>
  <c r="J121" i="11"/>
  <c r="I121" i="11"/>
  <c r="H121" i="11"/>
  <c r="F121" i="11"/>
  <c r="E121" i="11"/>
  <c r="D121" i="11"/>
  <c r="G121" i="11" s="1"/>
  <c r="U120" i="11"/>
  <c r="T120" i="11"/>
  <c r="O120" i="11"/>
  <c r="M120" i="11"/>
  <c r="K120" i="11"/>
  <c r="I120" i="11"/>
  <c r="G120" i="11"/>
  <c r="U119" i="11"/>
  <c r="T119" i="11"/>
  <c r="O119" i="11"/>
  <c r="M119" i="11"/>
  <c r="K119" i="11"/>
  <c r="I119" i="11"/>
  <c r="G119" i="11"/>
  <c r="U118" i="11"/>
  <c r="T118" i="11"/>
  <c r="O118" i="11"/>
  <c r="M118" i="11"/>
  <c r="K118" i="11"/>
  <c r="I118" i="11"/>
  <c r="G118" i="11"/>
  <c r="U117" i="11"/>
  <c r="T117" i="11"/>
  <c r="O117" i="11"/>
  <c r="M117" i="11"/>
  <c r="K117" i="11"/>
  <c r="I117" i="11"/>
  <c r="G117" i="11"/>
  <c r="U116" i="11"/>
  <c r="T116" i="11"/>
  <c r="O116" i="11"/>
  <c r="M116" i="11"/>
  <c r="K116" i="11"/>
  <c r="I116" i="11"/>
  <c r="G116" i="11"/>
  <c r="U115" i="11"/>
  <c r="T115" i="11"/>
  <c r="O115" i="11"/>
  <c r="M115" i="11"/>
  <c r="K115" i="11"/>
  <c r="I115" i="11"/>
  <c r="G115" i="11"/>
  <c r="U114" i="11"/>
  <c r="T114" i="11"/>
  <c r="O114" i="11"/>
  <c r="M114" i="11"/>
  <c r="K114" i="11"/>
  <c r="I114" i="11"/>
  <c r="G114" i="11"/>
  <c r="U113" i="11"/>
  <c r="T113" i="11"/>
  <c r="O113" i="11"/>
  <c r="M113" i="11"/>
  <c r="K113" i="11"/>
  <c r="I113" i="11"/>
  <c r="G113" i="11"/>
  <c r="S112" i="11"/>
  <c r="T112" i="11" s="1"/>
  <c r="R112" i="11"/>
  <c r="Q112" i="11"/>
  <c r="P112" i="11"/>
  <c r="U112" i="11" s="1"/>
  <c r="L112" i="11"/>
  <c r="J112" i="11"/>
  <c r="H112" i="11"/>
  <c r="F112" i="11"/>
  <c r="G112" i="11" s="1"/>
  <c r="E112" i="11"/>
  <c r="M112" i="11" s="1"/>
  <c r="D112" i="11"/>
  <c r="U111" i="11"/>
  <c r="T111" i="11"/>
  <c r="O111" i="11"/>
  <c r="M111" i="11"/>
  <c r="K111" i="11"/>
  <c r="I111" i="11"/>
  <c r="G111" i="11"/>
  <c r="U110" i="11"/>
  <c r="T110" i="11"/>
  <c r="O110" i="11"/>
  <c r="M110" i="11"/>
  <c r="K110" i="11"/>
  <c r="I110" i="11"/>
  <c r="G110" i="11"/>
  <c r="U109" i="11"/>
  <c r="T109" i="11"/>
  <c r="O109" i="11"/>
  <c r="M109" i="11"/>
  <c r="K109" i="11"/>
  <c r="I109" i="11"/>
  <c r="G109" i="11"/>
  <c r="U108" i="11"/>
  <c r="T108" i="11"/>
  <c r="O108" i="11"/>
  <c r="M108" i="11"/>
  <c r="K108" i="11"/>
  <c r="I108" i="11"/>
  <c r="G108" i="11"/>
  <c r="U107" i="11"/>
  <c r="T107" i="11"/>
  <c r="O107" i="11"/>
  <c r="M107" i="11"/>
  <c r="K107" i="11"/>
  <c r="I107" i="11"/>
  <c r="G107" i="11"/>
  <c r="S106" i="11"/>
  <c r="R106" i="11"/>
  <c r="Q106" i="11"/>
  <c r="T106" i="11" s="1"/>
  <c r="P106" i="11"/>
  <c r="L106" i="11"/>
  <c r="K106" i="11"/>
  <c r="J106" i="11"/>
  <c r="H106" i="11"/>
  <c r="F106" i="11"/>
  <c r="E106" i="11"/>
  <c r="M106" i="11" s="1"/>
  <c r="D106" i="11"/>
  <c r="O106" i="11" s="1"/>
  <c r="U105" i="11"/>
  <c r="T105" i="11"/>
  <c r="O105" i="11"/>
  <c r="M105" i="11"/>
  <c r="K105" i="11"/>
  <c r="I105" i="11"/>
  <c r="G105" i="11"/>
  <c r="S102" i="11"/>
  <c r="R102" i="11"/>
  <c r="Q102" i="11"/>
  <c r="T102" i="11" s="1"/>
  <c r="P102" i="11"/>
  <c r="U102" i="11" s="1"/>
  <c r="O102" i="11"/>
  <c r="L102" i="11"/>
  <c r="J102" i="11"/>
  <c r="H102" i="11"/>
  <c r="F102" i="11"/>
  <c r="E102" i="11"/>
  <c r="D102" i="11"/>
  <c r="S101" i="11"/>
  <c r="T101" i="11" s="1"/>
  <c r="R101" i="11"/>
  <c r="Q101" i="11"/>
  <c r="P101" i="11"/>
  <c r="L101" i="11"/>
  <c r="J101" i="11"/>
  <c r="H101" i="11"/>
  <c r="F101" i="11"/>
  <c r="U101" i="11" s="1"/>
  <c r="E101" i="11"/>
  <c r="M101" i="11" s="1"/>
  <c r="D101" i="11"/>
  <c r="G101" i="11" s="1"/>
  <c r="U100" i="11"/>
  <c r="T100" i="11"/>
  <c r="O100" i="11"/>
  <c r="M100" i="11"/>
  <c r="K100" i="11"/>
  <c r="I100" i="11"/>
  <c r="G100" i="11"/>
  <c r="U99" i="11"/>
  <c r="T99" i="11"/>
  <c r="O99" i="11"/>
  <c r="M99" i="11"/>
  <c r="K99" i="11"/>
  <c r="I99" i="11"/>
  <c r="G99" i="11"/>
  <c r="U98" i="11"/>
  <c r="T98" i="11"/>
  <c r="O98" i="11"/>
  <c r="M98" i="11"/>
  <c r="K98" i="11"/>
  <c r="I98" i="11"/>
  <c r="G98" i="11"/>
  <c r="U97" i="11"/>
  <c r="T97" i="11"/>
  <c r="O97" i="11"/>
  <c r="M97" i="11"/>
  <c r="K97" i="11"/>
  <c r="I97" i="11"/>
  <c r="G97" i="11"/>
  <c r="S96" i="11"/>
  <c r="R96" i="11"/>
  <c r="Q96" i="11"/>
  <c r="P96" i="11"/>
  <c r="L96" i="11"/>
  <c r="J96" i="11"/>
  <c r="I96" i="11"/>
  <c r="H96" i="11"/>
  <c r="F96" i="11"/>
  <c r="U96" i="11" s="1"/>
  <c r="E96" i="11"/>
  <c r="D96" i="11"/>
  <c r="U95" i="11"/>
  <c r="T95" i="11"/>
  <c r="O95" i="11"/>
  <c r="M95" i="11"/>
  <c r="K95" i="11"/>
  <c r="I95" i="11"/>
  <c r="G95" i="11"/>
  <c r="U94" i="11"/>
  <c r="T94" i="11"/>
  <c r="O94" i="11"/>
  <c r="M94" i="11"/>
  <c r="K94" i="11"/>
  <c r="I94" i="11"/>
  <c r="G94" i="11"/>
  <c r="U93" i="11"/>
  <c r="T93" i="11"/>
  <c r="O93" i="11"/>
  <c r="M93" i="11"/>
  <c r="K93" i="11"/>
  <c r="I93" i="11"/>
  <c r="G93" i="11"/>
  <c r="U92" i="11"/>
  <c r="T92" i="11"/>
  <c r="O92" i="11"/>
  <c r="M92" i="11"/>
  <c r="K92" i="11"/>
  <c r="I92" i="11"/>
  <c r="G92" i="11"/>
  <c r="S91" i="11"/>
  <c r="R91" i="11"/>
  <c r="Q91" i="11"/>
  <c r="P91" i="11"/>
  <c r="L91" i="11"/>
  <c r="J91" i="11"/>
  <c r="H91" i="11"/>
  <c r="I91" i="11" s="1"/>
  <c r="F91" i="11"/>
  <c r="U91" i="11" s="1"/>
  <c r="E91" i="11"/>
  <c r="D91" i="11"/>
  <c r="O91" i="11" s="1"/>
  <c r="U90" i="11"/>
  <c r="T90" i="11"/>
  <c r="O90" i="11"/>
  <c r="M90" i="11"/>
  <c r="K90" i="11"/>
  <c r="I90" i="11"/>
  <c r="G90" i="11"/>
  <c r="U89" i="11"/>
  <c r="T89" i="11"/>
  <c r="O89" i="11"/>
  <c r="M89" i="11"/>
  <c r="K89" i="11"/>
  <c r="I89" i="11"/>
  <c r="G89" i="11"/>
  <c r="U88" i="11"/>
  <c r="T88" i="11"/>
  <c r="O88" i="11"/>
  <c r="M88" i="11"/>
  <c r="K88" i="11"/>
  <c r="I88" i="11"/>
  <c r="G88" i="11"/>
  <c r="S85" i="11"/>
  <c r="R85" i="11"/>
  <c r="Q85" i="11"/>
  <c r="T85" i="11" s="1"/>
  <c r="P85" i="11"/>
  <c r="U85" i="11" s="1"/>
  <c r="L85" i="11"/>
  <c r="K85" i="11"/>
  <c r="J85" i="11"/>
  <c r="H85" i="11"/>
  <c r="F85" i="11"/>
  <c r="E85" i="11"/>
  <c r="D85" i="11"/>
  <c r="G85" i="11" s="1"/>
  <c r="S84" i="11"/>
  <c r="R84" i="11"/>
  <c r="Q84" i="11"/>
  <c r="T84" i="11" s="1"/>
  <c r="P84" i="11"/>
  <c r="L84" i="11"/>
  <c r="J84" i="11"/>
  <c r="H84" i="11"/>
  <c r="F84" i="11"/>
  <c r="U84" i="11" s="1"/>
  <c r="E84" i="11"/>
  <c r="M84" i="11" s="1"/>
  <c r="D84" i="11"/>
  <c r="U83" i="11"/>
  <c r="T83" i="11"/>
  <c r="O83" i="11"/>
  <c r="M83" i="11"/>
  <c r="K83" i="11"/>
  <c r="I83" i="11"/>
  <c r="G83" i="11"/>
  <c r="U82" i="11"/>
  <c r="T82" i="11"/>
  <c r="O82" i="11"/>
  <c r="M82" i="11"/>
  <c r="K82" i="11"/>
  <c r="I82" i="11"/>
  <c r="G82" i="11"/>
  <c r="U81" i="11"/>
  <c r="T81" i="11"/>
  <c r="O81" i="11"/>
  <c r="M81" i="11"/>
  <c r="K81" i="11"/>
  <c r="I81" i="11"/>
  <c r="G81" i="11"/>
  <c r="U80" i="11"/>
  <c r="T80" i="11"/>
  <c r="O80" i="11"/>
  <c r="M80" i="11"/>
  <c r="K80" i="11"/>
  <c r="I80" i="11"/>
  <c r="G80" i="11"/>
  <c r="U79" i="11"/>
  <c r="T79" i="11"/>
  <c r="O79" i="11"/>
  <c r="M79" i="11"/>
  <c r="K79" i="11"/>
  <c r="I79" i="11"/>
  <c r="G79" i="11"/>
  <c r="S78" i="11"/>
  <c r="R78" i="11"/>
  <c r="Q78" i="11"/>
  <c r="T78" i="11" s="1"/>
  <c r="P78" i="11"/>
  <c r="L78" i="11"/>
  <c r="J78" i="11"/>
  <c r="H78" i="11"/>
  <c r="F78" i="11"/>
  <c r="E78" i="11"/>
  <c r="D78" i="11"/>
  <c r="U77" i="11"/>
  <c r="T77" i="11"/>
  <c r="O77" i="11"/>
  <c r="M77" i="11"/>
  <c r="K77" i="11"/>
  <c r="I77" i="11"/>
  <c r="G77" i="11"/>
  <c r="U76" i="11"/>
  <c r="T76" i="11"/>
  <c r="O76" i="11"/>
  <c r="M76" i="11"/>
  <c r="K76" i="11"/>
  <c r="I76" i="11"/>
  <c r="G76" i="11"/>
  <c r="U75" i="11"/>
  <c r="T75" i="11"/>
  <c r="O75" i="11"/>
  <c r="M75" i="11"/>
  <c r="K75" i="11"/>
  <c r="I75" i="11"/>
  <c r="G75" i="11"/>
  <c r="U74" i="11"/>
  <c r="T74" i="11"/>
  <c r="O74" i="11"/>
  <c r="M74" i="11"/>
  <c r="K74" i="11"/>
  <c r="I74" i="11"/>
  <c r="G74" i="11"/>
  <c r="U73" i="11"/>
  <c r="T73" i="11"/>
  <c r="O73" i="11"/>
  <c r="M73" i="11"/>
  <c r="K73" i="11"/>
  <c r="I73" i="11"/>
  <c r="G73" i="11"/>
  <c r="U72" i="11"/>
  <c r="T72" i="11"/>
  <c r="O72" i="11"/>
  <c r="M72" i="11"/>
  <c r="K72" i="11"/>
  <c r="I72" i="11"/>
  <c r="G72" i="11"/>
  <c r="U71" i="11"/>
  <c r="T71" i="11"/>
  <c r="O71" i="11"/>
  <c r="M71" i="11"/>
  <c r="K71" i="11"/>
  <c r="I71" i="11"/>
  <c r="G71" i="11"/>
  <c r="S70" i="11"/>
  <c r="R70" i="11"/>
  <c r="Q70" i="11"/>
  <c r="T70" i="11" s="1"/>
  <c r="P70" i="11"/>
  <c r="U70" i="11" s="1"/>
  <c r="L70" i="11"/>
  <c r="K70" i="11"/>
  <c r="J70" i="11"/>
  <c r="H70" i="11"/>
  <c r="F70" i="11"/>
  <c r="E70" i="11"/>
  <c r="M70" i="11" s="1"/>
  <c r="D70" i="11"/>
  <c r="U69" i="11"/>
  <c r="T69" i="11"/>
  <c r="O69" i="11"/>
  <c r="M69" i="11"/>
  <c r="K69" i="11"/>
  <c r="I69" i="11"/>
  <c r="G69" i="11"/>
  <c r="U68" i="11"/>
  <c r="T68" i="11"/>
  <c r="O68" i="11"/>
  <c r="M68" i="11"/>
  <c r="K68" i="11"/>
  <c r="I68" i="11"/>
  <c r="G68" i="11"/>
  <c r="U67" i="11"/>
  <c r="T67" i="11"/>
  <c r="O67" i="11"/>
  <c r="M67" i="11"/>
  <c r="K67" i="11"/>
  <c r="I67" i="11"/>
  <c r="G67" i="11"/>
  <c r="U66" i="11"/>
  <c r="T66" i="11"/>
  <c r="O66" i="11"/>
  <c r="M66" i="11"/>
  <c r="K66" i="11"/>
  <c r="I66" i="11"/>
  <c r="G66" i="11"/>
  <c r="U65" i="11"/>
  <c r="T65" i="11"/>
  <c r="O65" i="11"/>
  <c r="M65" i="11"/>
  <c r="K65" i="11"/>
  <c r="I65" i="11"/>
  <c r="G65" i="11"/>
  <c r="U64" i="11"/>
  <c r="T64" i="11"/>
  <c r="O64" i="11"/>
  <c r="M64" i="11"/>
  <c r="K64" i="11"/>
  <c r="I64" i="11"/>
  <c r="G64" i="11"/>
  <c r="T63" i="11"/>
  <c r="S63" i="11"/>
  <c r="R63" i="11"/>
  <c r="Q63" i="11"/>
  <c r="P63" i="11"/>
  <c r="U63" i="11" s="1"/>
  <c r="O63" i="11"/>
  <c r="L63" i="11"/>
  <c r="J63" i="11"/>
  <c r="H63" i="11"/>
  <c r="F63" i="11"/>
  <c r="E63" i="11"/>
  <c r="M63" i="11" s="1"/>
  <c r="D63" i="11"/>
  <c r="U62" i="11"/>
  <c r="T62" i="11"/>
  <c r="O62" i="11"/>
  <c r="M62" i="11"/>
  <c r="K62" i="11"/>
  <c r="I62" i="11"/>
  <c r="G62" i="11"/>
  <c r="U61" i="11"/>
  <c r="T61" i="11"/>
  <c r="O61" i="11"/>
  <c r="M61" i="11"/>
  <c r="K61" i="11"/>
  <c r="I61" i="11"/>
  <c r="G61" i="11"/>
  <c r="U60" i="11"/>
  <c r="T60" i="11"/>
  <c r="O60" i="11"/>
  <c r="M60" i="11"/>
  <c r="K60" i="11"/>
  <c r="I60" i="11"/>
  <c r="G60" i="11"/>
  <c r="U59" i="11"/>
  <c r="T59" i="11"/>
  <c r="O59" i="11"/>
  <c r="M59" i="11"/>
  <c r="K59" i="11"/>
  <c r="I59" i="11"/>
  <c r="G59" i="11"/>
  <c r="S58" i="11"/>
  <c r="R58" i="11"/>
  <c r="Q58" i="11"/>
  <c r="T58" i="11" s="1"/>
  <c r="P58" i="11"/>
  <c r="U58" i="11" s="1"/>
  <c r="L58" i="11"/>
  <c r="J58" i="11"/>
  <c r="H58" i="11"/>
  <c r="F58" i="11"/>
  <c r="E58" i="11"/>
  <c r="D58" i="11"/>
  <c r="O58" i="11" s="1"/>
  <c r="U57" i="11"/>
  <c r="T57" i="11"/>
  <c r="O57" i="11"/>
  <c r="M57" i="11"/>
  <c r="K57" i="11"/>
  <c r="I57" i="11"/>
  <c r="G57" i="11"/>
  <c r="T54" i="11"/>
  <c r="S54" i="11"/>
  <c r="R54" i="11"/>
  <c r="Q54" i="11"/>
  <c r="P54" i="11"/>
  <c r="U54" i="11" s="1"/>
  <c r="O54" i="11"/>
  <c r="L54" i="11"/>
  <c r="J54" i="11"/>
  <c r="K54" i="11" s="1"/>
  <c r="H54" i="11"/>
  <c r="I54" i="11" s="1"/>
  <c r="F54" i="11"/>
  <c r="E54" i="11"/>
  <c r="M54" i="11" s="1"/>
  <c r="D54" i="11"/>
  <c r="U53" i="11"/>
  <c r="S53" i="11"/>
  <c r="R53" i="11"/>
  <c r="Q53" i="11"/>
  <c r="T53" i="11" s="1"/>
  <c r="P53" i="11"/>
  <c r="L53" i="11"/>
  <c r="J53" i="11"/>
  <c r="H53" i="11"/>
  <c r="F53" i="11"/>
  <c r="E53" i="11"/>
  <c r="D53" i="11"/>
  <c r="G53" i="11" s="1"/>
  <c r="U52" i="11"/>
  <c r="T52" i="11"/>
  <c r="O52" i="11"/>
  <c r="M52" i="11"/>
  <c r="K52" i="11"/>
  <c r="I52" i="11"/>
  <c r="G52" i="11"/>
  <c r="U51" i="11"/>
  <c r="T51" i="11"/>
  <c r="O51" i="11"/>
  <c r="M51" i="11"/>
  <c r="K51" i="11"/>
  <c r="I51" i="11"/>
  <c r="G51" i="11"/>
  <c r="U50" i="11"/>
  <c r="T50" i="11"/>
  <c r="O50" i="11"/>
  <c r="M50" i="11"/>
  <c r="K50" i="11"/>
  <c r="I50" i="11"/>
  <c r="G50" i="11"/>
  <c r="U49" i="11"/>
  <c r="T49" i="11"/>
  <c r="O49" i="11"/>
  <c r="M49" i="11"/>
  <c r="K49" i="11"/>
  <c r="I49" i="11"/>
  <c r="G49" i="11"/>
  <c r="U48" i="11"/>
  <c r="T48" i="11"/>
  <c r="O48" i="11"/>
  <c r="M48" i="11"/>
  <c r="K48" i="11"/>
  <c r="I48" i="11"/>
  <c r="G48" i="11"/>
  <c r="S47" i="11"/>
  <c r="R47" i="11"/>
  <c r="Q47" i="11"/>
  <c r="P47" i="11"/>
  <c r="U47" i="11" s="1"/>
  <c r="L47" i="11"/>
  <c r="J47" i="11"/>
  <c r="H47" i="11"/>
  <c r="F47" i="11"/>
  <c r="E47" i="11"/>
  <c r="D47" i="11"/>
  <c r="U46" i="11"/>
  <c r="T46" i="11"/>
  <c r="O46" i="11"/>
  <c r="M46" i="11"/>
  <c r="K46" i="11"/>
  <c r="I46" i="11"/>
  <c r="G46" i="11"/>
  <c r="U45" i="11"/>
  <c r="T45" i="11"/>
  <c r="O45" i="11"/>
  <c r="M45" i="11"/>
  <c r="K45" i="11"/>
  <c r="I45" i="11"/>
  <c r="G45" i="11"/>
  <c r="U44" i="11"/>
  <c r="T44" i="11"/>
  <c r="O44" i="11"/>
  <c r="M44" i="11"/>
  <c r="K44" i="11"/>
  <c r="I44" i="11"/>
  <c r="G44" i="11"/>
  <c r="U43" i="11"/>
  <c r="T43" i="11"/>
  <c r="O43" i="11"/>
  <c r="M43" i="11"/>
  <c r="K43" i="11"/>
  <c r="I43" i="11"/>
  <c r="G43" i="11"/>
  <c r="U42" i="11"/>
  <c r="T42" i="11"/>
  <c r="O42" i="11"/>
  <c r="M42" i="11"/>
  <c r="K42" i="11"/>
  <c r="I42" i="11"/>
  <c r="G42" i="11"/>
  <c r="U41" i="11"/>
  <c r="T41" i="11"/>
  <c r="O41" i="11"/>
  <c r="M41" i="11"/>
  <c r="K41" i="11"/>
  <c r="I41" i="11"/>
  <c r="G41" i="11"/>
  <c r="S40" i="11"/>
  <c r="R40" i="11"/>
  <c r="Q40" i="11"/>
  <c r="T40" i="11" s="1"/>
  <c r="P40" i="11"/>
  <c r="L40" i="11"/>
  <c r="J40" i="11"/>
  <c r="H40" i="11"/>
  <c r="F40" i="11"/>
  <c r="E40" i="11"/>
  <c r="D40" i="11"/>
  <c r="U39" i="11"/>
  <c r="T39" i="11"/>
  <c r="O39" i="11"/>
  <c r="M39" i="11"/>
  <c r="K39" i="11"/>
  <c r="I39" i="11"/>
  <c r="G39" i="11"/>
  <c r="U38" i="11"/>
  <c r="T38" i="11"/>
  <c r="O38" i="11"/>
  <c r="M38" i="11"/>
  <c r="K38" i="11"/>
  <c r="I38" i="11"/>
  <c r="G38" i="11"/>
  <c r="U37" i="11"/>
  <c r="T37" i="11"/>
  <c r="O37" i="11"/>
  <c r="M37" i="11"/>
  <c r="K37" i="11"/>
  <c r="I37" i="11"/>
  <c r="G37" i="11"/>
  <c r="U36" i="11"/>
  <c r="T36" i="11"/>
  <c r="O36" i="11"/>
  <c r="M36" i="11"/>
  <c r="K36" i="11"/>
  <c r="I36" i="11"/>
  <c r="G36" i="11"/>
  <c r="S35" i="11"/>
  <c r="R35" i="11"/>
  <c r="Q35" i="11"/>
  <c r="T35" i="11" s="1"/>
  <c r="P35" i="11"/>
  <c r="U35" i="11" s="1"/>
  <c r="L35" i="11"/>
  <c r="J35" i="11"/>
  <c r="H35" i="11"/>
  <c r="F35" i="11"/>
  <c r="E35" i="11"/>
  <c r="D35" i="11"/>
  <c r="U34" i="11"/>
  <c r="T34" i="11"/>
  <c r="O34" i="11"/>
  <c r="M34" i="11"/>
  <c r="K34" i="11"/>
  <c r="I34" i="11"/>
  <c r="G34" i="11"/>
  <c r="U33" i="11"/>
  <c r="T33" i="11"/>
  <c r="O33" i="11"/>
  <c r="M33" i="11"/>
  <c r="K33" i="11"/>
  <c r="I33" i="11"/>
  <c r="G33" i="11"/>
  <c r="U32" i="11"/>
  <c r="T32" i="11"/>
  <c r="O32" i="11"/>
  <c r="M32" i="11"/>
  <c r="K32" i="11"/>
  <c r="I32" i="11"/>
  <c r="G32" i="11"/>
  <c r="U31" i="11"/>
  <c r="T31" i="11"/>
  <c r="O31" i="11"/>
  <c r="M31" i="11"/>
  <c r="K31" i="11"/>
  <c r="I31" i="11"/>
  <c r="G31" i="11"/>
  <c r="U30" i="11"/>
  <c r="T30" i="11"/>
  <c r="O30" i="11"/>
  <c r="M30" i="11"/>
  <c r="K30" i="11"/>
  <c r="I30" i="11"/>
  <c r="G30" i="11"/>
  <c r="U29" i="11"/>
  <c r="T29" i="11"/>
  <c r="O29" i="11"/>
  <c r="M29" i="11"/>
  <c r="K29" i="11"/>
  <c r="I29" i="11"/>
  <c r="G29" i="11"/>
  <c r="U28" i="11"/>
  <c r="T28" i="11"/>
  <c r="O28" i="11"/>
  <c r="M28" i="11"/>
  <c r="K28" i="11"/>
  <c r="I28" i="11"/>
  <c r="G28" i="11"/>
  <c r="S27" i="11"/>
  <c r="R27" i="11"/>
  <c r="Q27" i="11"/>
  <c r="T27" i="11" s="1"/>
  <c r="P27" i="11"/>
  <c r="U27" i="11" s="1"/>
  <c r="L27" i="11"/>
  <c r="J27" i="11"/>
  <c r="H27" i="11"/>
  <c r="F27" i="11"/>
  <c r="E27" i="11"/>
  <c r="D27" i="11"/>
  <c r="I27" i="11" s="1"/>
  <c r="U26" i="11"/>
  <c r="T26" i="11"/>
  <c r="O26" i="11"/>
  <c r="M26" i="11"/>
  <c r="K26" i="11"/>
  <c r="I26" i="11"/>
  <c r="G26" i="11"/>
  <c r="U25" i="11"/>
  <c r="T25" i="11"/>
  <c r="O25" i="11"/>
  <c r="M25" i="11"/>
  <c r="K25" i="11"/>
  <c r="I25" i="11"/>
  <c r="G25" i="11"/>
  <c r="U24" i="11"/>
  <c r="T24" i="11"/>
  <c r="O24" i="11"/>
  <c r="M24" i="11"/>
  <c r="K24" i="11"/>
  <c r="I24" i="11"/>
  <c r="G24" i="11"/>
  <c r="U23" i="11"/>
  <c r="T23" i="11"/>
  <c r="O23" i="11"/>
  <c r="M23" i="11"/>
  <c r="K23" i="11"/>
  <c r="I23" i="11"/>
  <c r="G23" i="11"/>
  <c r="U22" i="11"/>
  <c r="T22" i="11"/>
  <c r="O22" i="11"/>
  <c r="M22" i="11"/>
  <c r="K22" i="11"/>
  <c r="I22" i="11"/>
  <c r="G22" i="11"/>
  <c r="U21" i="11"/>
  <c r="T21" i="11"/>
  <c r="O21" i="11"/>
  <c r="M21" i="11"/>
  <c r="K21" i="11"/>
  <c r="I21" i="11"/>
  <c r="G21" i="11"/>
  <c r="U20" i="11"/>
  <c r="T20" i="11"/>
  <c r="O20" i="11"/>
  <c r="M20" i="11"/>
  <c r="K20" i="11"/>
  <c r="I20" i="11"/>
  <c r="G20" i="11"/>
  <c r="U19" i="11"/>
  <c r="T19" i="11"/>
  <c r="S19" i="11"/>
  <c r="R19" i="11"/>
  <c r="Q19" i="11"/>
  <c r="P19" i="11"/>
  <c r="L19" i="11"/>
  <c r="J19" i="11"/>
  <c r="H19" i="11"/>
  <c r="F19" i="11"/>
  <c r="E19" i="11"/>
  <c r="K19" i="11" s="1"/>
  <c r="D19" i="11"/>
  <c r="G19" i="11" s="1"/>
  <c r="U18" i="11"/>
  <c r="T18" i="11"/>
  <c r="O18" i="11"/>
  <c r="M18" i="11"/>
  <c r="K18" i="11"/>
  <c r="I18" i="11"/>
  <c r="G18" i="11"/>
  <c r="U17" i="11"/>
  <c r="T17" i="11"/>
  <c r="O17" i="11"/>
  <c r="M17" i="11"/>
  <c r="K17" i="11"/>
  <c r="I17" i="11"/>
  <c r="G17" i="11"/>
  <c r="U16" i="11"/>
  <c r="T16" i="11"/>
  <c r="O16" i="11"/>
  <c r="M16" i="11"/>
  <c r="K16" i="11"/>
  <c r="I16" i="11"/>
  <c r="G16" i="11"/>
  <c r="U15" i="11"/>
  <c r="T15" i="11"/>
  <c r="O15" i="11"/>
  <c r="M15" i="11"/>
  <c r="K15" i="11"/>
  <c r="I15" i="11"/>
  <c r="G15" i="11"/>
  <c r="U14" i="11"/>
  <c r="T14" i="11"/>
  <c r="O14" i="11"/>
  <c r="M14" i="11"/>
  <c r="K14" i="11"/>
  <c r="I14" i="11"/>
  <c r="G14" i="11"/>
  <c r="U13" i="11"/>
  <c r="T13" i="11"/>
  <c r="O13" i="11"/>
  <c r="M13" i="11"/>
  <c r="K13" i="11"/>
  <c r="I13" i="11"/>
  <c r="G13" i="11"/>
  <c r="U12" i="11"/>
  <c r="T12" i="11"/>
  <c r="O12" i="11"/>
  <c r="M12" i="11"/>
  <c r="K12" i="11"/>
  <c r="I12" i="11"/>
  <c r="G12" i="11"/>
  <c r="U11" i="11"/>
  <c r="T11" i="11"/>
  <c r="O11" i="11"/>
  <c r="M11" i="11"/>
  <c r="K11" i="11"/>
  <c r="I11" i="11"/>
  <c r="G11" i="11"/>
  <c r="S10" i="11"/>
  <c r="R10" i="11"/>
  <c r="Q10" i="11"/>
  <c r="T10" i="11" s="1"/>
  <c r="P10" i="11"/>
  <c r="U10" i="11" s="1"/>
  <c r="L10" i="11"/>
  <c r="J10" i="11"/>
  <c r="H10" i="11"/>
  <c r="F10" i="11"/>
  <c r="E10" i="11"/>
  <c r="M10" i="11" s="1"/>
  <c r="D10" i="11"/>
  <c r="U9" i="11"/>
  <c r="T9" i="11"/>
  <c r="O9" i="11"/>
  <c r="M9" i="11"/>
  <c r="K9" i="11"/>
  <c r="I9" i="11"/>
  <c r="G9" i="11"/>
  <c r="U8" i="11"/>
  <c r="T8" i="11"/>
  <c r="O8" i="11"/>
  <c r="M8" i="11"/>
  <c r="K8" i="11"/>
  <c r="I8" i="11"/>
  <c r="G8" i="11"/>
  <c r="S339" i="10"/>
  <c r="R339" i="10"/>
  <c r="Q339" i="10"/>
  <c r="T339" i="10" s="1"/>
  <c r="P339" i="10"/>
  <c r="L339" i="10"/>
  <c r="J339" i="10"/>
  <c r="H339" i="10"/>
  <c r="F339" i="10"/>
  <c r="E339" i="10"/>
  <c r="D339" i="10"/>
  <c r="G339" i="10" s="1"/>
  <c r="S338" i="10"/>
  <c r="R338" i="10"/>
  <c r="Q338" i="10"/>
  <c r="T338" i="10" s="1"/>
  <c r="P338" i="10"/>
  <c r="U338" i="10" s="1"/>
  <c r="L338" i="10"/>
  <c r="J338" i="10"/>
  <c r="H338" i="10"/>
  <c r="F338" i="10"/>
  <c r="E338" i="10"/>
  <c r="M338" i="10" s="1"/>
  <c r="D338" i="10"/>
  <c r="S337" i="10"/>
  <c r="T337" i="10" s="1"/>
  <c r="R337" i="10"/>
  <c r="Q337" i="10"/>
  <c r="P337" i="10"/>
  <c r="O337" i="10"/>
  <c r="L337" i="10"/>
  <c r="J337" i="10"/>
  <c r="H337" i="10"/>
  <c r="F337" i="10"/>
  <c r="E337" i="10"/>
  <c r="M337" i="10" s="1"/>
  <c r="D337" i="10"/>
  <c r="U336" i="10"/>
  <c r="T336" i="10"/>
  <c r="O336" i="10"/>
  <c r="M336" i="10"/>
  <c r="K336" i="10"/>
  <c r="I336" i="10"/>
  <c r="G336" i="10"/>
  <c r="U335" i="10"/>
  <c r="T335" i="10"/>
  <c r="O335" i="10"/>
  <c r="M335" i="10"/>
  <c r="K335" i="10"/>
  <c r="I335" i="10"/>
  <c r="G335" i="10"/>
  <c r="U334" i="10"/>
  <c r="T334" i="10"/>
  <c r="O334" i="10"/>
  <c r="M334" i="10"/>
  <c r="K334" i="10"/>
  <c r="I334" i="10"/>
  <c r="G334" i="10"/>
  <c r="U333" i="10"/>
  <c r="T333" i="10"/>
  <c r="O333" i="10"/>
  <c r="M333" i="10"/>
  <c r="K333" i="10"/>
  <c r="I333" i="10"/>
  <c r="G333" i="10"/>
  <c r="S332" i="10"/>
  <c r="T332" i="10" s="1"/>
  <c r="R332" i="10"/>
  <c r="Q332" i="10"/>
  <c r="P332" i="10"/>
  <c r="U332" i="10" s="1"/>
  <c r="L332" i="10"/>
  <c r="J332" i="10"/>
  <c r="K332" i="10" s="1"/>
  <c r="H332" i="10"/>
  <c r="F332" i="10"/>
  <c r="E332" i="10"/>
  <c r="M332" i="10" s="1"/>
  <c r="D332" i="10"/>
  <c r="G332" i="10" s="1"/>
  <c r="U331" i="10"/>
  <c r="T331" i="10"/>
  <c r="O331" i="10"/>
  <c r="M331" i="10"/>
  <c r="K331" i="10"/>
  <c r="I331" i="10"/>
  <c r="G331" i="10"/>
  <c r="U330" i="10"/>
  <c r="T330" i="10"/>
  <c r="O330" i="10"/>
  <c r="M330" i="10"/>
  <c r="K330" i="10"/>
  <c r="I330" i="10"/>
  <c r="G330" i="10"/>
  <c r="U329" i="10"/>
  <c r="T329" i="10"/>
  <c r="O329" i="10"/>
  <c r="M329" i="10"/>
  <c r="K329" i="10"/>
  <c r="I329" i="10"/>
  <c r="G329" i="10"/>
  <c r="U328" i="10"/>
  <c r="T328" i="10"/>
  <c r="O328" i="10"/>
  <c r="M328" i="10"/>
  <c r="K328" i="10"/>
  <c r="I328" i="10"/>
  <c r="G328" i="10"/>
  <c r="U327" i="10"/>
  <c r="T327" i="10"/>
  <c r="O327" i="10"/>
  <c r="M327" i="10"/>
  <c r="K327" i="10"/>
  <c r="I327" i="10"/>
  <c r="G327" i="10"/>
  <c r="U326" i="10"/>
  <c r="T326" i="10"/>
  <c r="O326" i="10"/>
  <c r="M326" i="10"/>
  <c r="K326" i="10"/>
  <c r="I326" i="10"/>
  <c r="G326" i="10"/>
  <c r="U325" i="10"/>
  <c r="T325" i="10"/>
  <c r="O325" i="10"/>
  <c r="M325" i="10"/>
  <c r="K325" i="10"/>
  <c r="I325" i="10"/>
  <c r="G325" i="10"/>
  <c r="U324" i="10"/>
  <c r="T324" i="10"/>
  <c r="O324" i="10"/>
  <c r="M324" i="10"/>
  <c r="K324" i="10"/>
  <c r="I324" i="10"/>
  <c r="G324" i="10"/>
  <c r="U323" i="10"/>
  <c r="S323" i="10"/>
  <c r="R323" i="10"/>
  <c r="Q323" i="10"/>
  <c r="T323" i="10" s="1"/>
  <c r="P323" i="10"/>
  <c r="L323" i="10"/>
  <c r="J323" i="10"/>
  <c r="K323" i="10" s="1"/>
  <c r="H323" i="10"/>
  <c r="F323" i="10"/>
  <c r="E323" i="10"/>
  <c r="D323" i="10"/>
  <c r="G323" i="10" s="1"/>
  <c r="U322" i="10"/>
  <c r="T322" i="10"/>
  <c r="O322" i="10"/>
  <c r="M322" i="10"/>
  <c r="K322" i="10"/>
  <c r="I322" i="10"/>
  <c r="G322" i="10"/>
  <c r="U321" i="10"/>
  <c r="T321" i="10"/>
  <c r="O321" i="10"/>
  <c r="M321" i="10"/>
  <c r="K321" i="10"/>
  <c r="I321" i="10"/>
  <c r="G321" i="10"/>
  <c r="U320" i="10"/>
  <c r="T320" i="10"/>
  <c r="O320" i="10"/>
  <c r="M320" i="10"/>
  <c r="K320" i="10"/>
  <c r="I320" i="10"/>
  <c r="G320" i="10"/>
  <c r="U319" i="10"/>
  <c r="T319" i="10"/>
  <c r="O319" i="10"/>
  <c r="M319" i="10"/>
  <c r="K319" i="10"/>
  <c r="I319" i="10"/>
  <c r="G319" i="10"/>
  <c r="U318" i="10"/>
  <c r="T318" i="10"/>
  <c r="O318" i="10"/>
  <c r="M318" i="10"/>
  <c r="K318" i="10"/>
  <c r="I318" i="10"/>
  <c r="G318" i="10"/>
  <c r="S317" i="10"/>
  <c r="R317" i="10"/>
  <c r="Q317" i="10"/>
  <c r="P317" i="10"/>
  <c r="L317" i="10"/>
  <c r="J317" i="10"/>
  <c r="H317" i="10"/>
  <c r="F317" i="10"/>
  <c r="G317" i="10" s="1"/>
  <c r="E317" i="10"/>
  <c r="D317" i="10"/>
  <c r="I317" i="10" s="1"/>
  <c r="U316" i="10"/>
  <c r="T316" i="10"/>
  <c r="O316" i="10"/>
  <c r="M316" i="10"/>
  <c r="K316" i="10"/>
  <c r="I316" i="10"/>
  <c r="G316" i="10"/>
  <c r="U315" i="10"/>
  <c r="T315" i="10"/>
  <c r="O315" i="10"/>
  <c r="M315" i="10"/>
  <c r="K315" i="10"/>
  <c r="I315" i="10"/>
  <c r="G315" i="10"/>
  <c r="U314" i="10"/>
  <c r="T314" i="10"/>
  <c r="O314" i="10"/>
  <c r="M314" i="10"/>
  <c r="K314" i="10"/>
  <c r="I314" i="10"/>
  <c r="G314" i="10"/>
  <c r="U313" i="10"/>
  <c r="T313" i="10"/>
  <c r="O313" i="10"/>
  <c r="M313" i="10"/>
  <c r="K313" i="10"/>
  <c r="I313" i="10"/>
  <c r="G313" i="10"/>
  <c r="U312" i="10"/>
  <c r="T312" i="10"/>
  <c r="O312" i="10"/>
  <c r="M312" i="10"/>
  <c r="K312" i="10"/>
  <c r="I312" i="10"/>
  <c r="G312" i="10"/>
  <c r="U311" i="10"/>
  <c r="T311" i="10"/>
  <c r="O311" i="10"/>
  <c r="M311" i="10"/>
  <c r="K311" i="10"/>
  <c r="I311" i="10"/>
  <c r="G311" i="10"/>
  <c r="S310" i="10"/>
  <c r="R310" i="10"/>
  <c r="Q310" i="10"/>
  <c r="P310" i="10"/>
  <c r="U310" i="10" s="1"/>
  <c r="L310" i="10"/>
  <c r="J310" i="10"/>
  <c r="H310" i="10"/>
  <c r="F310" i="10"/>
  <c r="E310" i="10"/>
  <c r="D310" i="10"/>
  <c r="O310" i="10" s="1"/>
  <c r="U309" i="10"/>
  <c r="T309" i="10"/>
  <c r="O309" i="10"/>
  <c r="M309" i="10"/>
  <c r="K309" i="10"/>
  <c r="I309" i="10"/>
  <c r="G309" i="10"/>
  <c r="U308" i="10"/>
  <c r="T308" i="10"/>
  <c r="O308" i="10"/>
  <c r="M308" i="10"/>
  <c r="K308" i="10"/>
  <c r="I308" i="10"/>
  <c r="G308" i="10"/>
  <c r="U307" i="10"/>
  <c r="T307" i="10"/>
  <c r="O307" i="10"/>
  <c r="M307" i="10"/>
  <c r="K307" i="10"/>
  <c r="I307" i="10"/>
  <c r="G307" i="10"/>
  <c r="U306" i="10"/>
  <c r="T306" i="10"/>
  <c r="O306" i="10"/>
  <c r="M306" i="10"/>
  <c r="K306" i="10"/>
  <c r="I306" i="10"/>
  <c r="G306" i="10"/>
  <c r="U305" i="10"/>
  <c r="T305" i="10"/>
  <c r="O305" i="10"/>
  <c r="M305" i="10"/>
  <c r="K305" i="10"/>
  <c r="I305" i="10"/>
  <c r="G305" i="10"/>
  <c r="U304" i="10"/>
  <c r="T304" i="10"/>
  <c r="O304" i="10"/>
  <c r="M304" i="10"/>
  <c r="K304" i="10"/>
  <c r="I304" i="10"/>
  <c r="G304" i="10"/>
  <c r="T303" i="10"/>
  <c r="S303" i="10"/>
  <c r="R303" i="10"/>
  <c r="Q303" i="10"/>
  <c r="P303" i="10"/>
  <c r="O303" i="10"/>
  <c r="L303" i="10"/>
  <c r="J303" i="10"/>
  <c r="I303" i="10"/>
  <c r="H303" i="10"/>
  <c r="F303" i="10"/>
  <c r="U303" i="10" s="1"/>
  <c r="E303" i="10"/>
  <c r="D303" i="10"/>
  <c r="U302" i="10"/>
  <c r="T302" i="10"/>
  <c r="O302" i="10"/>
  <c r="M302" i="10"/>
  <c r="K302" i="10"/>
  <c r="I302" i="10"/>
  <c r="G302" i="10"/>
  <c r="S299" i="10"/>
  <c r="T299" i="10" s="1"/>
  <c r="R299" i="10"/>
  <c r="Q299" i="10"/>
  <c r="P299" i="10"/>
  <c r="L299" i="10"/>
  <c r="J299" i="10"/>
  <c r="H299" i="10"/>
  <c r="F299" i="10"/>
  <c r="U299" i="10" s="1"/>
  <c r="E299" i="10"/>
  <c r="D299" i="10"/>
  <c r="O299" i="10" s="1"/>
  <c r="S298" i="10"/>
  <c r="R298" i="10"/>
  <c r="Q298" i="10"/>
  <c r="P298" i="10"/>
  <c r="U298" i="10" s="1"/>
  <c r="O298" i="10"/>
  <c r="L298" i="10"/>
  <c r="J298" i="10"/>
  <c r="H298" i="10"/>
  <c r="F298" i="10"/>
  <c r="E298" i="10"/>
  <c r="D298" i="10"/>
  <c r="U297" i="10"/>
  <c r="T297" i="10"/>
  <c r="O297" i="10"/>
  <c r="M297" i="10"/>
  <c r="K297" i="10"/>
  <c r="I297" i="10"/>
  <c r="G297" i="10"/>
  <c r="U296" i="10"/>
  <c r="T296" i="10"/>
  <c r="O296" i="10"/>
  <c r="M296" i="10"/>
  <c r="K296" i="10"/>
  <c r="I296" i="10"/>
  <c r="G296" i="10"/>
  <c r="U295" i="10"/>
  <c r="T295" i="10"/>
  <c r="O295" i="10"/>
  <c r="M295" i="10"/>
  <c r="K295" i="10"/>
  <c r="I295" i="10"/>
  <c r="G295" i="10"/>
  <c r="U294" i="10"/>
  <c r="T294" i="10"/>
  <c r="O294" i="10"/>
  <c r="M294" i="10"/>
  <c r="K294" i="10"/>
  <c r="I294" i="10"/>
  <c r="G294" i="10"/>
  <c r="U293" i="10"/>
  <c r="T293" i="10"/>
  <c r="O293" i="10"/>
  <c r="M293" i="10"/>
  <c r="K293" i="10"/>
  <c r="I293" i="10"/>
  <c r="G293" i="10"/>
  <c r="S292" i="10"/>
  <c r="T292" i="10" s="1"/>
  <c r="R292" i="10"/>
  <c r="Q292" i="10"/>
  <c r="P292" i="10"/>
  <c r="U292" i="10" s="1"/>
  <c r="O292" i="10"/>
  <c r="L292" i="10"/>
  <c r="J292" i="10"/>
  <c r="K292" i="10" s="1"/>
  <c r="H292" i="10"/>
  <c r="I292" i="10" s="1"/>
  <c r="F292" i="10"/>
  <c r="G292" i="10" s="1"/>
  <c r="E292" i="10"/>
  <c r="M292" i="10" s="1"/>
  <c r="D292" i="10"/>
  <c r="U291" i="10"/>
  <c r="T291" i="10"/>
  <c r="O291" i="10"/>
  <c r="M291" i="10"/>
  <c r="K291" i="10"/>
  <c r="I291" i="10"/>
  <c r="G291" i="10"/>
  <c r="U290" i="10"/>
  <c r="T290" i="10"/>
  <c r="O290" i="10"/>
  <c r="M290" i="10"/>
  <c r="K290" i="10"/>
  <c r="I290" i="10"/>
  <c r="G290" i="10"/>
  <c r="U289" i="10"/>
  <c r="T289" i="10"/>
  <c r="O289" i="10"/>
  <c r="M289" i="10"/>
  <c r="K289" i="10"/>
  <c r="I289" i="10"/>
  <c r="G289" i="10"/>
  <c r="U288" i="10"/>
  <c r="T288" i="10"/>
  <c r="O288" i="10"/>
  <c r="M288" i="10"/>
  <c r="K288" i="10"/>
  <c r="I288" i="10"/>
  <c r="G288" i="10"/>
  <c r="U287" i="10"/>
  <c r="T287" i="10"/>
  <c r="O287" i="10"/>
  <c r="M287" i="10"/>
  <c r="K287" i="10"/>
  <c r="I287" i="10"/>
  <c r="G287" i="10"/>
  <c r="U286" i="10"/>
  <c r="T286" i="10"/>
  <c r="O286" i="10"/>
  <c r="M286" i="10"/>
  <c r="K286" i="10"/>
  <c r="I286" i="10"/>
  <c r="G286" i="10"/>
  <c r="S285" i="10"/>
  <c r="T285" i="10" s="1"/>
  <c r="R285" i="10"/>
  <c r="Q285" i="10"/>
  <c r="P285" i="10"/>
  <c r="M285" i="10"/>
  <c r="L285" i="10"/>
  <c r="J285" i="10"/>
  <c r="I285" i="10"/>
  <c r="H285" i="10"/>
  <c r="F285" i="10"/>
  <c r="E285" i="10"/>
  <c r="K285" i="10" s="1"/>
  <c r="D285" i="10"/>
  <c r="U284" i="10"/>
  <c r="T284" i="10"/>
  <c r="O284" i="10"/>
  <c r="M284" i="10"/>
  <c r="K284" i="10"/>
  <c r="I284" i="10"/>
  <c r="G284" i="10"/>
  <c r="U283" i="10"/>
  <c r="T283" i="10"/>
  <c r="O283" i="10"/>
  <c r="M283" i="10"/>
  <c r="K283" i="10"/>
  <c r="I283" i="10"/>
  <c r="G283" i="10"/>
  <c r="U282" i="10"/>
  <c r="T282" i="10"/>
  <c r="O282" i="10"/>
  <c r="M282" i="10"/>
  <c r="K282" i="10"/>
  <c r="I282" i="10"/>
  <c r="G282" i="10"/>
  <c r="U281" i="10"/>
  <c r="T281" i="10"/>
  <c r="O281" i="10"/>
  <c r="M281" i="10"/>
  <c r="K281" i="10"/>
  <c r="I281" i="10"/>
  <c r="G281" i="10"/>
  <c r="U280" i="10"/>
  <c r="T280" i="10"/>
  <c r="O280" i="10"/>
  <c r="M280" i="10"/>
  <c r="K280" i="10"/>
  <c r="I280" i="10"/>
  <c r="G280" i="10"/>
  <c r="U279" i="10"/>
  <c r="T279" i="10"/>
  <c r="O279" i="10"/>
  <c r="M279" i="10"/>
  <c r="K279" i="10"/>
  <c r="I279" i="10"/>
  <c r="G279" i="10"/>
  <c r="U278" i="10"/>
  <c r="T278" i="10"/>
  <c r="O278" i="10"/>
  <c r="M278" i="10"/>
  <c r="K278" i="10"/>
  <c r="I278" i="10"/>
  <c r="G278" i="10"/>
  <c r="U277" i="10"/>
  <c r="T277" i="10"/>
  <c r="O277" i="10"/>
  <c r="M277" i="10"/>
  <c r="K277" i="10"/>
  <c r="I277" i="10"/>
  <c r="G277" i="10"/>
  <c r="U276" i="10"/>
  <c r="T276" i="10"/>
  <c r="O276" i="10"/>
  <c r="M276" i="10"/>
  <c r="K276" i="10"/>
  <c r="I276" i="10"/>
  <c r="G276" i="10"/>
  <c r="S275" i="10"/>
  <c r="R275" i="10"/>
  <c r="Q275" i="10"/>
  <c r="T275" i="10" s="1"/>
  <c r="P275" i="10"/>
  <c r="O275" i="10"/>
  <c r="L275" i="10"/>
  <c r="J275" i="10"/>
  <c r="H275" i="10"/>
  <c r="F275" i="10"/>
  <c r="E275" i="10"/>
  <c r="M275" i="10" s="1"/>
  <c r="D275" i="10"/>
  <c r="U274" i="10"/>
  <c r="T274" i="10"/>
  <c r="O274" i="10"/>
  <c r="M274" i="10"/>
  <c r="K274" i="10"/>
  <c r="I274" i="10"/>
  <c r="G274" i="10"/>
  <c r="U273" i="10"/>
  <c r="T273" i="10"/>
  <c r="O273" i="10"/>
  <c r="M273" i="10"/>
  <c r="K273" i="10"/>
  <c r="I273" i="10"/>
  <c r="G273" i="10"/>
  <c r="U272" i="10"/>
  <c r="T272" i="10"/>
  <c r="O272" i="10"/>
  <c r="M272" i="10"/>
  <c r="K272" i="10"/>
  <c r="I272" i="10"/>
  <c r="G272" i="10"/>
  <c r="U271" i="10"/>
  <c r="T271" i="10"/>
  <c r="O271" i="10"/>
  <c r="M271" i="10"/>
  <c r="K271" i="10"/>
  <c r="I271" i="10"/>
  <c r="G271" i="10"/>
  <c r="U270" i="10"/>
  <c r="T270" i="10"/>
  <c r="O270" i="10"/>
  <c r="M270" i="10"/>
  <c r="K270" i="10"/>
  <c r="I270" i="10"/>
  <c r="G270" i="10"/>
  <c r="U269" i="10"/>
  <c r="T269" i="10"/>
  <c r="O269" i="10"/>
  <c r="M269" i="10"/>
  <c r="K269" i="10"/>
  <c r="I269" i="10"/>
  <c r="G269" i="10"/>
  <c r="U268" i="10"/>
  <c r="T268" i="10"/>
  <c r="O268" i="10"/>
  <c r="M268" i="10"/>
  <c r="K268" i="10"/>
  <c r="I268" i="10"/>
  <c r="G268" i="10"/>
  <c r="S267" i="10"/>
  <c r="R267" i="10"/>
  <c r="Q267" i="10"/>
  <c r="P267" i="10"/>
  <c r="U267" i="10" s="1"/>
  <c r="L267" i="10"/>
  <c r="J267" i="10"/>
  <c r="H267" i="10"/>
  <c r="G267" i="10"/>
  <c r="F267" i="10"/>
  <c r="E267" i="10"/>
  <c r="K267" i="10" s="1"/>
  <c r="D267" i="10"/>
  <c r="U266" i="10"/>
  <c r="T266" i="10"/>
  <c r="O266" i="10"/>
  <c r="M266" i="10"/>
  <c r="K266" i="10"/>
  <c r="I266" i="10"/>
  <c r="G266" i="10"/>
  <c r="U265" i="10"/>
  <c r="T265" i="10"/>
  <c r="O265" i="10"/>
  <c r="M265" i="10"/>
  <c r="K265" i="10"/>
  <c r="I265" i="10"/>
  <c r="G265" i="10"/>
  <c r="U264" i="10"/>
  <c r="T264" i="10"/>
  <c r="O264" i="10"/>
  <c r="M264" i="10"/>
  <c r="K264" i="10"/>
  <c r="I264" i="10"/>
  <c r="G264" i="10"/>
  <c r="U263" i="10"/>
  <c r="T263" i="10"/>
  <c r="O263" i="10"/>
  <c r="M263" i="10"/>
  <c r="K263" i="10"/>
  <c r="I263" i="10"/>
  <c r="G263" i="10"/>
  <c r="S260" i="10"/>
  <c r="R260" i="10"/>
  <c r="Q260" i="10"/>
  <c r="P260" i="10"/>
  <c r="L260" i="10"/>
  <c r="J260" i="10"/>
  <c r="H260" i="10"/>
  <c r="F260" i="10"/>
  <c r="U260" i="10" s="1"/>
  <c r="E260" i="10"/>
  <c r="D260" i="10"/>
  <c r="S259" i="10"/>
  <c r="R259" i="10"/>
  <c r="Q259" i="10"/>
  <c r="T259" i="10" s="1"/>
  <c r="P259" i="10"/>
  <c r="L259" i="10"/>
  <c r="J259" i="10"/>
  <c r="H259" i="10"/>
  <c r="F259" i="10"/>
  <c r="E259" i="10"/>
  <c r="M259" i="10" s="1"/>
  <c r="D259" i="10"/>
  <c r="U258" i="10"/>
  <c r="T258" i="10"/>
  <c r="O258" i="10"/>
  <c r="M258" i="10"/>
  <c r="K258" i="10"/>
  <c r="I258" i="10"/>
  <c r="G258" i="10"/>
  <c r="U257" i="10"/>
  <c r="T257" i="10"/>
  <c r="O257" i="10"/>
  <c r="M257" i="10"/>
  <c r="K257" i="10"/>
  <c r="I257" i="10"/>
  <c r="G257" i="10"/>
  <c r="U256" i="10"/>
  <c r="T256" i="10"/>
  <c r="O256" i="10"/>
  <c r="M256" i="10"/>
  <c r="K256" i="10"/>
  <c r="I256" i="10"/>
  <c r="G256" i="10"/>
  <c r="U255" i="10"/>
  <c r="T255" i="10"/>
  <c r="O255" i="10"/>
  <c r="M255" i="10"/>
  <c r="K255" i="10"/>
  <c r="I255" i="10"/>
  <c r="G255" i="10"/>
  <c r="S254" i="10"/>
  <c r="R254" i="10"/>
  <c r="Q254" i="10"/>
  <c r="P254" i="10"/>
  <c r="U254" i="10" s="1"/>
  <c r="O254" i="10"/>
  <c r="L254" i="10"/>
  <c r="J254" i="10"/>
  <c r="K254" i="10" s="1"/>
  <c r="H254" i="10"/>
  <c r="F254" i="10"/>
  <c r="G254" i="10" s="1"/>
  <c r="E254" i="10"/>
  <c r="M254" i="10" s="1"/>
  <c r="D254" i="10"/>
  <c r="U253" i="10"/>
  <c r="T253" i="10"/>
  <c r="O253" i="10"/>
  <c r="M253" i="10"/>
  <c r="K253" i="10"/>
  <c r="I253" i="10"/>
  <c r="G253" i="10"/>
  <c r="U252" i="10"/>
  <c r="T252" i="10"/>
  <c r="O252" i="10"/>
  <c r="M252" i="10"/>
  <c r="K252" i="10"/>
  <c r="I252" i="10"/>
  <c r="G252" i="10"/>
  <c r="U251" i="10"/>
  <c r="T251" i="10"/>
  <c r="O251" i="10"/>
  <c r="M251" i="10"/>
  <c r="K251" i="10"/>
  <c r="I251" i="10"/>
  <c r="G251" i="10"/>
  <c r="U250" i="10"/>
  <c r="T250" i="10"/>
  <c r="O250" i="10"/>
  <c r="M250" i="10"/>
  <c r="K250" i="10"/>
  <c r="I250" i="10"/>
  <c r="G250" i="10"/>
  <c r="U249" i="10"/>
  <c r="T249" i="10"/>
  <c r="O249" i="10"/>
  <c r="M249" i="10"/>
  <c r="K249" i="10"/>
  <c r="I249" i="10"/>
  <c r="G249" i="10"/>
  <c r="U248" i="10"/>
  <c r="T248" i="10"/>
  <c r="O248" i="10"/>
  <c r="M248" i="10"/>
  <c r="K248" i="10"/>
  <c r="I248" i="10"/>
  <c r="G248" i="10"/>
  <c r="S247" i="10"/>
  <c r="R247" i="10"/>
  <c r="Q247" i="10"/>
  <c r="T247" i="10" s="1"/>
  <c r="P247" i="10"/>
  <c r="L247" i="10"/>
  <c r="J247" i="10"/>
  <c r="H247" i="10"/>
  <c r="F247" i="10"/>
  <c r="E247" i="10"/>
  <c r="D247" i="10"/>
  <c r="G247" i="10" s="1"/>
  <c r="U246" i="10"/>
  <c r="T246" i="10"/>
  <c r="O246" i="10"/>
  <c r="M246" i="10"/>
  <c r="K246" i="10"/>
  <c r="I246" i="10"/>
  <c r="G246" i="10"/>
  <c r="U245" i="10"/>
  <c r="T245" i="10"/>
  <c r="O245" i="10"/>
  <c r="M245" i="10"/>
  <c r="K245" i="10"/>
  <c r="I245" i="10"/>
  <c r="G245" i="10"/>
  <c r="U244" i="10"/>
  <c r="T244" i="10"/>
  <c r="O244" i="10"/>
  <c r="M244" i="10"/>
  <c r="K244" i="10"/>
  <c r="I244" i="10"/>
  <c r="G244" i="10"/>
  <c r="U243" i="10"/>
  <c r="T243" i="10"/>
  <c r="O243" i="10"/>
  <c r="M243" i="10"/>
  <c r="K243" i="10"/>
  <c r="I243" i="10"/>
  <c r="G243" i="10"/>
  <c r="U242" i="10"/>
  <c r="T242" i="10"/>
  <c r="O242" i="10"/>
  <c r="M242" i="10"/>
  <c r="K242" i="10"/>
  <c r="I242" i="10"/>
  <c r="G242" i="10"/>
  <c r="U241" i="10"/>
  <c r="T241" i="10"/>
  <c r="O241" i="10"/>
  <c r="M241" i="10"/>
  <c r="K241" i="10"/>
  <c r="I241" i="10"/>
  <c r="G241" i="10"/>
  <c r="S240" i="10"/>
  <c r="R240" i="10"/>
  <c r="Q240" i="10"/>
  <c r="P240" i="10"/>
  <c r="L240" i="10"/>
  <c r="J240" i="10"/>
  <c r="H240" i="10"/>
  <c r="F240" i="10"/>
  <c r="U240" i="10" s="1"/>
  <c r="E240" i="10"/>
  <c r="M240" i="10" s="1"/>
  <c r="D240" i="10"/>
  <c r="U239" i="10"/>
  <c r="T239" i="10"/>
  <c r="O239" i="10"/>
  <c r="M239" i="10"/>
  <c r="K239" i="10"/>
  <c r="I239" i="10"/>
  <c r="G239" i="10"/>
  <c r="U238" i="10"/>
  <c r="T238" i="10"/>
  <c r="O238" i="10"/>
  <c r="M238" i="10"/>
  <c r="K238" i="10"/>
  <c r="I238" i="10"/>
  <c r="G238" i="10"/>
  <c r="U237" i="10"/>
  <c r="T237" i="10"/>
  <c r="O237" i="10"/>
  <c r="M237" i="10"/>
  <c r="K237" i="10"/>
  <c r="I237" i="10"/>
  <c r="G237" i="10"/>
  <c r="U236" i="10"/>
  <c r="T236" i="10"/>
  <c r="O236" i="10"/>
  <c r="M236" i="10"/>
  <c r="K236" i="10"/>
  <c r="I236" i="10"/>
  <c r="G236" i="10"/>
  <c r="U235" i="10"/>
  <c r="T235" i="10"/>
  <c r="O235" i="10"/>
  <c r="M235" i="10"/>
  <c r="K235" i="10"/>
  <c r="I235" i="10"/>
  <c r="G235" i="10"/>
  <c r="U234" i="10"/>
  <c r="T234" i="10"/>
  <c r="O234" i="10"/>
  <c r="M234" i="10"/>
  <c r="K234" i="10"/>
  <c r="I234" i="10"/>
  <c r="G234" i="10"/>
  <c r="S231" i="10"/>
  <c r="R231" i="10"/>
  <c r="Q231" i="10"/>
  <c r="T231" i="10" s="1"/>
  <c r="P231" i="10"/>
  <c r="U231" i="10" s="1"/>
  <c r="L231" i="10"/>
  <c r="K231" i="10"/>
  <c r="J231" i="10"/>
  <c r="H231" i="10"/>
  <c r="F231" i="10"/>
  <c r="E231" i="10"/>
  <c r="M231" i="10" s="1"/>
  <c r="D231" i="10"/>
  <c r="G231" i="10" s="1"/>
  <c r="S230" i="10"/>
  <c r="R230" i="10"/>
  <c r="Q230" i="10"/>
  <c r="P230" i="10"/>
  <c r="L230" i="10"/>
  <c r="J230" i="10"/>
  <c r="H230" i="10"/>
  <c r="F230" i="10"/>
  <c r="U230" i="10" s="1"/>
  <c r="E230" i="10"/>
  <c r="D230" i="10"/>
  <c r="U229" i="10"/>
  <c r="T229" i="10"/>
  <c r="O229" i="10"/>
  <c r="M229" i="10"/>
  <c r="K229" i="10"/>
  <c r="I229" i="10"/>
  <c r="G229" i="10"/>
  <c r="U228" i="10"/>
  <c r="T228" i="10"/>
  <c r="O228" i="10"/>
  <c r="M228" i="10"/>
  <c r="K228" i="10"/>
  <c r="I228" i="10"/>
  <c r="G228" i="10"/>
  <c r="U227" i="10"/>
  <c r="T227" i="10"/>
  <c r="O227" i="10"/>
  <c r="M227" i="10"/>
  <c r="K227" i="10"/>
  <c r="I227" i="10"/>
  <c r="G227" i="10"/>
  <c r="U226" i="10"/>
  <c r="T226" i="10"/>
  <c r="O226" i="10"/>
  <c r="M226" i="10"/>
  <c r="K226" i="10"/>
  <c r="I226" i="10"/>
  <c r="G226" i="10"/>
  <c r="U225" i="10"/>
  <c r="T225" i="10"/>
  <c r="O225" i="10"/>
  <c r="M225" i="10"/>
  <c r="K225" i="10"/>
  <c r="I225" i="10"/>
  <c r="G225" i="10"/>
  <c r="S224" i="10"/>
  <c r="R224" i="10"/>
  <c r="Q224" i="10"/>
  <c r="T224" i="10" s="1"/>
  <c r="P224" i="10"/>
  <c r="L224" i="10"/>
  <c r="J224" i="10"/>
  <c r="H224" i="10"/>
  <c r="F224" i="10"/>
  <c r="U224" i="10" s="1"/>
  <c r="E224" i="10"/>
  <c r="D224" i="10"/>
  <c r="I224" i="10" s="1"/>
  <c r="U223" i="10"/>
  <c r="T223" i="10"/>
  <c r="O223" i="10"/>
  <c r="M223" i="10"/>
  <c r="K223" i="10"/>
  <c r="I223" i="10"/>
  <c r="G223" i="10"/>
  <c r="U222" i="10"/>
  <c r="T222" i="10"/>
  <c r="O222" i="10"/>
  <c r="M222" i="10"/>
  <c r="K222" i="10"/>
  <c r="I222" i="10"/>
  <c r="G222" i="10"/>
  <c r="U221" i="10"/>
  <c r="T221" i="10"/>
  <c r="O221" i="10"/>
  <c r="M221" i="10"/>
  <c r="K221" i="10"/>
  <c r="I221" i="10"/>
  <c r="G221" i="10"/>
  <c r="U220" i="10"/>
  <c r="T220" i="10"/>
  <c r="O220" i="10"/>
  <c r="M220" i="10"/>
  <c r="K220" i="10"/>
  <c r="I220" i="10"/>
  <c r="G220" i="10"/>
  <c r="U219" i="10"/>
  <c r="T219" i="10"/>
  <c r="O219" i="10"/>
  <c r="M219" i="10"/>
  <c r="K219" i="10"/>
  <c r="I219" i="10"/>
  <c r="G219" i="10"/>
  <c r="U218" i="10"/>
  <c r="T218" i="10"/>
  <c r="O218" i="10"/>
  <c r="M218" i="10"/>
  <c r="K218" i="10"/>
  <c r="I218" i="10"/>
  <c r="G218" i="10"/>
  <c r="U217" i="10"/>
  <c r="T217" i="10"/>
  <c r="O217" i="10"/>
  <c r="M217" i="10"/>
  <c r="K217" i="10"/>
  <c r="I217" i="10"/>
  <c r="G217" i="10"/>
  <c r="S216" i="10"/>
  <c r="T216" i="10" s="1"/>
  <c r="R216" i="10"/>
  <c r="Q216" i="10"/>
  <c r="P216" i="10"/>
  <c r="U216" i="10" s="1"/>
  <c r="O216" i="10"/>
  <c r="L216" i="10"/>
  <c r="J216" i="10"/>
  <c r="K216" i="10" s="1"/>
  <c r="H216" i="10"/>
  <c r="I216" i="10" s="1"/>
  <c r="F216" i="10"/>
  <c r="G216" i="10" s="1"/>
  <c r="E216" i="10"/>
  <c r="M216" i="10" s="1"/>
  <c r="D216" i="10"/>
  <c r="U215" i="10"/>
  <c r="T215" i="10"/>
  <c r="O215" i="10"/>
  <c r="M215" i="10"/>
  <c r="K215" i="10"/>
  <c r="I215" i="10"/>
  <c r="G215" i="10"/>
  <c r="U214" i="10"/>
  <c r="T214" i="10"/>
  <c r="O214" i="10"/>
  <c r="M214" i="10"/>
  <c r="K214" i="10"/>
  <c r="I214" i="10"/>
  <c r="G214" i="10"/>
  <c r="U213" i="10"/>
  <c r="T213" i="10"/>
  <c r="O213" i="10"/>
  <c r="M213" i="10"/>
  <c r="K213" i="10"/>
  <c r="I213" i="10"/>
  <c r="G213" i="10"/>
  <c r="U212" i="10"/>
  <c r="T212" i="10"/>
  <c r="O212" i="10"/>
  <c r="M212" i="10"/>
  <c r="K212" i="10"/>
  <c r="I212" i="10"/>
  <c r="G212" i="10"/>
  <c r="U211" i="10"/>
  <c r="T211" i="10"/>
  <c r="O211" i="10"/>
  <c r="M211" i="10"/>
  <c r="K211" i="10"/>
  <c r="I211" i="10"/>
  <c r="G211" i="10"/>
  <c r="U210" i="10"/>
  <c r="T210" i="10"/>
  <c r="O210" i="10"/>
  <c r="M210" i="10"/>
  <c r="K210" i="10"/>
  <c r="I210" i="10"/>
  <c r="G210" i="10"/>
  <c r="U209" i="10"/>
  <c r="T209" i="10"/>
  <c r="O209" i="10"/>
  <c r="M209" i="10"/>
  <c r="K209" i="10"/>
  <c r="I209" i="10"/>
  <c r="G209" i="10"/>
  <c r="U208" i="10"/>
  <c r="T208" i="10"/>
  <c r="O208" i="10"/>
  <c r="M208" i="10"/>
  <c r="K208" i="10"/>
  <c r="I208" i="10"/>
  <c r="G208" i="10"/>
  <c r="S205" i="10"/>
  <c r="R205" i="10"/>
  <c r="Q205" i="10"/>
  <c r="T205" i="10" s="1"/>
  <c r="P205" i="10"/>
  <c r="U205" i="10" s="1"/>
  <c r="L205" i="10"/>
  <c r="K205" i="10"/>
  <c r="J205" i="10"/>
  <c r="H205" i="10"/>
  <c r="F205" i="10"/>
  <c r="E205" i="10"/>
  <c r="M205" i="10" s="1"/>
  <c r="D205" i="10"/>
  <c r="G205" i="10" s="1"/>
  <c r="S204" i="10"/>
  <c r="R204" i="10"/>
  <c r="Q204" i="10"/>
  <c r="P204" i="10"/>
  <c r="L204" i="10"/>
  <c r="J204" i="10"/>
  <c r="H204" i="10"/>
  <c r="F204" i="10"/>
  <c r="U204" i="10" s="1"/>
  <c r="E204" i="10"/>
  <c r="D204" i="10"/>
  <c r="U203" i="10"/>
  <c r="T203" i="10"/>
  <c r="O203" i="10"/>
  <c r="M203" i="10"/>
  <c r="K203" i="10"/>
  <c r="I203" i="10"/>
  <c r="G203" i="10"/>
  <c r="U202" i="10"/>
  <c r="T202" i="10"/>
  <c r="O202" i="10"/>
  <c r="M202" i="10"/>
  <c r="K202" i="10"/>
  <c r="I202" i="10"/>
  <c r="G202" i="10"/>
  <c r="U201" i="10"/>
  <c r="T201" i="10"/>
  <c r="O201" i="10"/>
  <c r="M201" i="10"/>
  <c r="K201" i="10"/>
  <c r="I201" i="10"/>
  <c r="G201" i="10"/>
  <c r="U200" i="10"/>
  <c r="T200" i="10"/>
  <c r="O200" i="10"/>
  <c r="M200" i="10"/>
  <c r="K200" i="10"/>
  <c r="I200" i="10"/>
  <c r="G200" i="10"/>
  <c r="U199" i="10"/>
  <c r="T199" i="10"/>
  <c r="O199" i="10"/>
  <c r="M199" i="10"/>
  <c r="K199" i="10"/>
  <c r="I199" i="10"/>
  <c r="G199" i="10"/>
  <c r="S198" i="10"/>
  <c r="R198" i="10"/>
  <c r="Q198" i="10"/>
  <c r="T198" i="10" s="1"/>
  <c r="P198" i="10"/>
  <c r="L198" i="10"/>
  <c r="J198" i="10"/>
  <c r="H198" i="10"/>
  <c r="F198" i="10"/>
  <c r="U198" i="10" s="1"/>
  <c r="E198" i="10"/>
  <c r="D198" i="10"/>
  <c r="G198" i="10" s="1"/>
  <c r="U197" i="10"/>
  <c r="T197" i="10"/>
  <c r="O197" i="10"/>
  <c r="M197" i="10"/>
  <c r="K197" i="10"/>
  <c r="I197" i="10"/>
  <c r="G197" i="10"/>
  <c r="U196" i="10"/>
  <c r="T196" i="10"/>
  <c r="O196" i="10"/>
  <c r="M196" i="10"/>
  <c r="K196" i="10"/>
  <c r="I196" i="10"/>
  <c r="G196" i="10"/>
  <c r="U195" i="10"/>
  <c r="T195" i="10"/>
  <c r="O195" i="10"/>
  <c r="M195" i="10"/>
  <c r="K195" i="10"/>
  <c r="I195" i="10"/>
  <c r="G195" i="10"/>
  <c r="U194" i="10"/>
  <c r="T194" i="10"/>
  <c r="O194" i="10"/>
  <c r="M194" i="10"/>
  <c r="K194" i="10"/>
  <c r="I194" i="10"/>
  <c r="G194" i="10"/>
  <c r="U193" i="10"/>
  <c r="T193" i="10"/>
  <c r="O193" i="10"/>
  <c r="M193" i="10"/>
  <c r="K193" i="10"/>
  <c r="I193" i="10"/>
  <c r="G193" i="10"/>
  <c r="U192" i="10"/>
  <c r="T192" i="10"/>
  <c r="O192" i="10"/>
  <c r="M192" i="10"/>
  <c r="K192" i="10"/>
  <c r="I192" i="10"/>
  <c r="G192" i="10"/>
  <c r="S191" i="10"/>
  <c r="R191" i="10"/>
  <c r="Q191" i="10"/>
  <c r="T191" i="10" s="1"/>
  <c r="P191" i="10"/>
  <c r="U191" i="10" s="1"/>
  <c r="L191" i="10"/>
  <c r="J191" i="10"/>
  <c r="H191" i="10"/>
  <c r="F191" i="10"/>
  <c r="E191" i="10"/>
  <c r="D191" i="10"/>
  <c r="U190" i="10"/>
  <c r="T190" i="10"/>
  <c r="O190" i="10"/>
  <c r="M190" i="10"/>
  <c r="K190" i="10"/>
  <c r="I190" i="10"/>
  <c r="G190" i="10"/>
  <c r="U189" i="10"/>
  <c r="T189" i="10"/>
  <c r="O189" i="10"/>
  <c r="M189" i="10"/>
  <c r="K189" i="10"/>
  <c r="I189" i="10"/>
  <c r="G189" i="10"/>
  <c r="U188" i="10"/>
  <c r="T188" i="10"/>
  <c r="O188" i="10"/>
  <c r="M188" i="10"/>
  <c r="K188" i="10"/>
  <c r="I188" i="10"/>
  <c r="G188" i="10"/>
  <c r="U187" i="10"/>
  <c r="T187" i="10"/>
  <c r="O187" i="10"/>
  <c r="M187" i="10"/>
  <c r="K187" i="10"/>
  <c r="I187" i="10"/>
  <c r="G187" i="10"/>
  <c r="U186" i="10"/>
  <c r="T186" i="10"/>
  <c r="O186" i="10"/>
  <c r="M186" i="10"/>
  <c r="K186" i="10"/>
  <c r="I186" i="10"/>
  <c r="G186" i="10"/>
  <c r="S185" i="10"/>
  <c r="R185" i="10"/>
  <c r="Q185" i="10"/>
  <c r="T185" i="10" s="1"/>
  <c r="P185" i="10"/>
  <c r="U185" i="10" s="1"/>
  <c r="L185" i="10"/>
  <c r="J185" i="10"/>
  <c r="H185" i="10"/>
  <c r="F185" i="10"/>
  <c r="E185" i="10"/>
  <c r="D185" i="10"/>
  <c r="U184" i="10"/>
  <c r="T184" i="10"/>
  <c r="O184" i="10"/>
  <c r="M184" i="10"/>
  <c r="K184" i="10"/>
  <c r="I184" i="10"/>
  <c r="G184" i="10"/>
  <c r="U183" i="10"/>
  <c r="T183" i="10"/>
  <c r="O183" i="10"/>
  <c r="M183" i="10"/>
  <c r="K183" i="10"/>
  <c r="I183" i="10"/>
  <c r="G183" i="10"/>
  <c r="U182" i="10"/>
  <c r="T182" i="10"/>
  <c r="O182" i="10"/>
  <c r="M182" i="10"/>
  <c r="K182" i="10"/>
  <c r="I182" i="10"/>
  <c r="G182" i="10"/>
  <c r="U181" i="10"/>
  <c r="T181" i="10"/>
  <c r="O181" i="10"/>
  <c r="M181" i="10"/>
  <c r="K181" i="10"/>
  <c r="I181" i="10"/>
  <c r="G181" i="10"/>
  <c r="U180" i="10"/>
  <c r="T180" i="10"/>
  <c r="O180" i="10"/>
  <c r="M180" i="10"/>
  <c r="K180" i="10"/>
  <c r="I180" i="10"/>
  <c r="G180" i="10"/>
  <c r="U179" i="10"/>
  <c r="S179" i="10"/>
  <c r="R179" i="10"/>
  <c r="Q179" i="10"/>
  <c r="T179" i="10" s="1"/>
  <c r="P179" i="10"/>
  <c r="L179" i="10"/>
  <c r="J179" i="10"/>
  <c r="K179" i="10" s="1"/>
  <c r="H179" i="10"/>
  <c r="F179" i="10"/>
  <c r="E179" i="10"/>
  <c r="D179" i="10"/>
  <c r="G179" i="10" s="1"/>
  <c r="U178" i="10"/>
  <c r="T178" i="10"/>
  <c r="O178" i="10"/>
  <c r="M178" i="10"/>
  <c r="K178" i="10"/>
  <c r="I178" i="10"/>
  <c r="G178" i="10"/>
  <c r="U177" i="10"/>
  <c r="T177" i="10"/>
  <c r="O177" i="10"/>
  <c r="M177" i="10"/>
  <c r="K177" i="10"/>
  <c r="I177" i="10"/>
  <c r="G177" i="10"/>
  <c r="U176" i="10"/>
  <c r="T176" i="10"/>
  <c r="O176" i="10"/>
  <c r="M176" i="10"/>
  <c r="K176" i="10"/>
  <c r="I176" i="10"/>
  <c r="G176" i="10"/>
  <c r="U175" i="10"/>
  <c r="T175" i="10"/>
  <c r="O175" i="10"/>
  <c r="M175" i="10"/>
  <c r="K175" i="10"/>
  <c r="I175" i="10"/>
  <c r="G175" i="10"/>
  <c r="U174" i="10"/>
  <c r="T174" i="10"/>
  <c r="O174" i="10"/>
  <c r="M174" i="10"/>
  <c r="K174" i="10"/>
  <c r="I174" i="10"/>
  <c r="G174" i="10"/>
  <c r="U173" i="10"/>
  <c r="T173" i="10"/>
  <c r="O173" i="10"/>
  <c r="M173" i="10"/>
  <c r="K173" i="10"/>
  <c r="I173" i="10"/>
  <c r="G173" i="10"/>
  <c r="S170" i="10"/>
  <c r="T170" i="10" s="1"/>
  <c r="R170" i="10"/>
  <c r="Q170" i="10"/>
  <c r="P170" i="10"/>
  <c r="L170" i="10"/>
  <c r="J170" i="10"/>
  <c r="H170" i="10"/>
  <c r="F170" i="10"/>
  <c r="E170" i="10"/>
  <c r="M170" i="10" s="1"/>
  <c r="D170" i="10"/>
  <c r="I170" i="10" s="1"/>
  <c r="S169" i="10"/>
  <c r="R169" i="10"/>
  <c r="Q169" i="10"/>
  <c r="T169" i="10" s="1"/>
  <c r="P169" i="10"/>
  <c r="L169" i="10"/>
  <c r="K169" i="10"/>
  <c r="J169" i="10"/>
  <c r="H169" i="10"/>
  <c r="F169" i="10"/>
  <c r="E169" i="10"/>
  <c r="D169" i="10"/>
  <c r="U168" i="10"/>
  <c r="T168" i="10"/>
  <c r="O168" i="10"/>
  <c r="M168" i="10"/>
  <c r="K168" i="10"/>
  <c r="I168" i="10"/>
  <c r="G168" i="10"/>
  <c r="U167" i="10"/>
  <c r="T167" i="10"/>
  <c r="O167" i="10"/>
  <c r="M167" i="10"/>
  <c r="K167" i="10"/>
  <c r="I167" i="10"/>
  <c r="G167" i="10"/>
  <c r="U166" i="10"/>
  <c r="T166" i="10"/>
  <c r="O166" i="10"/>
  <c r="M166" i="10"/>
  <c r="K166" i="10"/>
  <c r="I166" i="10"/>
  <c r="G166" i="10"/>
  <c r="U165" i="10"/>
  <c r="T165" i="10"/>
  <c r="O165" i="10"/>
  <c r="M165" i="10"/>
  <c r="K165" i="10"/>
  <c r="I165" i="10"/>
  <c r="G165" i="10"/>
  <c r="U164" i="10"/>
  <c r="T164" i="10"/>
  <c r="O164" i="10"/>
  <c r="M164" i="10"/>
  <c r="K164" i="10"/>
  <c r="I164" i="10"/>
  <c r="G164" i="10"/>
  <c r="S163" i="10"/>
  <c r="R163" i="10"/>
  <c r="Q163" i="10"/>
  <c r="T163" i="10" s="1"/>
  <c r="P163" i="10"/>
  <c r="L163" i="10"/>
  <c r="K163" i="10"/>
  <c r="J163" i="10"/>
  <c r="H163" i="10"/>
  <c r="F163" i="10"/>
  <c r="E163" i="10"/>
  <c r="D163" i="10"/>
  <c r="O163" i="10" s="1"/>
  <c r="U162" i="10"/>
  <c r="T162" i="10"/>
  <c r="O162" i="10"/>
  <c r="M162" i="10"/>
  <c r="K162" i="10"/>
  <c r="I162" i="10"/>
  <c r="G162" i="10"/>
  <c r="U161" i="10"/>
  <c r="T161" i="10"/>
  <c r="O161" i="10"/>
  <c r="M161" i="10"/>
  <c r="K161" i="10"/>
  <c r="I161" i="10"/>
  <c r="G161" i="10"/>
  <c r="U160" i="10"/>
  <c r="T160" i="10"/>
  <c r="O160" i="10"/>
  <c r="M160" i="10"/>
  <c r="K160" i="10"/>
  <c r="I160" i="10"/>
  <c r="G160" i="10"/>
  <c r="U159" i="10"/>
  <c r="T159" i="10"/>
  <c r="O159" i="10"/>
  <c r="M159" i="10"/>
  <c r="K159" i="10"/>
  <c r="I159" i="10"/>
  <c r="G159" i="10"/>
  <c r="U158" i="10"/>
  <c r="T158" i="10"/>
  <c r="O158" i="10"/>
  <c r="M158" i="10"/>
  <c r="K158" i="10"/>
  <c r="I158" i="10"/>
  <c r="G158" i="10"/>
  <c r="S157" i="10"/>
  <c r="R157" i="10"/>
  <c r="Q157" i="10"/>
  <c r="T157" i="10" s="1"/>
  <c r="P157" i="10"/>
  <c r="U157" i="10" s="1"/>
  <c r="L157" i="10"/>
  <c r="J157" i="10"/>
  <c r="H157" i="10"/>
  <c r="F157" i="10"/>
  <c r="E157" i="10"/>
  <c r="D157" i="10"/>
  <c r="U156" i="10"/>
  <c r="T156" i="10"/>
  <c r="O156" i="10"/>
  <c r="M156" i="10"/>
  <c r="K156" i="10"/>
  <c r="I156" i="10"/>
  <c r="G156" i="10"/>
  <c r="U155" i="10"/>
  <c r="T155" i="10"/>
  <c r="O155" i="10"/>
  <c r="M155" i="10"/>
  <c r="K155" i="10"/>
  <c r="I155" i="10"/>
  <c r="G155" i="10"/>
  <c r="U154" i="10"/>
  <c r="T154" i="10"/>
  <c r="O154" i="10"/>
  <c r="M154" i="10"/>
  <c r="K154" i="10"/>
  <c r="I154" i="10"/>
  <c r="G154" i="10"/>
  <c r="U153" i="10"/>
  <c r="T153" i="10"/>
  <c r="O153" i="10"/>
  <c r="M153" i="10"/>
  <c r="K153" i="10"/>
  <c r="I153" i="10"/>
  <c r="G153" i="10"/>
  <c r="U152" i="10"/>
  <c r="T152" i="10"/>
  <c r="O152" i="10"/>
  <c r="M152" i="10"/>
  <c r="K152" i="10"/>
  <c r="I152" i="10"/>
  <c r="G152" i="10"/>
  <c r="U151" i="10"/>
  <c r="T151" i="10"/>
  <c r="O151" i="10"/>
  <c r="M151" i="10"/>
  <c r="K151" i="10"/>
  <c r="I151" i="10"/>
  <c r="G151" i="10"/>
  <c r="S150" i="10"/>
  <c r="T150" i="10" s="1"/>
  <c r="R150" i="10"/>
  <c r="Q150" i="10"/>
  <c r="P150" i="10"/>
  <c r="L150" i="10"/>
  <c r="J150" i="10"/>
  <c r="H150" i="10"/>
  <c r="I150" i="10" s="1"/>
  <c r="F150" i="10"/>
  <c r="G150" i="10" s="1"/>
  <c r="E150" i="10"/>
  <c r="M150" i="10" s="1"/>
  <c r="D150" i="10"/>
  <c r="O150" i="10" s="1"/>
  <c r="U149" i="10"/>
  <c r="T149" i="10"/>
  <c r="O149" i="10"/>
  <c r="M149" i="10"/>
  <c r="K149" i="10"/>
  <c r="I149" i="10"/>
  <c r="G149" i="10"/>
  <c r="U148" i="10"/>
  <c r="T148" i="10"/>
  <c r="O148" i="10"/>
  <c r="M148" i="10"/>
  <c r="K148" i="10"/>
  <c r="I148" i="10"/>
  <c r="G148" i="10"/>
  <c r="U147" i="10"/>
  <c r="T147" i="10"/>
  <c r="O147" i="10"/>
  <c r="M147" i="10"/>
  <c r="K147" i="10"/>
  <c r="I147" i="10"/>
  <c r="G147" i="10"/>
  <c r="U146" i="10"/>
  <c r="T146" i="10"/>
  <c r="O146" i="10"/>
  <c r="M146" i="10"/>
  <c r="K146" i="10"/>
  <c r="I146" i="10"/>
  <c r="G146" i="10"/>
  <c r="U145" i="10"/>
  <c r="T145" i="10"/>
  <c r="O145" i="10"/>
  <c r="M145" i="10"/>
  <c r="K145" i="10"/>
  <c r="I145" i="10"/>
  <c r="G145" i="10"/>
  <c r="S144" i="10"/>
  <c r="R144" i="10"/>
  <c r="Q144" i="10"/>
  <c r="P144" i="10"/>
  <c r="U144" i="10" s="1"/>
  <c r="L144" i="10"/>
  <c r="J144" i="10"/>
  <c r="H144" i="10"/>
  <c r="F144" i="10"/>
  <c r="E144" i="10"/>
  <c r="D144" i="10"/>
  <c r="U143" i="10"/>
  <c r="T143" i="10"/>
  <c r="O143" i="10"/>
  <c r="M143" i="10"/>
  <c r="K143" i="10"/>
  <c r="I143" i="10"/>
  <c r="G143" i="10"/>
  <c r="U142" i="10"/>
  <c r="T142" i="10"/>
  <c r="O142" i="10"/>
  <c r="M142" i="10"/>
  <c r="K142" i="10"/>
  <c r="I142" i="10"/>
  <c r="G142" i="10"/>
  <c r="U141" i="10"/>
  <c r="T141" i="10"/>
  <c r="O141" i="10"/>
  <c r="M141" i="10"/>
  <c r="K141" i="10"/>
  <c r="I141" i="10"/>
  <c r="G141" i="10"/>
  <c r="U140" i="10"/>
  <c r="T140" i="10"/>
  <c r="O140" i="10"/>
  <c r="M140" i="10"/>
  <c r="K140" i="10"/>
  <c r="I140" i="10"/>
  <c r="G140" i="10"/>
  <c r="U139" i="10"/>
  <c r="T139" i="10"/>
  <c r="O139" i="10"/>
  <c r="M139" i="10"/>
  <c r="K139" i="10"/>
  <c r="I139" i="10"/>
  <c r="G139" i="10"/>
  <c r="U138" i="10"/>
  <c r="T138" i="10"/>
  <c r="O138" i="10"/>
  <c r="M138" i="10"/>
  <c r="K138" i="10"/>
  <c r="I138" i="10"/>
  <c r="G138" i="10"/>
  <c r="S137" i="10"/>
  <c r="R137" i="10"/>
  <c r="Q137" i="10"/>
  <c r="T137" i="10" s="1"/>
  <c r="P137" i="10"/>
  <c r="L137" i="10"/>
  <c r="J137" i="10"/>
  <c r="H137" i="10"/>
  <c r="F137" i="10"/>
  <c r="E137" i="10"/>
  <c r="D137" i="10"/>
  <c r="I137" i="10" s="1"/>
  <c r="U136" i="10"/>
  <c r="T136" i="10"/>
  <c r="O136" i="10"/>
  <c r="M136" i="10"/>
  <c r="K136" i="10"/>
  <c r="I136" i="10"/>
  <c r="G136" i="10"/>
  <c r="U135" i="10"/>
  <c r="T135" i="10"/>
  <c r="O135" i="10"/>
  <c r="M135" i="10"/>
  <c r="K135" i="10"/>
  <c r="I135" i="10"/>
  <c r="G135" i="10"/>
  <c r="U134" i="10"/>
  <c r="T134" i="10"/>
  <c r="O134" i="10"/>
  <c r="M134" i="10"/>
  <c r="K134" i="10"/>
  <c r="I134" i="10"/>
  <c r="G134" i="10"/>
  <c r="U133" i="10"/>
  <c r="T133" i="10"/>
  <c r="O133" i="10"/>
  <c r="M133" i="10"/>
  <c r="K133" i="10"/>
  <c r="I133" i="10"/>
  <c r="G133" i="10"/>
  <c r="S132" i="10"/>
  <c r="R132" i="10"/>
  <c r="Q132" i="10"/>
  <c r="P132" i="10"/>
  <c r="U132" i="10" s="1"/>
  <c r="O132" i="10"/>
  <c r="L132" i="10"/>
  <c r="J132" i="10"/>
  <c r="H132" i="10"/>
  <c r="F132" i="10"/>
  <c r="E132" i="10"/>
  <c r="D132" i="10"/>
  <c r="I132" i="10" s="1"/>
  <c r="U131" i="10"/>
  <c r="T131" i="10"/>
  <c r="O131" i="10"/>
  <c r="M131" i="10"/>
  <c r="K131" i="10"/>
  <c r="I131" i="10"/>
  <c r="G131" i="10"/>
  <c r="U130" i="10"/>
  <c r="T130" i="10"/>
  <c r="O130" i="10"/>
  <c r="M130" i="10"/>
  <c r="K130" i="10"/>
  <c r="I130" i="10"/>
  <c r="G130" i="10"/>
  <c r="U129" i="10"/>
  <c r="T129" i="10"/>
  <c r="O129" i="10"/>
  <c r="M129" i="10"/>
  <c r="K129" i="10"/>
  <c r="I129" i="10"/>
  <c r="G129" i="10"/>
  <c r="U128" i="10"/>
  <c r="T128" i="10"/>
  <c r="O128" i="10"/>
  <c r="M128" i="10"/>
  <c r="K128" i="10"/>
  <c r="I128" i="10"/>
  <c r="G128" i="10"/>
  <c r="U127" i="10"/>
  <c r="T127" i="10"/>
  <c r="O127" i="10"/>
  <c r="M127" i="10"/>
  <c r="K127" i="10"/>
  <c r="I127" i="10"/>
  <c r="G127" i="10"/>
  <c r="S126" i="10"/>
  <c r="T126" i="10" s="1"/>
  <c r="R126" i="10"/>
  <c r="Q126" i="10"/>
  <c r="P126" i="10"/>
  <c r="U126" i="10" s="1"/>
  <c r="O126" i="10"/>
  <c r="L126" i="10"/>
  <c r="J126" i="10"/>
  <c r="K126" i="10" s="1"/>
  <c r="H126" i="10"/>
  <c r="I126" i="10" s="1"/>
  <c r="F126" i="10"/>
  <c r="G126" i="10" s="1"/>
  <c r="E126" i="10"/>
  <c r="M126" i="10" s="1"/>
  <c r="D126" i="10"/>
  <c r="U125" i="10"/>
  <c r="T125" i="10"/>
  <c r="O125" i="10"/>
  <c r="M125" i="10"/>
  <c r="K125" i="10"/>
  <c r="I125" i="10"/>
  <c r="G125" i="10"/>
  <c r="U124" i="10"/>
  <c r="T124" i="10"/>
  <c r="O124" i="10"/>
  <c r="M124" i="10"/>
  <c r="K124" i="10"/>
  <c r="I124" i="10"/>
  <c r="G124" i="10"/>
  <c r="U123" i="10"/>
  <c r="T123" i="10"/>
  <c r="O123" i="10"/>
  <c r="M123" i="10"/>
  <c r="K123" i="10"/>
  <c r="I123" i="10"/>
  <c r="G123" i="10"/>
  <c r="U122" i="10"/>
  <c r="T122" i="10"/>
  <c r="O122" i="10"/>
  <c r="M122" i="10"/>
  <c r="K122" i="10"/>
  <c r="I122" i="10"/>
  <c r="G122" i="10"/>
  <c r="S121" i="10"/>
  <c r="R121" i="10"/>
  <c r="Q121" i="10"/>
  <c r="P121" i="10"/>
  <c r="L121" i="10"/>
  <c r="K121" i="10"/>
  <c r="J121" i="10"/>
  <c r="H121" i="10"/>
  <c r="G121" i="10"/>
  <c r="F121" i="10"/>
  <c r="E121" i="10"/>
  <c r="D121" i="10"/>
  <c r="U120" i="10"/>
  <c r="T120" i="10"/>
  <c r="O120" i="10"/>
  <c r="M120" i="10"/>
  <c r="K120" i="10"/>
  <c r="I120" i="10"/>
  <c r="G120" i="10"/>
  <c r="U119" i="10"/>
  <c r="T119" i="10"/>
  <c r="O119" i="10"/>
  <c r="M119" i="10"/>
  <c r="K119" i="10"/>
  <c r="I119" i="10"/>
  <c r="G119" i="10"/>
  <c r="U118" i="10"/>
  <c r="T118" i="10"/>
  <c r="O118" i="10"/>
  <c r="M118" i="10"/>
  <c r="K118" i="10"/>
  <c r="I118" i="10"/>
  <c r="G118" i="10"/>
  <c r="U117" i="10"/>
  <c r="T117" i="10"/>
  <c r="O117" i="10"/>
  <c r="M117" i="10"/>
  <c r="K117" i="10"/>
  <c r="I117" i="10"/>
  <c r="G117" i="10"/>
  <c r="U116" i="10"/>
  <c r="T116" i="10"/>
  <c r="O116" i="10"/>
  <c r="M116" i="10"/>
  <c r="K116" i="10"/>
  <c r="I116" i="10"/>
  <c r="G116" i="10"/>
  <c r="U115" i="10"/>
  <c r="T115" i="10"/>
  <c r="O115" i="10"/>
  <c r="M115" i="10"/>
  <c r="K115" i="10"/>
  <c r="I115" i="10"/>
  <c r="G115" i="10"/>
  <c r="U114" i="10"/>
  <c r="T114" i="10"/>
  <c r="O114" i="10"/>
  <c r="M114" i="10"/>
  <c r="K114" i="10"/>
  <c r="I114" i="10"/>
  <c r="G114" i="10"/>
  <c r="U113" i="10"/>
  <c r="T113" i="10"/>
  <c r="O113" i="10"/>
  <c r="M113" i="10"/>
  <c r="K113" i="10"/>
  <c r="I113" i="10"/>
  <c r="G113" i="10"/>
  <c r="S112" i="10"/>
  <c r="R112" i="10"/>
  <c r="Q112" i="10"/>
  <c r="T112" i="10" s="1"/>
  <c r="P112" i="10"/>
  <c r="U112" i="10" s="1"/>
  <c r="L112" i="10"/>
  <c r="J112" i="10"/>
  <c r="H112" i="10"/>
  <c r="F112" i="10"/>
  <c r="E112" i="10"/>
  <c r="M112" i="10" s="1"/>
  <c r="D112" i="10"/>
  <c r="I112" i="10" s="1"/>
  <c r="U111" i="10"/>
  <c r="T111" i="10"/>
  <c r="O111" i="10"/>
  <c r="M111" i="10"/>
  <c r="K111" i="10"/>
  <c r="I111" i="10"/>
  <c r="G111" i="10"/>
  <c r="U110" i="10"/>
  <c r="T110" i="10"/>
  <c r="O110" i="10"/>
  <c r="M110" i="10"/>
  <c r="K110" i="10"/>
  <c r="I110" i="10"/>
  <c r="G110" i="10"/>
  <c r="U109" i="10"/>
  <c r="T109" i="10"/>
  <c r="O109" i="10"/>
  <c r="M109" i="10"/>
  <c r="K109" i="10"/>
  <c r="I109" i="10"/>
  <c r="G109" i="10"/>
  <c r="U108" i="10"/>
  <c r="T108" i="10"/>
  <c r="O108" i="10"/>
  <c r="M108" i="10"/>
  <c r="K108" i="10"/>
  <c r="I108" i="10"/>
  <c r="G108" i="10"/>
  <c r="U107" i="10"/>
  <c r="T107" i="10"/>
  <c r="O107" i="10"/>
  <c r="M107" i="10"/>
  <c r="K107" i="10"/>
  <c r="I107" i="10"/>
  <c r="G107" i="10"/>
  <c r="S106" i="10"/>
  <c r="R106" i="10"/>
  <c r="Q106" i="10"/>
  <c r="T106" i="10" s="1"/>
  <c r="P106" i="10"/>
  <c r="L106" i="10"/>
  <c r="J106" i="10"/>
  <c r="H106" i="10"/>
  <c r="F106" i="10"/>
  <c r="U106" i="10" s="1"/>
  <c r="E106" i="10"/>
  <c r="D106" i="10"/>
  <c r="I106" i="10" s="1"/>
  <c r="U105" i="10"/>
  <c r="T105" i="10"/>
  <c r="O105" i="10"/>
  <c r="M105" i="10"/>
  <c r="K105" i="10"/>
  <c r="I105" i="10"/>
  <c r="G105" i="10"/>
  <c r="S102" i="10"/>
  <c r="R102" i="10"/>
  <c r="Q102" i="10"/>
  <c r="T102" i="10" s="1"/>
  <c r="P102" i="10"/>
  <c r="U102" i="10" s="1"/>
  <c r="L102" i="10"/>
  <c r="J102" i="10"/>
  <c r="H102" i="10"/>
  <c r="F102" i="10"/>
  <c r="E102" i="10"/>
  <c r="M102" i="10" s="1"/>
  <c r="D102" i="10"/>
  <c r="I102" i="10" s="1"/>
  <c r="T101" i="10"/>
  <c r="S101" i="10"/>
  <c r="R101" i="10"/>
  <c r="Q101" i="10"/>
  <c r="P101" i="10"/>
  <c r="O101" i="10"/>
  <c r="L101" i="10"/>
  <c r="J101" i="10"/>
  <c r="I101" i="10"/>
  <c r="H101" i="10"/>
  <c r="F101" i="10"/>
  <c r="U101" i="10" s="1"/>
  <c r="E101" i="10"/>
  <c r="D101" i="10"/>
  <c r="U100" i="10"/>
  <c r="T100" i="10"/>
  <c r="O100" i="10"/>
  <c r="M100" i="10"/>
  <c r="K100" i="10"/>
  <c r="I100" i="10"/>
  <c r="G100" i="10"/>
  <c r="U99" i="10"/>
  <c r="T99" i="10"/>
  <c r="O99" i="10"/>
  <c r="M99" i="10"/>
  <c r="K99" i="10"/>
  <c r="I99" i="10"/>
  <c r="G99" i="10"/>
  <c r="U98" i="10"/>
  <c r="T98" i="10"/>
  <c r="O98" i="10"/>
  <c r="M98" i="10"/>
  <c r="K98" i="10"/>
  <c r="I98" i="10"/>
  <c r="G98" i="10"/>
  <c r="U97" i="10"/>
  <c r="T97" i="10"/>
  <c r="O97" i="10"/>
  <c r="M97" i="10"/>
  <c r="K97" i="10"/>
  <c r="I97" i="10"/>
  <c r="G97" i="10"/>
  <c r="S96" i="10"/>
  <c r="T96" i="10" s="1"/>
  <c r="R96" i="10"/>
  <c r="Q96" i="10"/>
  <c r="P96" i="10"/>
  <c r="O96" i="10"/>
  <c r="L96" i="10"/>
  <c r="J96" i="10"/>
  <c r="K96" i="10" s="1"/>
  <c r="H96" i="10"/>
  <c r="I96" i="10" s="1"/>
  <c r="F96" i="10"/>
  <c r="G96" i="10" s="1"/>
  <c r="E96" i="10"/>
  <c r="D96" i="10"/>
  <c r="U95" i="10"/>
  <c r="T95" i="10"/>
  <c r="O95" i="10"/>
  <c r="M95" i="10"/>
  <c r="K95" i="10"/>
  <c r="I95" i="10"/>
  <c r="G95" i="10"/>
  <c r="U94" i="10"/>
  <c r="T94" i="10"/>
  <c r="O94" i="10"/>
  <c r="M94" i="10"/>
  <c r="K94" i="10"/>
  <c r="I94" i="10"/>
  <c r="G94" i="10"/>
  <c r="U93" i="10"/>
  <c r="T93" i="10"/>
  <c r="O93" i="10"/>
  <c r="M93" i="10"/>
  <c r="K93" i="10"/>
  <c r="I93" i="10"/>
  <c r="G93" i="10"/>
  <c r="U92" i="10"/>
  <c r="T92" i="10"/>
  <c r="O92" i="10"/>
  <c r="M92" i="10"/>
  <c r="K92" i="10"/>
  <c r="I92" i="10"/>
  <c r="G92" i="10"/>
  <c r="T91" i="10"/>
  <c r="S91" i="10"/>
  <c r="R91" i="10"/>
  <c r="Q91" i="10"/>
  <c r="P91" i="10"/>
  <c r="L91" i="10"/>
  <c r="K91" i="10"/>
  <c r="J91" i="10"/>
  <c r="H91" i="10"/>
  <c r="G91" i="10"/>
  <c r="F91" i="10"/>
  <c r="E91" i="10"/>
  <c r="D91" i="10"/>
  <c r="U90" i="10"/>
  <c r="T90" i="10"/>
  <c r="O90" i="10"/>
  <c r="M90" i="10"/>
  <c r="K90" i="10"/>
  <c r="I90" i="10"/>
  <c r="G90" i="10"/>
  <c r="U89" i="10"/>
  <c r="T89" i="10"/>
  <c r="O89" i="10"/>
  <c r="M89" i="10"/>
  <c r="K89" i="10"/>
  <c r="I89" i="10"/>
  <c r="G89" i="10"/>
  <c r="U88" i="10"/>
  <c r="T88" i="10"/>
  <c r="O88" i="10"/>
  <c r="M88" i="10"/>
  <c r="K88" i="10"/>
  <c r="I88" i="10"/>
  <c r="G88" i="10"/>
  <c r="S85" i="10"/>
  <c r="R85" i="10"/>
  <c r="Q85" i="10"/>
  <c r="T85" i="10" s="1"/>
  <c r="P85" i="10"/>
  <c r="L85" i="10"/>
  <c r="J85" i="10"/>
  <c r="H85" i="10"/>
  <c r="F85" i="10"/>
  <c r="E85" i="10"/>
  <c r="D85" i="10"/>
  <c r="G85" i="10" s="1"/>
  <c r="S84" i="10"/>
  <c r="R84" i="10"/>
  <c r="Q84" i="10"/>
  <c r="P84" i="10"/>
  <c r="L84" i="10"/>
  <c r="J84" i="10"/>
  <c r="H84" i="10"/>
  <c r="F84" i="10"/>
  <c r="E84" i="10"/>
  <c r="M84" i="10" s="1"/>
  <c r="D84" i="10"/>
  <c r="U83" i="10"/>
  <c r="T83" i="10"/>
  <c r="O83" i="10"/>
  <c r="M83" i="10"/>
  <c r="K83" i="10"/>
  <c r="I83" i="10"/>
  <c r="G83" i="10"/>
  <c r="U82" i="10"/>
  <c r="T82" i="10"/>
  <c r="O82" i="10"/>
  <c r="M82" i="10"/>
  <c r="K82" i="10"/>
  <c r="I82" i="10"/>
  <c r="G82" i="10"/>
  <c r="U81" i="10"/>
  <c r="T81" i="10"/>
  <c r="O81" i="10"/>
  <c r="M81" i="10"/>
  <c r="K81" i="10"/>
  <c r="I81" i="10"/>
  <c r="G81" i="10"/>
  <c r="U80" i="10"/>
  <c r="T80" i="10"/>
  <c r="O80" i="10"/>
  <c r="M80" i="10"/>
  <c r="K80" i="10"/>
  <c r="I80" i="10"/>
  <c r="G80" i="10"/>
  <c r="U79" i="10"/>
  <c r="T79" i="10"/>
  <c r="O79" i="10"/>
  <c r="M79" i="10"/>
  <c r="K79" i="10"/>
  <c r="I79" i="10"/>
  <c r="G79" i="10"/>
  <c r="S78" i="10"/>
  <c r="T78" i="10" s="1"/>
  <c r="R78" i="10"/>
  <c r="Q78" i="10"/>
  <c r="P78" i="10"/>
  <c r="U78" i="10" s="1"/>
  <c r="O78" i="10"/>
  <c r="L78" i="10"/>
  <c r="J78" i="10"/>
  <c r="H78" i="10"/>
  <c r="F78" i="10"/>
  <c r="G78" i="10" s="1"/>
  <c r="E78" i="10"/>
  <c r="M78" i="10" s="1"/>
  <c r="D78" i="10"/>
  <c r="U77" i="10"/>
  <c r="T77" i="10"/>
  <c r="O77" i="10"/>
  <c r="M77" i="10"/>
  <c r="K77" i="10"/>
  <c r="I77" i="10"/>
  <c r="G77" i="10"/>
  <c r="U76" i="10"/>
  <c r="T76" i="10"/>
  <c r="O76" i="10"/>
  <c r="M76" i="10"/>
  <c r="K76" i="10"/>
  <c r="I76" i="10"/>
  <c r="G76" i="10"/>
  <c r="U75" i="10"/>
  <c r="T75" i="10"/>
  <c r="O75" i="10"/>
  <c r="M75" i="10"/>
  <c r="K75" i="10"/>
  <c r="I75" i="10"/>
  <c r="G75" i="10"/>
  <c r="U74" i="10"/>
  <c r="T74" i="10"/>
  <c r="O74" i="10"/>
  <c r="M74" i="10"/>
  <c r="K74" i="10"/>
  <c r="I74" i="10"/>
  <c r="G74" i="10"/>
  <c r="U73" i="10"/>
  <c r="T73" i="10"/>
  <c r="O73" i="10"/>
  <c r="M73" i="10"/>
  <c r="K73" i="10"/>
  <c r="I73" i="10"/>
  <c r="G73" i="10"/>
  <c r="U72" i="10"/>
  <c r="T72" i="10"/>
  <c r="O72" i="10"/>
  <c r="M72" i="10"/>
  <c r="K72" i="10"/>
  <c r="I72" i="10"/>
  <c r="G72" i="10"/>
  <c r="U71" i="10"/>
  <c r="T71" i="10"/>
  <c r="O71" i="10"/>
  <c r="M71" i="10"/>
  <c r="K71" i="10"/>
  <c r="I71" i="10"/>
  <c r="G71" i="10"/>
  <c r="S70" i="10"/>
  <c r="R70" i="10"/>
  <c r="Q70" i="10"/>
  <c r="P70" i="10"/>
  <c r="L70" i="10"/>
  <c r="J70" i="10"/>
  <c r="H70" i="10"/>
  <c r="F70" i="10"/>
  <c r="U70" i="10" s="1"/>
  <c r="E70" i="10"/>
  <c r="D70" i="10"/>
  <c r="U69" i="10"/>
  <c r="T69" i="10"/>
  <c r="O69" i="10"/>
  <c r="M69" i="10"/>
  <c r="K69" i="10"/>
  <c r="I69" i="10"/>
  <c r="G69" i="10"/>
  <c r="U68" i="10"/>
  <c r="T68" i="10"/>
  <c r="O68" i="10"/>
  <c r="M68" i="10"/>
  <c r="K68" i="10"/>
  <c r="I68" i="10"/>
  <c r="G68" i="10"/>
  <c r="U67" i="10"/>
  <c r="T67" i="10"/>
  <c r="O67" i="10"/>
  <c r="M67" i="10"/>
  <c r="K67" i="10"/>
  <c r="I67" i="10"/>
  <c r="G67" i="10"/>
  <c r="U66" i="10"/>
  <c r="T66" i="10"/>
  <c r="O66" i="10"/>
  <c r="M66" i="10"/>
  <c r="K66" i="10"/>
  <c r="I66" i="10"/>
  <c r="G66" i="10"/>
  <c r="U65" i="10"/>
  <c r="T65" i="10"/>
  <c r="O65" i="10"/>
  <c r="M65" i="10"/>
  <c r="K65" i="10"/>
  <c r="I65" i="10"/>
  <c r="G65" i="10"/>
  <c r="U64" i="10"/>
  <c r="T64" i="10"/>
  <c r="O64" i="10"/>
  <c r="M64" i="10"/>
  <c r="K64" i="10"/>
  <c r="I64" i="10"/>
  <c r="G64" i="10"/>
  <c r="S63" i="10"/>
  <c r="R63" i="10"/>
  <c r="Q63" i="10"/>
  <c r="T63" i="10" s="1"/>
  <c r="P63" i="10"/>
  <c r="U63" i="10" s="1"/>
  <c r="L63" i="10"/>
  <c r="J63" i="10"/>
  <c r="H63" i="10"/>
  <c r="F63" i="10"/>
  <c r="E63" i="10"/>
  <c r="D63" i="10"/>
  <c r="I63" i="10" s="1"/>
  <c r="U62" i="10"/>
  <c r="T62" i="10"/>
  <c r="O62" i="10"/>
  <c r="M62" i="10"/>
  <c r="K62" i="10"/>
  <c r="I62" i="10"/>
  <c r="G62" i="10"/>
  <c r="U61" i="10"/>
  <c r="T61" i="10"/>
  <c r="O61" i="10"/>
  <c r="M61" i="10"/>
  <c r="K61" i="10"/>
  <c r="I61" i="10"/>
  <c r="G61" i="10"/>
  <c r="U60" i="10"/>
  <c r="T60" i="10"/>
  <c r="O60" i="10"/>
  <c r="M60" i="10"/>
  <c r="K60" i="10"/>
  <c r="I60" i="10"/>
  <c r="G60" i="10"/>
  <c r="U59" i="10"/>
  <c r="T59" i="10"/>
  <c r="O59" i="10"/>
  <c r="M59" i="10"/>
  <c r="K59" i="10"/>
  <c r="I59" i="10"/>
  <c r="G59" i="10"/>
  <c r="S58" i="10"/>
  <c r="R58" i="10"/>
  <c r="Q58" i="10"/>
  <c r="P58" i="10"/>
  <c r="U58" i="10" s="1"/>
  <c r="L58" i="10"/>
  <c r="J58" i="10"/>
  <c r="H58" i="10"/>
  <c r="F58" i="10"/>
  <c r="E58" i="10"/>
  <c r="M58" i="10" s="1"/>
  <c r="D58" i="10"/>
  <c r="I58" i="10" s="1"/>
  <c r="U57" i="10"/>
  <c r="T57" i="10"/>
  <c r="O57" i="10"/>
  <c r="M57" i="10"/>
  <c r="K57" i="10"/>
  <c r="I57" i="10"/>
  <c r="G57" i="10"/>
  <c r="S54" i="10"/>
  <c r="R54" i="10"/>
  <c r="Q54" i="10"/>
  <c r="P54" i="10"/>
  <c r="L54" i="10"/>
  <c r="J54" i="10"/>
  <c r="H54" i="10"/>
  <c r="F54" i="10"/>
  <c r="U54" i="10" s="1"/>
  <c r="E54" i="10"/>
  <c r="D54" i="10"/>
  <c r="S53" i="10"/>
  <c r="R53" i="10"/>
  <c r="Q53" i="10"/>
  <c r="T53" i="10" s="1"/>
  <c r="P53" i="10"/>
  <c r="O53" i="10"/>
  <c r="L53" i="10"/>
  <c r="J53" i="10"/>
  <c r="H53" i="10"/>
  <c r="F53" i="10"/>
  <c r="E53" i="10"/>
  <c r="D53" i="10"/>
  <c r="U52" i="10"/>
  <c r="T52" i="10"/>
  <c r="O52" i="10"/>
  <c r="M52" i="10"/>
  <c r="K52" i="10"/>
  <c r="I52" i="10"/>
  <c r="G52" i="10"/>
  <c r="U51" i="10"/>
  <c r="T51" i="10"/>
  <c r="O51" i="10"/>
  <c r="M51" i="10"/>
  <c r="K51" i="10"/>
  <c r="I51" i="10"/>
  <c r="G51" i="10"/>
  <c r="U50" i="10"/>
  <c r="T50" i="10"/>
  <c r="O50" i="10"/>
  <c r="M50" i="10"/>
  <c r="K50" i="10"/>
  <c r="I50" i="10"/>
  <c r="G50" i="10"/>
  <c r="U49" i="10"/>
  <c r="T49" i="10"/>
  <c r="O49" i="10"/>
  <c r="M49" i="10"/>
  <c r="K49" i="10"/>
  <c r="I49" i="10"/>
  <c r="G49" i="10"/>
  <c r="U48" i="10"/>
  <c r="T48" i="10"/>
  <c r="O48" i="10"/>
  <c r="M48" i="10"/>
  <c r="K48" i="10"/>
  <c r="I48" i="10"/>
  <c r="G48" i="10"/>
  <c r="S47" i="10"/>
  <c r="R47" i="10"/>
  <c r="Q47" i="10"/>
  <c r="T47" i="10" s="1"/>
  <c r="P47" i="10"/>
  <c r="O47" i="10"/>
  <c r="L47" i="10"/>
  <c r="J47" i="10"/>
  <c r="H47" i="10"/>
  <c r="F47" i="10"/>
  <c r="E47" i="10"/>
  <c r="D47" i="10"/>
  <c r="U46" i="10"/>
  <c r="T46" i="10"/>
  <c r="O46" i="10"/>
  <c r="M46" i="10"/>
  <c r="K46" i="10"/>
  <c r="I46" i="10"/>
  <c r="G46" i="10"/>
  <c r="U45" i="10"/>
  <c r="T45" i="10"/>
  <c r="O45" i="10"/>
  <c r="M45" i="10"/>
  <c r="K45" i="10"/>
  <c r="I45" i="10"/>
  <c r="G45" i="10"/>
  <c r="U44" i="10"/>
  <c r="T44" i="10"/>
  <c r="O44" i="10"/>
  <c r="M44" i="10"/>
  <c r="K44" i="10"/>
  <c r="I44" i="10"/>
  <c r="G44" i="10"/>
  <c r="U43" i="10"/>
  <c r="T43" i="10"/>
  <c r="O43" i="10"/>
  <c r="M43" i="10"/>
  <c r="K43" i="10"/>
  <c r="I43" i="10"/>
  <c r="G43" i="10"/>
  <c r="U42" i="10"/>
  <c r="T42" i="10"/>
  <c r="O42" i="10"/>
  <c r="M42" i="10"/>
  <c r="K42" i="10"/>
  <c r="I42" i="10"/>
  <c r="G42" i="10"/>
  <c r="U41" i="10"/>
  <c r="T41" i="10"/>
  <c r="O41" i="10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F40" i="10"/>
  <c r="U40" i="10" s="1"/>
  <c r="E40" i="10"/>
  <c r="D40" i="10"/>
  <c r="I40" i="10" s="1"/>
  <c r="U39" i="10"/>
  <c r="T39" i="10"/>
  <c r="O39" i="10"/>
  <c r="M39" i="10"/>
  <c r="K39" i="10"/>
  <c r="I39" i="10"/>
  <c r="G39" i="10"/>
  <c r="U38" i="10"/>
  <c r="T38" i="10"/>
  <c r="O38" i="10"/>
  <c r="M38" i="10"/>
  <c r="K38" i="10"/>
  <c r="I38" i="10"/>
  <c r="G38" i="10"/>
  <c r="U37" i="10"/>
  <c r="T37" i="10"/>
  <c r="O37" i="10"/>
  <c r="M37" i="10"/>
  <c r="K37" i="10"/>
  <c r="I37" i="10"/>
  <c r="G37" i="10"/>
  <c r="U36" i="10"/>
  <c r="T36" i="10"/>
  <c r="O36" i="10"/>
  <c r="M36" i="10"/>
  <c r="K36" i="10"/>
  <c r="I36" i="10"/>
  <c r="G36" i="10"/>
  <c r="S35" i="10"/>
  <c r="R35" i="10"/>
  <c r="Q35" i="10"/>
  <c r="P35" i="10"/>
  <c r="U35" i="10" s="1"/>
  <c r="L35" i="10"/>
  <c r="J35" i="10"/>
  <c r="I35" i="10"/>
  <c r="H35" i="10"/>
  <c r="F35" i="10"/>
  <c r="E35" i="10"/>
  <c r="M35" i="10" s="1"/>
  <c r="D35" i="10"/>
  <c r="G35" i="10" s="1"/>
  <c r="U34" i="10"/>
  <c r="T34" i="10"/>
  <c r="O34" i="10"/>
  <c r="M34" i="10"/>
  <c r="K34" i="10"/>
  <c r="I34" i="10"/>
  <c r="G34" i="10"/>
  <c r="U33" i="10"/>
  <c r="T33" i="10"/>
  <c r="O33" i="10"/>
  <c r="M33" i="10"/>
  <c r="K33" i="10"/>
  <c r="I33" i="10"/>
  <c r="G33" i="10"/>
  <c r="U32" i="10"/>
  <c r="T32" i="10"/>
  <c r="O32" i="10"/>
  <c r="M32" i="10"/>
  <c r="K32" i="10"/>
  <c r="I32" i="10"/>
  <c r="G32" i="10"/>
  <c r="U31" i="10"/>
  <c r="T31" i="10"/>
  <c r="O31" i="10"/>
  <c r="M31" i="10"/>
  <c r="K31" i="10"/>
  <c r="I31" i="10"/>
  <c r="G31" i="10"/>
  <c r="U30" i="10"/>
  <c r="T30" i="10"/>
  <c r="O30" i="10"/>
  <c r="M30" i="10"/>
  <c r="K30" i="10"/>
  <c r="I30" i="10"/>
  <c r="G30" i="10"/>
  <c r="U29" i="10"/>
  <c r="T29" i="10"/>
  <c r="O29" i="10"/>
  <c r="M29" i="10"/>
  <c r="K29" i="10"/>
  <c r="I29" i="10"/>
  <c r="G29" i="10"/>
  <c r="U28" i="10"/>
  <c r="T28" i="10"/>
  <c r="O28" i="10"/>
  <c r="M28" i="10"/>
  <c r="K28" i="10"/>
  <c r="I28" i="10"/>
  <c r="G28" i="10"/>
  <c r="S27" i="10"/>
  <c r="T27" i="10" s="1"/>
  <c r="R27" i="10"/>
  <c r="Q27" i="10"/>
  <c r="P27" i="10"/>
  <c r="L27" i="10"/>
  <c r="K27" i="10"/>
  <c r="J27" i="10"/>
  <c r="H27" i="10"/>
  <c r="G27" i="10"/>
  <c r="F27" i="10"/>
  <c r="E27" i="10"/>
  <c r="D27" i="10"/>
  <c r="O27" i="10" s="1"/>
  <c r="U26" i="10"/>
  <c r="T26" i="10"/>
  <c r="O26" i="10"/>
  <c r="M26" i="10"/>
  <c r="K26" i="10"/>
  <c r="I26" i="10"/>
  <c r="G26" i="10"/>
  <c r="U25" i="10"/>
  <c r="T25" i="10"/>
  <c r="O25" i="10"/>
  <c r="M25" i="10"/>
  <c r="K25" i="10"/>
  <c r="I25" i="10"/>
  <c r="G25" i="10"/>
  <c r="U24" i="10"/>
  <c r="T24" i="10"/>
  <c r="O24" i="10"/>
  <c r="M24" i="10"/>
  <c r="K24" i="10"/>
  <c r="I24" i="10"/>
  <c r="G24" i="10"/>
  <c r="U23" i="10"/>
  <c r="T23" i="10"/>
  <c r="O23" i="10"/>
  <c r="M23" i="10"/>
  <c r="K23" i="10"/>
  <c r="I23" i="10"/>
  <c r="G23" i="10"/>
  <c r="U22" i="10"/>
  <c r="T22" i="10"/>
  <c r="O22" i="10"/>
  <c r="M22" i="10"/>
  <c r="K22" i="10"/>
  <c r="I22" i="10"/>
  <c r="G22" i="10"/>
  <c r="U21" i="10"/>
  <c r="T21" i="10"/>
  <c r="O21" i="10"/>
  <c r="M21" i="10"/>
  <c r="K21" i="10"/>
  <c r="I21" i="10"/>
  <c r="G21" i="10"/>
  <c r="U20" i="10"/>
  <c r="T20" i="10"/>
  <c r="O20" i="10"/>
  <c r="M20" i="10"/>
  <c r="K20" i="10"/>
  <c r="I20" i="10"/>
  <c r="G20" i="10"/>
  <c r="S19" i="10"/>
  <c r="R19" i="10"/>
  <c r="Q19" i="10"/>
  <c r="T19" i="10" s="1"/>
  <c r="P19" i="10"/>
  <c r="L19" i="10"/>
  <c r="J19" i="10"/>
  <c r="H19" i="10"/>
  <c r="F19" i="10"/>
  <c r="U19" i="10" s="1"/>
  <c r="E19" i="10"/>
  <c r="M19" i="10" s="1"/>
  <c r="D19" i="10"/>
  <c r="I19" i="10" s="1"/>
  <c r="U18" i="10"/>
  <c r="T18" i="10"/>
  <c r="O18" i="10"/>
  <c r="M18" i="10"/>
  <c r="K18" i="10"/>
  <c r="I18" i="10"/>
  <c r="G18" i="10"/>
  <c r="U17" i="10"/>
  <c r="T17" i="10"/>
  <c r="O17" i="10"/>
  <c r="M17" i="10"/>
  <c r="K17" i="10"/>
  <c r="I17" i="10"/>
  <c r="G17" i="10"/>
  <c r="U16" i="10"/>
  <c r="T16" i="10"/>
  <c r="O16" i="10"/>
  <c r="M16" i="10"/>
  <c r="K16" i="10"/>
  <c r="I16" i="10"/>
  <c r="G16" i="10"/>
  <c r="U15" i="10"/>
  <c r="T15" i="10"/>
  <c r="O15" i="10"/>
  <c r="M15" i="10"/>
  <c r="K15" i="10"/>
  <c r="I15" i="10"/>
  <c r="G15" i="10"/>
  <c r="U14" i="10"/>
  <c r="T14" i="10"/>
  <c r="O14" i="10"/>
  <c r="M14" i="10"/>
  <c r="K14" i="10"/>
  <c r="I14" i="10"/>
  <c r="G14" i="10"/>
  <c r="U13" i="10"/>
  <c r="T13" i="10"/>
  <c r="O13" i="10"/>
  <c r="M13" i="10"/>
  <c r="K13" i="10"/>
  <c r="I13" i="10"/>
  <c r="G13" i="10"/>
  <c r="U12" i="10"/>
  <c r="T12" i="10"/>
  <c r="O12" i="10"/>
  <c r="M12" i="10"/>
  <c r="K12" i="10"/>
  <c r="I12" i="10"/>
  <c r="G12" i="10"/>
  <c r="U11" i="10"/>
  <c r="T11" i="10"/>
  <c r="O11" i="10"/>
  <c r="M11" i="10"/>
  <c r="K11" i="10"/>
  <c r="I11" i="10"/>
  <c r="G11" i="10"/>
  <c r="S10" i="10"/>
  <c r="R10" i="10"/>
  <c r="Q10" i="10"/>
  <c r="P10" i="10"/>
  <c r="U10" i="10" s="1"/>
  <c r="O10" i="10"/>
  <c r="L10" i="10"/>
  <c r="J10" i="10"/>
  <c r="H10" i="10"/>
  <c r="F10" i="10"/>
  <c r="E10" i="10"/>
  <c r="D10" i="10"/>
  <c r="I10" i="10" s="1"/>
  <c r="U9" i="10"/>
  <c r="T9" i="10"/>
  <c r="O9" i="10"/>
  <c r="M9" i="10"/>
  <c r="K9" i="10"/>
  <c r="I9" i="10"/>
  <c r="G9" i="10"/>
  <c r="U8" i="10"/>
  <c r="T8" i="10"/>
  <c r="O8" i="10"/>
  <c r="M8" i="10"/>
  <c r="K8" i="10"/>
  <c r="I8" i="10"/>
  <c r="G8" i="10"/>
  <c r="S339" i="9"/>
  <c r="R339" i="9"/>
  <c r="Q339" i="9"/>
  <c r="P339" i="9"/>
  <c r="U339" i="9" s="1"/>
  <c r="L339" i="9"/>
  <c r="J339" i="9"/>
  <c r="H339" i="9"/>
  <c r="F339" i="9"/>
  <c r="E339" i="9"/>
  <c r="D339" i="9"/>
  <c r="O339" i="9" s="1"/>
  <c r="S338" i="9"/>
  <c r="R338" i="9"/>
  <c r="Q338" i="9"/>
  <c r="P338" i="9"/>
  <c r="L338" i="9"/>
  <c r="J338" i="9"/>
  <c r="H338" i="9"/>
  <c r="I338" i="9" s="1"/>
  <c r="F338" i="9"/>
  <c r="U338" i="9" s="1"/>
  <c r="E338" i="9"/>
  <c r="D338" i="9"/>
  <c r="O338" i="9" s="1"/>
  <c r="S337" i="9"/>
  <c r="R337" i="9"/>
  <c r="Q337" i="9"/>
  <c r="P337" i="9"/>
  <c r="O337" i="9"/>
  <c r="L337" i="9"/>
  <c r="J337" i="9"/>
  <c r="H337" i="9"/>
  <c r="F337" i="9"/>
  <c r="G337" i="9" s="1"/>
  <c r="E337" i="9"/>
  <c r="D337" i="9"/>
  <c r="I337" i="9" s="1"/>
  <c r="U336" i="9"/>
  <c r="T336" i="9"/>
  <c r="O336" i="9"/>
  <c r="M336" i="9"/>
  <c r="K336" i="9"/>
  <c r="I336" i="9"/>
  <c r="G336" i="9"/>
  <c r="U335" i="9"/>
  <c r="T335" i="9"/>
  <c r="O335" i="9"/>
  <c r="M335" i="9"/>
  <c r="K335" i="9"/>
  <c r="I335" i="9"/>
  <c r="G335" i="9"/>
  <c r="U334" i="9"/>
  <c r="T334" i="9"/>
  <c r="O334" i="9"/>
  <c r="M334" i="9"/>
  <c r="K334" i="9"/>
  <c r="I334" i="9"/>
  <c r="G334" i="9"/>
  <c r="U333" i="9"/>
  <c r="T333" i="9"/>
  <c r="O333" i="9"/>
  <c r="M333" i="9"/>
  <c r="K333" i="9"/>
  <c r="I333" i="9"/>
  <c r="G333" i="9"/>
  <c r="S332" i="9"/>
  <c r="R332" i="9"/>
  <c r="Q332" i="9"/>
  <c r="P332" i="9"/>
  <c r="O332" i="9"/>
  <c r="L332" i="9"/>
  <c r="J332" i="9"/>
  <c r="H332" i="9"/>
  <c r="F332" i="9"/>
  <c r="G332" i="9" s="1"/>
  <c r="E332" i="9"/>
  <c r="D332" i="9"/>
  <c r="I332" i="9" s="1"/>
  <c r="U331" i="9"/>
  <c r="T331" i="9"/>
  <c r="O331" i="9"/>
  <c r="M331" i="9"/>
  <c r="K331" i="9"/>
  <c r="I331" i="9"/>
  <c r="G331" i="9"/>
  <c r="U330" i="9"/>
  <c r="T330" i="9"/>
  <c r="O330" i="9"/>
  <c r="M330" i="9"/>
  <c r="K330" i="9"/>
  <c r="I330" i="9"/>
  <c r="G330" i="9"/>
  <c r="U329" i="9"/>
  <c r="T329" i="9"/>
  <c r="O329" i="9"/>
  <c r="M329" i="9"/>
  <c r="K329" i="9"/>
  <c r="I329" i="9"/>
  <c r="G329" i="9"/>
  <c r="U328" i="9"/>
  <c r="T328" i="9"/>
  <c r="O328" i="9"/>
  <c r="M328" i="9"/>
  <c r="K328" i="9"/>
  <c r="I328" i="9"/>
  <c r="G328" i="9"/>
  <c r="U327" i="9"/>
  <c r="T327" i="9"/>
  <c r="O327" i="9"/>
  <c r="M327" i="9"/>
  <c r="K327" i="9"/>
  <c r="I327" i="9"/>
  <c r="G327" i="9"/>
  <c r="U326" i="9"/>
  <c r="T326" i="9"/>
  <c r="O326" i="9"/>
  <c r="M326" i="9"/>
  <c r="K326" i="9"/>
  <c r="I326" i="9"/>
  <c r="G326" i="9"/>
  <c r="U325" i="9"/>
  <c r="T325" i="9"/>
  <c r="O325" i="9"/>
  <c r="M325" i="9"/>
  <c r="K325" i="9"/>
  <c r="I325" i="9"/>
  <c r="G325" i="9"/>
  <c r="U324" i="9"/>
  <c r="T324" i="9"/>
  <c r="O324" i="9"/>
  <c r="M324" i="9"/>
  <c r="K324" i="9"/>
  <c r="I324" i="9"/>
  <c r="G324" i="9"/>
  <c r="S323" i="9"/>
  <c r="R323" i="9"/>
  <c r="Q323" i="9"/>
  <c r="P323" i="9"/>
  <c r="L323" i="9"/>
  <c r="J323" i="9"/>
  <c r="H323" i="9"/>
  <c r="F323" i="9"/>
  <c r="G323" i="9" s="1"/>
  <c r="E323" i="9"/>
  <c r="D323" i="9"/>
  <c r="O323" i="9" s="1"/>
  <c r="U322" i="9"/>
  <c r="T322" i="9"/>
  <c r="O322" i="9"/>
  <c r="M322" i="9"/>
  <c r="K322" i="9"/>
  <c r="I322" i="9"/>
  <c r="G322" i="9"/>
  <c r="U321" i="9"/>
  <c r="T321" i="9"/>
  <c r="O321" i="9"/>
  <c r="M321" i="9"/>
  <c r="K321" i="9"/>
  <c r="I321" i="9"/>
  <c r="G321" i="9"/>
  <c r="U320" i="9"/>
  <c r="T320" i="9"/>
  <c r="O320" i="9"/>
  <c r="M320" i="9"/>
  <c r="K320" i="9"/>
  <c r="I320" i="9"/>
  <c r="G320" i="9"/>
  <c r="U319" i="9"/>
  <c r="T319" i="9"/>
  <c r="O319" i="9"/>
  <c r="M319" i="9"/>
  <c r="K319" i="9"/>
  <c r="I319" i="9"/>
  <c r="G319" i="9"/>
  <c r="U318" i="9"/>
  <c r="T318" i="9"/>
  <c r="O318" i="9"/>
  <c r="M318" i="9"/>
  <c r="K318" i="9"/>
  <c r="I318" i="9"/>
  <c r="G318" i="9"/>
  <c r="S317" i="9"/>
  <c r="T317" i="9" s="1"/>
  <c r="R317" i="9"/>
  <c r="Q317" i="9"/>
  <c r="P317" i="9"/>
  <c r="L317" i="9"/>
  <c r="J317" i="9"/>
  <c r="H317" i="9"/>
  <c r="F317" i="9"/>
  <c r="U317" i="9" s="1"/>
  <c r="E317" i="9"/>
  <c r="D317" i="9"/>
  <c r="O317" i="9" s="1"/>
  <c r="U316" i="9"/>
  <c r="T316" i="9"/>
  <c r="O316" i="9"/>
  <c r="M316" i="9"/>
  <c r="K316" i="9"/>
  <c r="I316" i="9"/>
  <c r="G316" i="9"/>
  <c r="U315" i="9"/>
  <c r="T315" i="9"/>
  <c r="O315" i="9"/>
  <c r="M315" i="9"/>
  <c r="K315" i="9"/>
  <c r="I315" i="9"/>
  <c r="G315" i="9"/>
  <c r="U314" i="9"/>
  <c r="T314" i="9"/>
  <c r="O314" i="9"/>
  <c r="M314" i="9"/>
  <c r="K314" i="9"/>
  <c r="I314" i="9"/>
  <c r="G314" i="9"/>
  <c r="U313" i="9"/>
  <c r="T313" i="9"/>
  <c r="O313" i="9"/>
  <c r="M313" i="9"/>
  <c r="K313" i="9"/>
  <c r="I313" i="9"/>
  <c r="G313" i="9"/>
  <c r="U312" i="9"/>
  <c r="T312" i="9"/>
  <c r="O312" i="9"/>
  <c r="M312" i="9"/>
  <c r="K312" i="9"/>
  <c r="I312" i="9"/>
  <c r="G312" i="9"/>
  <c r="U311" i="9"/>
  <c r="T311" i="9"/>
  <c r="O311" i="9"/>
  <c r="M311" i="9"/>
  <c r="K311" i="9"/>
  <c r="I311" i="9"/>
  <c r="G311" i="9"/>
  <c r="S310" i="9"/>
  <c r="R310" i="9"/>
  <c r="Q310" i="9"/>
  <c r="P310" i="9"/>
  <c r="O310" i="9"/>
  <c r="L310" i="9"/>
  <c r="J310" i="9"/>
  <c r="K310" i="9" s="1"/>
  <c r="H310" i="9"/>
  <c r="F310" i="9"/>
  <c r="G310" i="9" s="1"/>
  <c r="E310" i="9"/>
  <c r="D310" i="9"/>
  <c r="I310" i="9" s="1"/>
  <c r="U309" i="9"/>
  <c r="T309" i="9"/>
  <c r="O309" i="9"/>
  <c r="M309" i="9"/>
  <c r="K309" i="9"/>
  <c r="I309" i="9"/>
  <c r="G309" i="9"/>
  <c r="U308" i="9"/>
  <c r="T308" i="9"/>
  <c r="O308" i="9"/>
  <c r="M308" i="9"/>
  <c r="K308" i="9"/>
  <c r="I308" i="9"/>
  <c r="G308" i="9"/>
  <c r="U307" i="9"/>
  <c r="T307" i="9"/>
  <c r="O307" i="9"/>
  <c r="M307" i="9"/>
  <c r="K307" i="9"/>
  <c r="I307" i="9"/>
  <c r="G307" i="9"/>
  <c r="U306" i="9"/>
  <c r="T306" i="9"/>
  <c r="O306" i="9"/>
  <c r="M306" i="9"/>
  <c r="K306" i="9"/>
  <c r="I306" i="9"/>
  <c r="G306" i="9"/>
  <c r="U305" i="9"/>
  <c r="T305" i="9"/>
  <c r="O305" i="9"/>
  <c r="M305" i="9"/>
  <c r="K305" i="9"/>
  <c r="I305" i="9"/>
  <c r="G305" i="9"/>
  <c r="U304" i="9"/>
  <c r="T304" i="9"/>
  <c r="O304" i="9"/>
  <c r="M304" i="9"/>
  <c r="K304" i="9"/>
  <c r="I304" i="9"/>
  <c r="G304" i="9"/>
  <c r="S303" i="9"/>
  <c r="R303" i="9"/>
  <c r="Q303" i="9"/>
  <c r="P303" i="9"/>
  <c r="U303" i="9" s="1"/>
  <c r="L303" i="9"/>
  <c r="J303" i="9"/>
  <c r="H303" i="9"/>
  <c r="F303" i="9"/>
  <c r="E303" i="9"/>
  <c r="M303" i="9" s="1"/>
  <c r="D303" i="9"/>
  <c r="U302" i="9"/>
  <c r="T302" i="9"/>
  <c r="O302" i="9"/>
  <c r="M302" i="9"/>
  <c r="K302" i="9"/>
  <c r="I302" i="9"/>
  <c r="G302" i="9"/>
  <c r="S299" i="9"/>
  <c r="T299" i="9" s="1"/>
  <c r="R299" i="9"/>
  <c r="Q299" i="9"/>
  <c r="P299" i="9"/>
  <c r="U299" i="9" s="1"/>
  <c r="L299" i="9"/>
  <c r="J299" i="9"/>
  <c r="H299" i="9"/>
  <c r="I299" i="9" s="1"/>
  <c r="F299" i="9"/>
  <c r="E299" i="9"/>
  <c r="M299" i="9" s="1"/>
  <c r="D299" i="9"/>
  <c r="G299" i="9" s="1"/>
  <c r="S298" i="9"/>
  <c r="R298" i="9"/>
  <c r="Q298" i="9"/>
  <c r="T298" i="9" s="1"/>
  <c r="P298" i="9"/>
  <c r="L298" i="9"/>
  <c r="J298" i="9"/>
  <c r="H298" i="9"/>
  <c r="F298" i="9"/>
  <c r="E298" i="9"/>
  <c r="M298" i="9" s="1"/>
  <c r="D298" i="9"/>
  <c r="I298" i="9" s="1"/>
  <c r="U297" i="9"/>
  <c r="T297" i="9"/>
  <c r="O297" i="9"/>
  <c r="M297" i="9"/>
  <c r="K297" i="9"/>
  <c r="I297" i="9"/>
  <c r="G297" i="9"/>
  <c r="U296" i="9"/>
  <c r="T296" i="9"/>
  <c r="O296" i="9"/>
  <c r="M296" i="9"/>
  <c r="K296" i="9"/>
  <c r="I296" i="9"/>
  <c r="G296" i="9"/>
  <c r="U295" i="9"/>
  <c r="T295" i="9"/>
  <c r="O295" i="9"/>
  <c r="M295" i="9"/>
  <c r="K295" i="9"/>
  <c r="I295" i="9"/>
  <c r="G295" i="9"/>
  <c r="U294" i="9"/>
  <c r="T294" i="9"/>
  <c r="O294" i="9"/>
  <c r="M294" i="9"/>
  <c r="K294" i="9"/>
  <c r="I294" i="9"/>
  <c r="G294" i="9"/>
  <c r="U293" i="9"/>
  <c r="T293" i="9"/>
  <c r="O293" i="9"/>
  <c r="M293" i="9"/>
  <c r="K293" i="9"/>
  <c r="I293" i="9"/>
  <c r="G293" i="9"/>
  <c r="S292" i="9"/>
  <c r="R292" i="9"/>
  <c r="Q292" i="9"/>
  <c r="T292" i="9" s="1"/>
  <c r="P292" i="9"/>
  <c r="U292" i="9" s="1"/>
  <c r="O292" i="9"/>
  <c r="L292" i="9"/>
  <c r="J292" i="9"/>
  <c r="K292" i="9" s="1"/>
  <c r="H292" i="9"/>
  <c r="F292" i="9"/>
  <c r="E292" i="9"/>
  <c r="M292" i="9" s="1"/>
  <c r="D292" i="9"/>
  <c r="U291" i="9"/>
  <c r="T291" i="9"/>
  <c r="O291" i="9"/>
  <c r="M291" i="9"/>
  <c r="K291" i="9"/>
  <c r="I291" i="9"/>
  <c r="G291" i="9"/>
  <c r="U290" i="9"/>
  <c r="T290" i="9"/>
  <c r="O290" i="9"/>
  <c r="M290" i="9"/>
  <c r="K290" i="9"/>
  <c r="I290" i="9"/>
  <c r="G290" i="9"/>
  <c r="U289" i="9"/>
  <c r="T289" i="9"/>
  <c r="O289" i="9"/>
  <c r="M289" i="9"/>
  <c r="K289" i="9"/>
  <c r="I289" i="9"/>
  <c r="G289" i="9"/>
  <c r="U288" i="9"/>
  <c r="T288" i="9"/>
  <c r="O288" i="9"/>
  <c r="M288" i="9"/>
  <c r="K288" i="9"/>
  <c r="I288" i="9"/>
  <c r="G288" i="9"/>
  <c r="U287" i="9"/>
  <c r="T287" i="9"/>
  <c r="O287" i="9"/>
  <c r="M287" i="9"/>
  <c r="K287" i="9"/>
  <c r="I287" i="9"/>
  <c r="G287" i="9"/>
  <c r="U286" i="9"/>
  <c r="T286" i="9"/>
  <c r="O286" i="9"/>
  <c r="M286" i="9"/>
  <c r="K286" i="9"/>
  <c r="I286" i="9"/>
  <c r="G286" i="9"/>
  <c r="S285" i="9"/>
  <c r="T285" i="9" s="1"/>
  <c r="R285" i="9"/>
  <c r="Q285" i="9"/>
  <c r="P285" i="9"/>
  <c r="U285" i="9" s="1"/>
  <c r="L285" i="9"/>
  <c r="J285" i="9"/>
  <c r="K285" i="9" s="1"/>
  <c r="I285" i="9"/>
  <c r="H285" i="9"/>
  <c r="G285" i="9"/>
  <c r="F285" i="9"/>
  <c r="E285" i="9"/>
  <c r="D285" i="9"/>
  <c r="O285" i="9" s="1"/>
  <c r="U284" i="9"/>
  <c r="T284" i="9"/>
  <c r="O284" i="9"/>
  <c r="M284" i="9"/>
  <c r="K284" i="9"/>
  <c r="I284" i="9"/>
  <c r="G284" i="9"/>
  <c r="U283" i="9"/>
  <c r="T283" i="9"/>
  <c r="O283" i="9"/>
  <c r="M283" i="9"/>
  <c r="K283" i="9"/>
  <c r="I283" i="9"/>
  <c r="G283" i="9"/>
  <c r="U282" i="9"/>
  <c r="T282" i="9"/>
  <c r="O282" i="9"/>
  <c r="M282" i="9"/>
  <c r="K282" i="9"/>
  <c r="I282" i="9"/>
  <c r="G282" i="9"/>
  <c r="U281" i="9"/>
  <c r="T281" i="9"/>
  <c r="O281" i="9"/>
  <c r="M281" i="9"/>
  <c r="K281" i="9"/>
  <c r="I281" i="9"/>
  <c r="G281" i="9"/>
  <c r="U280" i="9"/>
  <c r="T280" i="9"/>
  <c r="O280" i="9"/>
  <c r="M280" i="9"/>
  <c r="K280" i="9"/>
  <c r="I280" i="9"/>
  <c r="G280" i="9"/>
  <c r="U279" i="9"/>
  <c r="T279" i="9"/>
  <c r="O279" i="9"/>
  <c r="M279" i="9"/>
  <c r="K279" i="9"/>
  <c r="I279" i="9"/>
  <c r="G279" i="9"/>
  <c r="U278" i="9"/>
  <c r="T278" i="9"/>
  <c r="O278" i="9"/>
  <c r="M278" i="9"/>
  <c r="K278" i="9"/>
  <c r="I278" i="9"/>
  <c r="G278" i="9"/>
  <c r="U277" i="9"/>
  <c r="T277" i="9"/>
  <c r="O277" i="9"/>
  <c r="M277" i="9"/>
  <c r="K277" i="9"/>
  <c r="I277" i="9"/>
  <c r="G277" i="9"/>
  <c r="U276" i="9"/>
  <c r="T276" i="9"/>
  <c r="O276" i="9"/>
  <c r="M276" i="9"/>
  <c r="K276" i="9"/>
  <c r="I276" i="9"/>
  <c r="G276" i="9"/>
  <c r="S275" i="9"/>
  <c r="R275" i="9"/>
  <c r="Q275" i="9"/>
  <c r="P275" i="9"/>
  <c r="U275" i="9" s="1"/>
  <c r="L275" i="9"/>
  <c r="J275" i="9"/>
  <c r="I275" i="9"/>
  <c r="H275" i="9"/>
  <c r="F275" i="9"/>
  <c r="G275" i="9" s="1"/>
  <c r="E275" i="9"/>
  <c r="M275" i="9" s="1"/>
  <c r="D275" i="9"/>
  <c r="O275" i="9" s="1"/>
  <c r="U274" i="9"/>
  <c r="T274" i="9"/>
  <c r="O274" i="9"/>
  <c r="M274" i="9"/>
  <c r="K274" i="9"/>
  <c r="I274" i="9"/>
  <c r="G274" i="9"/>
  <c r="U273" i="9"/>
  <c r="T273" i="9"/>
  <c r="O273" i="9"/>
  <c r="M273" i="9"/>
  <c r="K273" i="9"/>
  <c r="I273" i="9"/>
  <c r="G273" i="9"/>
  <c r="U272" i="9"/>
  <c r="T272" i="9"/>
  <c r="O272" i="9"/>
  <c r="M272" i="9"/>
  <c r="K272" i="9"/>
  <c r="I272" i="9"/>
  <c r="G272" i="9"/>
  <c r="U271" i="9"/>
  <c r="T271" i="9"/>
  <c r="O271" i="9"/>
  <c r="M271" i="9"/>
  <c r="K271" i="9"/>
  <c r="I271" i="9"/>
  <c r="G271" i="9"/>
  <c r="U270" i="9"/>
  <c r="T270" i="9"/>
  <c r="O270" i="9"/>
  <c r="M270" i="9"/>
  <c r="K270" i="9"/>
  <c r="I270" i="9"/>
  <c r="G270" i="9"/>
  <c r="U269" i="9"/>
  <c r="T269" i="9"/>
  <c r="O269" i="9"/>
  <c r="M269" i="9"/>
  <c r="K269" i="9"/>
  <c r="I269" i="9"/>
  <c r="G269" i="9"/>
  <c r="U268" i="9"/>
  <c r="T268" i="9"/>
  <c r="O268" i="9"/>
  <c r="M268" i="9"/>
  <c r="K268" i="9"/>
  <c r="I268" i="9"/>
  <c r="G268" i="9"/>
  <c r="S267" i="9"/>
  <c r="R267" i="9"/>
  <c r="Q267" i="9"/>
  <c r="T267" i="9" s="1"/>
  <c r="P267" i="9"/>
  <c r="U267" i="9" s="1"/>
  <c r="L267" i="9"/>
  <c r="J267" i="9"/>
  <c r="H267" i="9"/>
  <c r="F267" i="9"/>
  <c r="E267" i="9"/>
  <c r="D267" i="9"/>
  <c r="O267" i="9" s="1"/>
  <c r="U266" i="9"/>
  <c r="T266" i="9"/>
  <c r="O266" i="9"/>
  <c r="M266" i="9"/>
  <c r="K266" i="9"/>
  <c r="I266" i="9"/>
  <c r="G266" i="9"/>
  <c r="U265" i="9"/>
  <c r="T265" i="9"/>
  <c r="O265" i="9"/>
  <c r="M265" i="9"/>
  <c r="K265" i="9"/>
  <c r="I265" i="9"/>
  <c r="G265" i="9"/>
  <c r="U264" i="9"/>
  <c r="T264" i="9"/>
  <c r="O264" i="9"/>
  <c r="M264" i="9"/>
  <c r="K264" i="9"/>
  <c r="I264" i="9"/>
  <c r="G264" i="9"/>
  <c r="U263" i="9"/>
  <c r="T263" i="9"/>
  <c r="O263" i="9"/>
  <c r="M263" i="9"/>
  <c r="K263" i="9"/>
  <c r="I263" i="9"/>
  <c r="G263" i="9"/>
  <c r="S260" i="9"/>
  <c r="R260" i="9"/>
  <c r="Q260" i="9"/>
  <c r="T260" i="9" s="1"/>
  <c r="P260" i="9"/>
  <c r="O260" i="9"/>
  <c r="L260" i="9"/>
  <c r="J260" i="9"/>
  <c r="H260" i="9"/>
  <c r="F260" i="9"/>
  <c r="U260" i="9" s="1"/>
  <c r="E260" i="9"/>
  <c r="D260" i="9"/>
  <c r="S259" i="9"/>
  <c r="R259" i="9"/>
  <c r="Q259" i="9"/>
  <c r="P259" i="9"/>
  <c r="L259" i="9"/>
  <c r="J259" i="9"/>
  <c r="I259" i="9"/>
  <c r="H259" i="9"/>
  <c r="F259" i="9"/>
  <c r="G259" i="9" s="1"/>
  <c r="E259" i="9"/>
  <c r="M259" i="9" s="1"/>
  <c r="D259" i="9"/>
  <c r="O259" i="9" s="1"/>
  <c r="U258" i="9"/>
  <c r="T258" i="9"/>
  <c r="O258" i="9"/>
  <c r="M258" i="9"/>
  <c r="K258" i="9"/>
  <c r="I258" i="9"/>
  <c r="G258" i="9"/>
  <c r="U257" i="9"/>
  <c r="T257" i="9"/>
  <c r="O257" i="9"/>
  <c r="M257" i="9"/>
  <c r="K257" i="9"/>
  <c r="I257" i="9"/>
  <c r="G257" i="9"/>
  <c r="U256" i="9"/>
  <c r="T256" i="9"/>
  <c r="O256" i="9"/>
  <c r="M256" i="9"/>
  <c r="K256" i="9"/>
  <c r="I256" i="9"/>
  <c r="G256" i="9"/>
  <c r="U255" i="9"/>
  <c r="T255" i="9"/>
  <c r="O255" i="9"/>
  <c r="M255" i="9"/>
  <c r="K255" i="9"/>
  <c r="I255" i="9"/>
  <c r="G255" i="9"/>
  <c r="S254" i="9"/>
  <c r="R254" i="9"/>
  <c r="Q254" i="9"/>
  <c r="T254" i="9" s="1"/>
  <c r="P254" i="9"/>
  <c r="O254" i="9"/>
  <c r="L254" i="9"/>
  <c r="J254" i="9"/>
  <c r="H254" i="9"/>
  <c r="F254" i="9"/>
  <c r="G254" i="9" s="1"/>
  <c r="E254" i="9"/>
  <c r="M254" i="9" s="1"/>
  <c r="D254" i="9"/>
  <c r="U253" i="9"/>
  <c r="T253" i="9"/>
  <c r="O253" i="9"/>
  <c r="M253" i="9"/>
  <c r="K253" i="9"/>
  <c r="I253" i="9"/>
  <c r="G253" i="9"/>
  <c r="U252" i="9"/>
  <c r="T252" i="9"/>
  <c r="O252" i="9"/>
  <c r="M252" i="9"/>
  <c r="K252" i="9"/>
  <c r="I252" i="9"/>
  <c r="G252" i="9"/>
  <c r="U251" i="9"/>
  <c r="T251" i="9"/>
  <c r="O251" i="9"/>
  <c r="M251" i="9"/>
  <c r="K251" i="9"/>
  <c r="I251" i="9"/>
  <c r="G251" i="9"/>
  <c r="U250" i="9"/>
  <c r="T250" i="9"/>
  <c r="O250" i="9"/>
  <c r="M250" i="9"/>
  <c r="K250" i="9"/>
  <c r="I250" i="9"/>
  <c r="G250" i="9"/>
  <c r="U249" i="9"/>
  <c r="T249" i="9"/>
  <c r="O249" i="9"/>
  <c r="M249" i="9"/>
  <c r="K249" i="9"/>
  <c r="I249" i="9"/>
  <c r="G249" i="9"/>
  <c r="U248" i="9"/>
  <c r="T248" i="9"/>
  <c r="O248" i="9"/>
  <c r="M248" i="9"/>
  <c r="K248" i="9"/>
  <c r="I248" i="9"/>
  <c r="G248" i="9"/>
  <c r="S247" i="9"/>
  <c r="R247" i="9"/>
  <c r="Q247" i="9"/>
  <c r="P247" i="9"/>
  <c r="U247" i="9" s="1"/>
  <c r="L247" i="9"/>
  <c r="J247" i="9"/>
  <c r="H247" i="9"/>
  <c r="F247" i="9"/>
  <c r="E247" i="9"/>
  <c r="M247" i="9" s="1"/>
  <c r="D247" i="9"/>
  <c r="U246" i="9"/>
  <c r="T246" i="9"/>
  <c r="O246" i="9"/>
  <c r="M246" i="9"/>
  <c r="K246" i="9"/>
  <c r="I246" i="9"/>
  <c r="G246" i="9"/>
  <c r="U245" i="9"/>
  <c r="T245" i="9"/>
  <c r="O245" i="9"/>
  <c r="M245" i="9"/>
  <c r="K245" i="9"/>
  <c r="I245" i="9"/>
  <c r="G245" i="9"/>
  <c r="U244" i="9"/>
  <c r="T244" i="9"/>
  <c r="O244" i="9"/>
  <c r="M244" i="9"/>
  <c r="K244" i="9"/>
  <c r="I244" i="9"/>
  <c r="G244" i="9"/>
  <c r="U243" i="9"/>
  <c r="T243" i="9"/>
  <c r="O243" i="9"/>
  <c r="M243" i="9"/>
  <c r="K243" i="9"/>
  <c r="I243" i="9"/>
  <c r="G243" i="9"/>
  <c r="U242" i="9"/>
  <c r="T242" i="9"/>
  <c r="O242" i="9"/>
  <c r="M242" i="9"/>
  <c r="K242" i="9"/>
  <c r="I242" i="9"/>
  <c r="G242" i="9"/>
  <c r="U241" i="9"/>
  <c r="T241" i="9"/>
  <c r="O241" i="9"/>
  <c r="M241" i="9"/>
  <c r="K241" i="9"/>
  <c r="I241" i="9"/>
  <c r="G241" i="9"/>
  <c r="S240" i="9"/>
  <c r="R240" i="9"/>
  <c r="Q240" i="9"/>
  <c r="P240" i="9"/>
  <c r="O240" i="9"/>
  <c r="L240" i="9"/>
  <c r="J240" i="9"/>
  <c r="H240" i="9"/>
  <c r="F240" i="9"/>
  <c r="E240" i="9"/>
  <c r="D240" i="9"/>
  <c r="U239" i="9"/>
  <c r="T239" i="9"/>
  <c r="O239" i="9"/>
  <c r="M239" i="9"/>
  <c r="K239" i="9"/>
  <c r="I239" i="9"/>
  <c r="G239" i="9"/>
  <c r="U238" i="9"/>
  <c r="T238" i="9"/>
  <c r="O238" i="9"/>
  <c r="M238" i="9"/>
  <c r="K238" i="9"/>
  <c r="I238" i="9"/>
  <c r="G238" i="9"/>
  <c r="U237" i="9"/>
  <c r="T237" i="9"/>
  <c r="O237" i="9"/>
  <c r="M237" i="9"/>
  <c r="K237" i="9"/>
  <c r="I237" i="9"/>
  <c r="G237" i="9"/>
  <c r="U236" i="9"/>
  <c r="T236" i="9"/>
  <c r="O236" i="9"/>
  <c r="M236" i="9"/>
  <c r="K236" i="9"/>
  <c r="I236" i="9"/>
  <c r="G236" i="9"/>
  <c r="U235" i="9"/>
  <c r="T235" i="9"/>
  <c r="O235" i="9"/>
  <c r="M235" i="9"/>
  <c r="K235" i="9"/>
  <c r="I235" i="9"/>
  <c r="G235" i="9"/>
  <c r="U234" i="9"/>
  <c r="T234" i="9"/>
  <c r="O234" i="9"/>
  <c r="M234" i="9"/>
  <c r="K234" i="9"/>
  <c r="I234" i="9"/>
  <c r="G234" i="9"/>
  <c r="S231" i="9"/>
  <c r="R231" i="9"/>
  <c r="Q231" i="9"/>
  <c r="P231" i="9"/>
  <c r="L231" i="9"/>
  <c r="J231" i="9"/>
  <c r="H231" i="9"/>
  <c r="I231" i="9" s="1"/>
  <c r="F231" i="9"/>
  <c r="G231" i="9" s="1"/>
  <c r="E231" i="9"/>
  <c r="D231" i="9"/>
  <c r="O231" i="9" s="1"/>
  <c r="S230" i="9"/>
  <c r="R230" i="9"/>
  <c r="Q230" i="9"/>
  <c r="P230" i="9"/>
  <c r="O230" i="9"/>
  <c r="L230" i="9"/>
  <c r="J230" i="9"/>
  <c r="H230" i="9"/>
  <c r="F230" i="9"/>
  <c r="E230" i="9"/>
  <c r="K230" i="9" s="1"/>
  <c r="D230" i="9"/>
  <c r="G230" i="9" s="1"/>
  <c r="U229" i="9"/>
  <c r="T229" i="9"/>
  <c r="O229" i="9"/>
  <c r="M229" i="9"/>
  <c r="K229" i="9"/>
  <c r="I229" i="9"/>
  <c r="G229" i="9"/>
  <c r="U228" i="9"/>
  <c r="T228" i="9"/>
  <c r="O228" i="9"/>
  <c r="M228" i="9"/>
  <c r="K228" i="9"/>
  <c r="I228" i="9"/>
  <c r="G228" i="9"/>
  <c r="U227" i="9"/>
  <c r="T227" i="9"/>
  <c r="O227" i="9"/>
  <c r="M227" i="9"/>
  <c r="K227" i="9"/>
  <c r="I227" i="9"/>
  <c r="G227" i="9"/>
  <c r="U226" i="9"/>
  <c r="T226" i="9"/>
  <c r="O226" i="9"/>
  <c r="M226" i="9"/>
  <c r="K226" i="9"/>
  <c r="I226" i="9"/>
  <c r="G226" i="9"/>
  <c r="U225" i="9"/>
  <c r="T225" i="9"/>
  <c r="O225" i="9"/>
  <c r="M225" i="9"/>
  <c r="K225" i="9"/>
  <c r="I225" i="9"/>
  <c r="G225" i="9"/>
  <c r="S224" i="9"/>
  <c r="R224" i="9"/>
  <c r="Q224" i="9"/>
  <c r="T224" i="9" s="1"/>
  <c r="P224" i="9"/>
  <c r="O224" i="9"/>
  <c r="L224" i="9"/>
  <c r="J224" i="9"/>
  <c r="H224" i="9"/>
  <c r="F224" i="9"/>
  <c r="E224" i="9"/>
  <c r="D224" i="9"/>
  <c r="G224" i="9" s="1"/>
  <c r="U223" i="9"/>
  <c r="T223" i="9"/>
  <c r="O223" i="9"/>
  <c r="M223" i="9"/>
  <c r="K223" i="9"/>
  <c r="I223" i="9"/>
  <c r="G223" i="9"/>
  <c r="U222" i="9"/>
  <c r="T222" i="9"/>
  <c r="O222" i="9"/>
  <c r="M222" i="9"/>
  <c r="K222" i="9"/>
  <c r="I222" i="9"/>
  <c r="G222" i="9"/>
  <c r="U221" i="9"/>
  <c r="T221" i="9"/>
  <c r="O221" i="9"/>
  <c r="M221" i="9"/>
  <c r="K221" i="9"/>
  <c r="I221" i="9"/>
  <c r="G221" i="9"/>
  <c r="U220" i="9"/>
  <c r="T220" i="9"/>
  <c r="O220" i="9"/>
  <c r="M220" i="9"/>
  <c r="K220" i="9"/>
  <c r="I220" i="9"/>
  <c r="G220" i="9"/>
  <c r="U219" i="9"/>
  <c r="T219" i="9"/>
  <c r="O219" i="9"/>
  <c r="M219" i="9"/>
  <c r="K219" i="9"/>
  <c r="I219" i="9"/>
  <c r="G219" i="9"/>
  <c r="U218" i="9"/>
  <c r="T218" i="9"/>
  <c r="O218" i="9"/>
  <c r="M218" i="9"/>
  <c r="K218" i="9"/>
  <c r="I218" i="9"/>
  <c r="G218" i="9"/>
  <c r="U217" i="9"/>
  <c r="T217" i="9"/>
  <c r="O217" i="9"/>
  <c r="M217" i="9"/>
  <c r="K217" i="9"/>
  <c r="I217" i="9"/>
  <c r="G217" i="9"/>
  <c r="S216" i="9"/>
  <c r="R216" i="9"/>
  <c r="Q216" i="9"/>
  <c r="T216" i="9" s="1"/>
  <c r="P216" i="9"/>
  <c r="O216" i="9"/>
  <c r="L216" i="9"/>
  <c r="J216" i="9"/>
  <c r="H216" i="9"/>
  <c r="F216" i="9"/>
  <c r="G216" i="9" s="1"/>
  <c r="E216" i="9"/>
  <c r="M216" i="9" s="1"/>
  <c r="D216" i="9"/>
  <c r="U215" i="9"/>
  <c r="T215" i="9"/>
  <c r="O215" i="9"/>
  <c r="M215" i="9"/>
  <c r="K215" i="9"/>
  <c r="I215" i="9"/>
  <c r="G215" i="9"/>
  <c r="U214" i="9"/>
  <c r="T214" i="9"/>
  <c r="O214" i="9"/>
  <c r="M214" i="9"/>
  <c r="K214" i="9"/>
  <c r="I214" i="9"/>
  <c r="G214" i="9"/>
  <c r="U213" i="9"/>
  <c r="T213" i="9"/>
  <c r="O213" i="9"/>
  <c r="M213" i="9"/>
  <c r="K213" i="9"/>
  <c r="I213" i="9"/>
  <c r="G213" i="9"/>
  <c r="U212" i="9"/>
  <c r="T212" i="9"/>
  <c r="O212" i="9"/>
  <c r="M212" i="9"/>
  <c r="K212" i="9"/>
  <c r="I212" i="9"/>
  <c r="G212" i="9"/>
  <c r="U211" i="9"/>
  <c r="T211" i="9"/>
  <c r="O211" i="9"/>
  <c r="M211" i="9"/>
  <c r="K211" i="9"/>
  <c r="I211" i="9"/>
  <c r="G211" i="9"/>
  <c r="U210" i="9"/>
  <c r="T210" i="9"/>
  <c r="O210" i="9"/>
  <c r="M210" i="9"/>
  <c r="K210" i="9"/>
  <c r="I210" i="9"/>
  <c r="G210" i="9"/>
  <c r="U209" i="9"/>
  <c r="T209" i="9"/>
  <c r="O209" i="9"/>
  <c r="M209" i="9"/>
  <c r="K209" i="9"/>
  <c r="I209" i="9"/>
  <c r="G209" i="9"/>
  <c r="U208" i="9"/>
  <c r="T208" i="9"/>
  <c r="O208" i="9"/>
  <c r="M208" i="9"/>
  <c r="K208" i="9"/>
  <c r="I208" i="9"/>
  <c r="G208" i="9"/>
  <c r="S205" i="9"/>
  <c r="R205" i="9"/>
  <c r="Q205" i="9"/>
  <c r="T205" i="9" s="1"/>
  <c r="P205" i="9"/>
  <c r="U205" i="9" s="1"/>
  <c r="L205" i="9"/>
  <c r="J205" i="9"/>
  <c r="H205" i="9"/>
  <c r="I205" i="9" s="1"/>
  <c r="F205" i="9"/>
  <c r="E205" i="9"/>
  <c r="D205" i="9"/>
  <c r="O205" i="9" s="1"/>
  <c r="S204" i="9"/>
  <c r="R204" i="9"/>
  <c r="Q204" i="9"/>
  <c r="T204" i="9" s="1"/>
  <c r="P204" i="9"/>
  <c r="L204" i="9"/>
  <c r="J204" i="9"/>
  <c r="H204" i="9"/>
  <c r="F204" i="9"/>
  <c r="E204" i="9"/>
  <c r="K204" i="9" s="1"/>
  <c r="D204" i="9"/>
  <c r="U203" i="9"/>
  <c r="T203" i="9"/>
  <c r="O203" i="9"/>
  <c r="M203" i="9"/>
  <c r="K203" i="9"/>
  <c r="I203" i="9"/>
  <c r="G203" i="9"/>
  <c r="U202" i="9"/>
  <c r="T202" i="9"/>
  <c r="O202" i="9"/>
  <c r="M202" i="9"/>
  <c r="K202" i="9"/>
  <c r="I202" i="9"/>
  <c r="G202" i="9"/>
  <c r="U201" i="9"/>
  <c r="T201" i="9"/>
  <c r="O201" i="9"/>
  <c r="M201" i="9"/>
  <c r="K201" i="9"/>
  <c r="I201" i="9"/>
  <c r="G201" i="9"/>
  <c r="U200" i="9"/>
  <c r="T200" i="9"/>
  <c r="O200" i="9"/>
  <c r="M200" i="9"/>
  <c r="K200" i="9"/>
  <c r="I200" i="9"/>
  <c r="G200" i="9"/>
  <c r="U199" i="9"/>
  <c r="T199" i="9"/>
  <c r="O199" i="9"/>
  <c r="M199" i="9"/>
  <c r="K199" i="9"/>
  <c r="I199" i="9"/>
  <c r="G199" i="9"/>
  <c r="S198" i="9"/>
  <c r="R198" i="9"/>
  <c r="Q198" i="9"/>
  <c r="T198" i="9" s="1"/>
  <c r="P198" i="9"/>
  <c r="L198" i="9"/>
  <c r="J198" i="9"/>
  <c r="H198" i="9"/>
  <c r="F198" i="9"/>
  <c r="E198" i="9"/>
  <c r="D198" i="9"/>
  <c r="U197" i="9"/>
  <c r="T197" i="9"/>
  <c r="O197" i="9"/>
  <c r="M197" i="9"/>
  <c r="K197" i="9"/>
  <c r="I197" i="9"/>
  <c r="G197" i="9"/>
  <c r="U196" i="9"/>
  <c r="T196" i="9"/>
  <c r="O196" i="9"/>
  <c r="M196" i="9"/>
  <c r="K196" i="9"/>
  <c r="I196" i="9"/>
  <c r="G196" i="9"/>
  <c r="U195" i="9"/>
  <c r="T195" i="9"/>
  <c r="O195" i="9"/>
  <c r="M195" i="9"/>
  <c r="K195" i="9"/>
  <c r="I195" i="9"/>
  <c r="G195" i="9"/>
  <c r="U194" i="9"/>
  <c r="T194" i="9"/>
  <c r="O194" i="9"/>
  <c r="M194" i="9"/>
  <c r="K194" i="9"/>
  <c r="I194" i="9"/>
  <c r="G194" i="9"/>
  <c r="U193" i="9"/>
  <c r="T193" i="9"/>
  <c r="O193" i="9"/>
  <c r="M193" i="9"/>
  <c r="K193" i="9"/>
  <c r="I193" i="9"/>
  <c r="G193" i="9"/>
  <c r="U192" i="9"/>
  <c r="T192" i="9"/>
  <c r="O192" i="9"/>
  <c r="M192" i="9"/>
  <c r="K192" i="9"/>
  <c r="I192" i="9"/>
  <c r="G192" i="9"/>
  <c r="S191" i="9"/>
  <c r="R191" i="9"/>
  <c r="Q191" i="9"/>
  <c r="P191" i="9"/>
  <c r="L191" i="9"/>
  <c r="J191" i="9"/>
  <c r="H191" i="9"/>
  <c r="I191" i="9" s="1"/>
  <c r="F191" i="9"/>
  <c r="G191" i="9" s="1"/>
  <c r="E191" i="9"/>
  <c r="D191" i="9"/>
  <c r="O191" i="9" s="1"/>
  <c r="U190" i="9"/>
  <c r="T190" i="9"/>
  <c r="O190" i="9"/>
  <c r="M190" i="9"/>
  <c r="K190" i="9"/>
  <c r="I190" i="9"/>
  <c r="G190" i="9"/>
  <c r="U189" i="9"/>
  <c r="T189" i="9"/>
  <c r="O189" i="9"/>
  <c r="M189" i="9"/>
  <c r="K189" i="9"/>
  <c r="I189" i="9"/>
  <c r="G189" i="9"/>
  <c r="U188" i="9"/>
  <c r="T188" i="9"/>
  <c r="O188" i="9"/>
  <c r="M188" i="9"/>
  <c r="K188" i="9"/>
  <c r="I188" i="9"/>
  <c r="G188" i="9"/>
  <c r="U187" i="9"/>
  <c r="T187" i="9"/>
  <c r="O187" i="9"/>
  <c r="M187" i="9"/>
  <c r="K187" i="9"/>
  <c r="I187" i="9"/>
  <c r="G187" i="9"/>
  <c r="U186" i="9"/>
  <c r="T186" i="9"/>
  <c r="O186" i="9"/>
  <c r="M186" i="9"/>
  <c r="K186" i="9"/>
  <c r="I186" i="9"/>
  <c r="G186" i="9"/>
  <c r="S185" i="9"/>
  <c r="T185" i="9" s="1"/>
  <c r="R185" i="9"/>
  <c r="Q185" i="9"/>
  <c r="P185" i="9"/>
  <c r="L185" i="9"/>
  <c r="J185" i="9"/>
  <c r="H185" i="9"/>
  <c r="F185" i="9"/>
  <c r="U185" i="9" s="1"/>
  <c r="E185" i="9"/>
  <c r="M185" i="9" s="1"/>
  <c r="D185" i="9"/>
  <c r="O185" i="9" s="1"/>
  <c r="U184" i="9"/>
  <c r="T184" i="9"/>
  <c r="O184" i="9"/>
  <c r="M184" i="9"/>
  <c r="K184" i="9"/>
  <c r="I184" i="9"/>
  <c r="G184" i="9"/>
  <c r="U183" i="9"/>
  <c r="T183" i="9"/>
  <c r="O183" i="9"/>
  <c r="M183" i="9"/>
  <c r="K183" i="9"/>
  <c r="I183" i="9"/>
  <c r="G183" i="9"/>
  <c r="U182" i="9"/>
  <c r="T182" i="9"/>
  <c r="O182" i="9"/>
  <c r="M182" i="9"/>
  <c r="K182" i="9"/>
  <c r="I182" i="9"/>
  <c r="G182" i="9"/>
  <c r="U181" i="9"/>
  <c r="T181" i="9"/>
  <c r="O181" i="9"/>
  <c r="M181" i="9"/>
  <c r="K181" i="9"/>
  <c r="I181" i="9"/>
  <c r="G181" i="9"/>
  <c r="U180" i="9"/>
  <c r="T180" i="9"/>
  <c r="O180" i="9"/>
  <c r="M180" i="9"/>
  <c r="K180" i="9"/>
  <c r="I180" i="9"/>
  <c r="G180" i="9"/>
  <c r="S179" i="9"/>
  <c r="R179" i="9"/>
  <c r="Q179" i="9"/>
  <c r="T179" i="9" s="1"/>
  <c r="P179" i="9"/>
  <c r="U179" i="9" s="1"/>
  <c r="L179" i="9"/>
  <c r="J179" i="9"/>
  <c r="H179" i="9"/>
  <c r="F179" i="9"/>
  <c r="E179" i="9"/>
  <c r="M179" i="9" s="1"/>
  <c r="D179" i="9"/>
  <c r="O179" i="9" s="1"/>
  <c r="U178" i="9"/>
  <c r="T178" i="9"/>
  <c r="O178" i="9"/>
  <c r="M178" i="9"/>
  <c r="K178" i="9"/>
  <c r="I178" i="9"/>
  <c r="G178" i="9"/>
  <c r="U177" i="9"/>
  <c r="T177" i="9"/>
  <c r="O177" i="9"/>
  <c r="M177" i="9"/>
  <c r="K177" i="9"/>
  <c r="I177" i="9"/>
  <c r="G177" i="9"/>
  <c r="U176" i="9"/>
  <c r="T176" i="9"/>
  <c r="O176" i="9"/>
  <c r="M176" i="9"/>
  <c r="K176" i="9"/>
  <c r="I176" i="9"/>
  <c r="G176" i="9"/>
  <c r="U175" i="9"/>
  <c r="T175" i="9"/>
  <c r="O175" i="9"/>
  <c r="M175" i="9"/>
  <c r="K175" i="9"/>
  <c r="I175" i="9"/>
  <c r="G175" i="9"/>
  <c r="U174" i="9"/>
  <c r="T174" i="9"/>
  <c r="O174" i="9"/>
  <c r="M174" i="9"/>
  <c r="K174" i="9"/>
  <c r="I174" i="9"/>
  <c r="G174" i="9"/>
  <c r="U173" i="9"/>
  <c r="T173" i="9"/>
  <c r="O173" i="9"/>
  <c r="M173" i="9"/>
  <c r="K173" i="9"/>
  <c r="I173" i="9"/>
  <c r="G173" i="9"/>
  <c r="S170" i="9"/>
  <c r="T170" i="9" s="1"/>
  <c r="R170" i="9"/>
  <c r="Q170" i="9"/>
  <c r="P170" i="9"/>
  <c r="U170" i="9" s="1"/>
  <c r="L170" i="9"/>
  <c r="J170" i="9"/>
  <c r="K170" i="9" s="1"/>
  <c r="H170" i="9"/>
  <c r="F170" i="9"/>
  <c r="E170" i="9"/>
  <c r="D170" i="9"/>
  <c r="I170" i="9" s="1"/>
  <c r="S169" i="9"/>
  <c r="T169" i="9" s="1"/>
  <c r="R169" i="9"/>
  <c r="Q169" i="9"/>
  <c r="P169" i="9"/>
  <c r="L169" i="9"/>
  <c r="J169" i="9"/>
  <c r="H169" i="9"/>
  <c r="F169" i="9"/>
  <c r="U169" i="9" s="1"/>
  <c r="E169" i="9"/>
  <c r="M169" i="9" s="1"/>
  <c r="D169" i="9"/>
  <c r="O169" i="9" s="1"/>
  <c r="U168" i="9"/>
  <c r="T168" i="9"/>
  <c r="O168" i="9"/>
  <c r="M168" i="9"/>
  <c r="K168" i="9"/>
  <c r="I168" i="9"/>
  <c r="G168" i="9"/>
  <c r="U167" i="9"/>
  <c r="T167" i="9"/>
  <c r="O167" i="9"/>
  <c r="M167" i="9"/>
  <c r="K167" i="9"/>
  <c r="I167" i="9"/>
  <c r="G167" i="9"/>
  <c r="U166" i="9"/>
  <c r="T166" i="9"/>
  <c r="O166" i="9"/>
  <c r="M166" i="9"/>
  <c r="K166" i="9"/>
  <c r="I166" i="9"/>
  <c r="G166" i="9"/>
  <c r="U165" i="9"/>
  <c r="T165" i="9"/>
  <c r="O165" i="9"/>
  <c r="M165" i="9"/>
  <c r="K165" i="9"/>
  <c r="I165" i="9"/>
  <c r="G165" i="9"/>
  <c r="U164" i="9"/>
  <c r="T164" i="9"/>
  <c r="O164" i="9"/>
  <c r="M164" i="9"/>
  <c r="K164" i="9"/>
  <c r="I164" i="9"/>
  <c r="G164" i="9"/>
  <c r="S163" i="9"/>
  <c r="R163" i="9"/>
  <c r="Q163" i="9"/>
  <c r="T163" i="9" s="1"/>
  <c r="P163" i="9"/>
  <c r="U163" i="9" s="1"/>
  <c r="L163" i="9"/>
  <c r="J163" i="9"/>
  <c r="H163" i="9"/>
  <c r="F163" i="9"/>
  <c r="E163" i="9"/>
  <c r="D163" i="9"/>
  <c r="O163" i="9" s="1"/>
  <c r="U162" i="9"/>
  <c r="T162" i="9"/>
  <c r="O162" i="9"/>
  <c r="M162" i="9"/>
  <c r="K162" i="9"/>
  <c r="I162" i="9"/>
  <c r="G162" i="9"/>
  <c r="U161" i="9"/>
  <c r="T161" i="9"/>
  <c r="O161" i="9"/>
  <c r="M161" i="9"/>
  <c r="K161" i="9"/>
  <c r="I161" i="9"/>
  <c r="G161" i="9"/>
  <c r="U160" i="9"/>
  <c r="T160" i="9"/>
  <c r="O160" i="9"/>
  <c r="M160" i="9"/>
  <c r="K160" i="9"/>
  <c r="I160" i="9"/>
  <c r="G160" i="9"/>
  <c r="U159" i="9"/>
  <c r="T159" i="9"/>
  <c r="O159" i="9"/>
  <c r="M159" i="9"/>
  <c r="K159" i="9"/>
  <c r="I159" i="9"/>
  <c r="G159" i="9"/>
  <c r="U158" i="9"/>
  <c r="T158" i="9"/>
  <c r="O158" i="9"/>
  <c r="M158" i="9"/>
  <c r="K158" i="9"/>
  <c r="I158" i="9"/>
  <c r="G158" i="9"/>
  <c r="S157" i="9"/>
  <c r="R157" i="9"/>
  <c r="Q157" i="9"/>
  <c r="T157" i="9" s="1"/>
  <c r="P157" i="9"/>
  <c r="U157" i="9" s="1"/>
  <c r="L157" i="9"/>
  <c r="J157" i="9"/>
  <c r="H157" i="9"/>
  <c r="F157" i="9"/>
  <c r="E157" i="9"/>
  <c r="M157" i="9" s="1"/>
  <c r="D157" i="9"/>
  <c r="O157" i="9" s="1"/>
  <c r="U156" i="9"/>
  <c r="T156" i="9"/>
  <c r="O156" i="9"/>
  <c r="M156" i="9"/>
  <c r="K156" i="9"/>
  <c r="I156" i="9"/>
  <c r="G156" i="9"/>
  <c r="U155" i="9"/>
  <c r="T155" i="9"/>
  <c r="O155" i="9"/>
  <c r="M155" i="9"/>
  <c r="K155" i="9"/>
  <c r="I155" i="9"/>
  <c r="G155" i="9"/>
  <c r="U154" i="9"/>
  <c r="T154" i="9"/>
  <c r="O154" i="9"/>
  <c r="M154" i="9"/>
  <c r="K154" i="9"/>
  <c r="I154" i="9"/>
  <c r="G154" i="9"/>
  <c r="U153" i="9"/>
  <c r="T153" i="9"/>
  <c r="O153" i="9"/>
  <c r="M153" i="9"/>
  <c r="K153" i="9"/>
  <c r="I153" i="9"/>
  <c r="G153" i="9"/>
  <c r="U152" i="9"/>
  <c r="T152" i="9"/>
  <c r="O152" i="9"/>
  <c r="M152" i="9"/>
  <c r="K152" i="9"/>
  <c r="I152" i="9"/>
  <c r="G152" i="9"/>
  <c r="U151" i="9"/>
  <c r="T151" i="9"/>
  <c r="O151" i="9"/>
  <c r="M151" i="9"/>
  <c r="K151" i="9"/>
  <c r="I151" i="9"/>
  <c r="G151" i="9"/>
  <c r="S150" i="9"/>
  <c r="R150" i="9"/>
  <c r="Q150" i="9"/>
  <c r="T150" i="9" s="1"/>
  <c r="P150" i="9"/>
  <c r="U150" i="9" s="1"/>
  <c r="L150" i="9"/>
  <c r="J150" i="9"/>
  <c r="K150" i="9" s="1"/>
  <c r="H150" i="9"/>
  <c r="F150" i="9"/>
  <c r="E150" i="9"/>
  <c r="D150" i="9"/>
  <c r="O150" i="9" s="1"/>
  <c r="U149" i="9"/>
  <c r="T149" i="9"/>
  <c r="O149" i="9"/>
  <c r="M149" i="9"/>
  <c r="K149" i="9"/>
  <c r="I149" i="9"/>
  <c r="G149" i="9"/>
  <c r="U148" i="9"/>
  <c r="T148" i="9"/>
  <c r="O148" i="9"/>
  <c r="M148" i="9"/>
  <c r="K148" i="9"/>
  <c r="I148" i="9"/>
  <c r="G148" i="9"/>
  <c r="U147" i="9"/>
  <c r="T147" i="9"/>
  <c r="O147" i="9"/>
  <c r="M147" i="9"/>
  <c r="K147" i="9"/>
  <c r="I147" i="9"/>
  <c r="G147" i="9"/>
  <c r="U146" i="9"/>
  <c r="T146" i="9"/>
  <c r="O146" i="9"/>
  <c r="M146" i="9"/>
  <c r="K146" i="9"/>
  <c r="I146" i="9"/>
  <c r="G146" i="9"/>
  <c r="U145" i="9"/>
  <c r="T145" i="9"/>
  <c r="O145" i="9"/>
  <c r="M145" i="9"/>
  <c r="K145" i="9"/>
  <c r="I145" i="9"/>
  <c r="G145" i="9"/>
  <c r="S144" i="9"/>
  <c r="T144" i="9" s="1"/>
  <c r="R144" i="9"/>
  <c r="Q144" i="9"/>
  <c r="P144" i="9"/>
  <c r="L144" i="9"/>
  <c r="J144" i="9"/>
  <c r="H144" i="9"/>
  <c r="F144" i="9"/>
  <c r="U144" i="9" s="1"/>
  <c r="E144" i="9"/>
  <c r="M144" i="9" s="1"/>
  <c r="D144" i="9"/>
  <c r="U143" i="9"/>
  <c r="T143" i="9"/>
  <c r="O143" i="9"/>
  <c r="M143" i="9"/>
  <c r="K143" i="9"/>
  <c r="I143" i="9"/>
  <c r="G143" i="9"/>
  <c r="U142" i="9"/>
  <c r="T142" i="9"/>
  <c r="O142" i="9"/>
  <c r="M142" i="9"/>
  <c r="K142" i="9"/>
  <c r="I142" i="9"/>
  <c r="G142" i="9"/>
  <c r="U141" i="9"/>
  <c r="T141" i="9"/>
  <c r="O141" i="9"/>
  <c r="M141" i="9"/>
  <c r="K141" i="9"/>
  <c r="I141" i="9"/>
  <c r="G141" i="9"/>
  <c r="U140" i="9"/>
  <c r="T140" i="9"/>
  <c r="O140" i="9"/>
  <c r="M140" i="9"/>
  <c r="K140" i="9"/>
  <c r="I140" i="9"/>
  <c r="G140" i="9"/>
  <c r="U139" i="9"/>
  <c r="T139" i="9"/>
  <c r="O139" i="9"/>
  <c r="M139" i="9"/>
  <c r="K139" i="9"/>
  <c r="I139" i="9"/>
  <c r="G139" i="9"/>
  <c r="U138" i="9"/>
  <c r="T138" i="9"/>
  <c r="O138" i="9"/>
  <c r="M138" i="9"/>
  <c r="K138" i="9"/>
  <c r="I138" i="9"/>
  <c r="G138" i="9"/>
  <c r="S137" i="9"/>
  <c r="R137" i="9"/>
  <c r="Q137" i="9"/>
  <c r="T137" i="9" s="1"/>
  <c r="P137" i="9"/>
  <c r="U137" i="9" s="1"/>
  <c r="L137" i="9"/>
  <c r="J137" i="9"/>
  <c r="I137" i="9"/>
  <c r="H137" i="9"/>
  <c r="F137" i="9"/>
  <c r="G137" i="9" s="1"/>
  <c r="E137" i="9"/>
  <c r="M137" i="9" s="1"/>
  <c r="D137" i="9"/>
  <c r="O137" i="9" s="1"/>
  <c r="U136" i="9"/>
  <c r="T136" i="9"/>
  <c r="O136" i="9"/>
  <c r="M136" i="9"/>
  <c r="K136" i="9"/>
  <c r="I136" i="9"/>
  <c r="G136" i="9"/>
  <c r="U135" i="9"/>
  <c r="T135" i="9"/>
  <c r="O135" i="9"/>
  <c r="M135" i="9"/>
  <c r="K135" i="9"/>
  <c r="I135" i="9"/>
  <c r="G135" i="9"/>
  <c r="U134" i="9"/>
  <c r="T134" i="9"/>
  <c r="O134" i="9"/>
  <c r="M134" i="9"/>
  <c r="K134" i="9"/>
  <c r="I134" i="9"/>
  <c r="G134" i="9"/>
  <c r="U133" i="9"/>
  <c r="T133" i="9"/>
  <c r="O133" i="9"/>
  <c r="M133" i="9"/>
  <c r="K133" i="9"/>
  <c r="I133" i="9"/>
  <c r="G133" i="9"/>
  <c r="S132" i="9"/>
  <c r="T132" i="9" s="1"/>
  <c r="R132" i="9"/>
  <c r="Q132" i="9"/>
  <c r="P132" i="9"/>
  <c r="L132" i="9"/>
  <c r="J132" i="9"/>
  <c r="H132" i="9"/>
  <c r="F132" i="9"/>
  <c r="U132" i="9" s="1"/>
  <c r="E132" i="9"/>
  <c r="D132" i="9"/>
  <c r="U131" i="9"/>
  <c r="T131" i="9"/>
  <c r="O131" i="9"/>
  <c r="M131" i="9"/>
  <c r="K131" i="9"/>
  <c r="I131" i="9"/>
  <c r="G131" i="9"/>
  <c r="U130" i="9"/>
  <c r="T130" i="9"/>
  <c r="O130" i="9"/>
  <c r="M130" i="9"/>
  <c r="K130" i="9"/>
  <c r="I130" i="9"/>
  <c r="G130" i="9"/>
  <c r="U129" i="9"/>
  <c r="T129" i="9"/>
  <c r="O129" i="9"/>
  <c r="M129" i="9"/>
  <c r="K129" i="9"/>
  <c r="I129" i="9"/>
  <c r="G129" i="9"/>
  <c r="U128" i="9"/>
  <c r="T128" i="9"/>
  <c r="O128" i="9"/>
  <c r="M128" i="9"/>
  <c r="K128" i="9"/>
  <c r="I128" i="9"/>
  <c r="G128" i="9"/>
  <c r="U127" i="9"/>
  <c r="T127" i="9"/>
  <c r="O127" i="9"/>
  <c r="M127" i="9"/>
  <c r="K127" i="9"/>
  <c r="I127" i="9"/>
  <c r="G127" i="9"/>
  <c r="S126" i="9"/>
  <c r="R126" i="9"/>
  <c r="Q126" i="9"/>
  <c r="T126" i="9" s="1"/>
  <c r="P126" i="9"/>
  <c r="U126" i="9" s="1"/>
  <c r="L126" i="9"/>
  <c r="J126" i="9"/>
  <c r="H126" i="9"/>
  <c r="F126" i="9"/>
  <c r="E126" i="9"/>
  <c r="M126" i="9" s="1"/>
  <c r="D126" i="9"/>
  <c r="U125" i="9"/>
  <c r="T125" i="9"/>
  <c r="O125" i="9"/>
  <c r="M125" i="9"/>
  <c r="K125" i="9"/>
  <c r="I125" i="9"/>
  <c r="G125" i="9"/>
  <c r="U124" i="9"/>
  <c r="T124" i="9"/>
  <c r="O124" i="9"/>
  <c r="M124" i="9"/>
  <c r="K124" i="9"/>
  <c r="I124" i="9"/>
  <c r="G124" i="9"/>
  <c r="U123" i="9"/>
  <c r="T123" i="9"/>
  <c r="O123" i="9"/>
  <c r="M123" i="9"/>
  <c r="K123" i="9"/>
  <c r="I123" i="9"/>
  <c r="G123" i="9"/>
  <c r="U122" i="9"/>
  <c r="T122" i="9"/>
  <c r="O122" i="9"/>
  <c r="M122" i="9"/>
  <c r="K122" i="9"/>
  <c r="I122" i="9"/>
  <c r="G122" i="9"/>
  <c r="S121" i="9"/>
  <c r="T121" i="9" s="1"/>
  <c r="R121" i="9"/>
  <c r="Q121" i="9"/>
  <c r="P121" i="9"/>
  <c r="L121" i="9"/>
  <c r="J121" i="9"/>
  <c r="H121" i="9"/>
  <c r="F121" i="9"/>
  <c r="U121" i="9" s="1"/>
  <c r="E121" i="9"/>
  <c r="M121" i="9" s="1"/>
  <c r="D121" i="9"/>
  <c r="O121" i="9" s="1"/>
  <c r="U120" i="9"/>
  <c r="T120" i="9"/>
  <c r="O120" i="9"/>
  <c r="M120" i="9"/>
  <c r="K120" i="9"/>
  <c r="I120" i="9"/>
  <c r="G120" i="9"/>
  <c r="U119" i="9"/>
  <c r="T119" i="9"/>
  <c r="O119" i="9"/>
  <c r="M119" i="9"/>
  <c r="K119" i="9"/>
  <c r="I119" i="9"/>
  <c r="G119" i="9"/>
  <c r="U118" i="9"/>
  <c r="T118" i="9"/>
  <c r="O118" i="9"/>
  <c r="M118" i="9"/>
  <c r="K118" i="9"/>
  <c r="I118" i="9"/>
  <c r="G118" i="9"/>
  <c r="U117" i="9"/>
  <c r="T117" i="9"/>
  <c r="O117" i="9"/>
  <c r="M117" i="9"/>
  <c r="K117" i="9"/>
  <c r="I117" i="9"/>
  <c r="G117" i="9"/>
  <c r="U116" i="9"/>
  <c r="T116" i="9"/>
  <c r="O116" i="9"/>
  <c r="M116" i="9"/>
  <c r="K116" i="9"/>
  <c r="I116" i="9"/>
  <c r="G116" i="9"/>
  <c r="U115" i="9"/>
  <c r="T115" i="9"/>
  <c r="O115" i="9"/>
  <c r="M115" i="9"/>
  <c r="K115" i="9"/>
  <c r="I115" i="9"/>
  <c r="G115" i="9"/>
  <c r="U114" i="9"/>
  <c r="T114" i="9"/>
  <c r="O114" i="9"/>
  <c r="M114" i="9"/>
  <c r="K114" i="9"/>
  <c r="I114" i="9"/>
  <c r="G114" i="9"/>
  <c r="U113" i="9"/>
  <c r="T113" i="9"/>
  <c r="O113" i="9"/>
  <c r="M113" i="9"/>
  <c r="K113" i="9"/>
  <c r="I113" i="9"/>
  <c r="G113" i="9"/>
  <c r="S112" i="9"/>
  <c r="R112" i="9"/>
  <c r="Q112" i="9"/>
  <c r="T112" i="9" s="1"/>
  <c r="P112" i="9"/>
  <c r="L112" i="9"/>
  <c r="J112" i="9"/>
  <c r="H112" i="9"/>
  <c r="F112" i="9"/>
  <c r="U112" i="9" s="1"/>
  <c r="E112" i="9"/>
  <c r="D112" i="9"/>
  <c r="U111" i="9"/>
  <c r="T111" i="9"/>
  <c r="O111" i="9"/>
  <c r="M111" i="9"/>
  <c r="K111" i="9"/>
  <c r="I111" i="9"/>
  <c r="G111" i="9"/>
  <c r="U110" i="9"/>
  <c r="T110" i="9"/>
  <c r="O110" i="9"/>
  <c r="M110" i="9"/>
  <c r="K110" i="9"/>
  <c r="I110" i="9"/>
  <c r="G110" i="9"/>
  <c r="U109" i="9"/>
  <c r="T109" i="9"/>
  <c r="O109" i="9"/>
  <c r="M109" i="9"/>
  <c r="K109" i="9"/>
  <c r="I109" i="9"/>
  <c r="G109" i="9"/>
  <c r="U108" i="9"/>
  <c r="T108" i="9"/>
  <c r="O108" i="9"/>
  <c r="M108" i="9"/>
  <c r="K108" i="9"/>
  <c r="I108" i="9"/>
  <c r="G108" i="9"/>
  <c r="U107" i="9"/>
  <c r="T107" i="9"/>
  <c r="O107" i="9"/>
  <c r="M107" i="9"/>
  <c r="K107" i="9"/>
  <c r="I107" i="9"/>
  <c r="G107" i="9"/>
  <c r="S106" i="9"/>
  <c r="R106" i="9"/>
  <c r="Q106" i="9"/>
  <c r="T106" i="9" s="1"/>
  <c r="P106" i="9"/>
  <c r="O106" i="9"/>
  <c r="L106" i="9"/>
  <c r="J106" i="9"/>
  <c r="H106" i="9"/>
  <c r="I106" i="9" s="1"/>
  <c r="F106" i="9"/>
  <c r="U106" i="9" s="1"/>
  <c r="E106" i="9"/>
  <c r="K106" i="9" s="1"/>
  <c r="D106" i="9"/>
  <c r="U105" i="9"/>
  <c r="T105" i="9"/>
  <c r="O105" i="9"/>
  <c r="M105" i="9"/>
  <c r="K105" i="9"/>
  <c r="I105" i="9"/>
  <c r="G105" i="9"/>
  <c r="S102" i="9"/>
  <c r="R102" i="9"/>
  <c r="Q102" i="9"/>
  <c r="T102" i="9" s="1"/>
  <c r="P102" i="9"/>
  <c r="L102" i="9"/>
  <c r="J102" i="9"/>
  <c r="H102" i="9"/>
  <c r="I102" i="9" s="1"/>
  <c r="F102" i="9"/>
  <c r="E102" i="9"/>
  <c r="D102" i="9"/>
  <c r="G102" i="9" s="1"/>
  <c r="S101" i="9"/>
  <c r="R101" i="9"/>
  <c r="Q101" i="9"/>
  <c r="P101" i="9"/>
  <c r="O101" i="9"/>
  <c r="L101" i="9"/>
  <c r="J101" i="9"/>
  <c r="I101" i="9"/>
  <c r="H101" i="9"/>
  <c r="F101" i="9"/>
  <c r="G101" i="9" s="1"/>
  <c r="E101" i="9"/>
  <c r="D101" i="9"/>
  <c r="U100" i="9"/>
  <c r="T100" i="9"/>
  <c r="O100" i="9"/>
  <c r="M100" i="9"/>
  <c r="K100" i="9"/>
  <c r="I100" i="9"/>
  <c r="G100" i="9"/>
  <c r="U99" i="9"/>
  <c r="T99" i="9"/>
  <c r="O99" i="9"/>
  <c r="M99" i="9"/>
  <c r="K99" i="9"/>
  <c r="I99" i="9"/>
  <c r="G99" i="9"/>
  <c r="U98" i="9"/>
  <c r="T98" i="9"/>
  <c r="O98" i="9"/>
  <c r="M98" i="9"/>
  <c r="K98" i="9"/>
  <c r="I98" i="9"/>
  <c r="G98" i="9"/>
  <c r="U97" i="9"/>
  <c r="T97" i="9"/>
  <c r="O97" i="9"/>
  <c r="M97" i="9"/>
  <c r="K97" i="9"/>
  <c r="I97" i="9"/>
  <c r="G97" i="9"/>
  <c r="S96" i="9"/>
  <c r="R96" i="9"/>
  <c r="Q96" i="9"/>
  <c r="T96" i="9" s="1"/>
  <c r="P96" i="9"/>
  <c r="O96" i="9"/>
  <c r="L96" i="9"/>
  <c r="J96" i="9"/>
  <c r="H96" i="9"/>
  <c r="F96" i="9"/>
  <c r="G96" i="9" s="1"/>
  <c r="E96" i="9"/>
  <c r="M96" i="9" s="1"/>
  <c r="D96" i="9"/>
  <c r="U95" i="9"/>
  <c r="T95" i="9"/>
  <c r="O95" i="9"/>
  <c r="M95" i="9"/>
  <c r="K95" i="9"/>
  <c r="I95" i="9"/>
  <c r="G95" i="9"/>
  <c r="U94" i="9"/>
  <c r="T94" i="9"/>
  <c r="O94" i="9"/>
  <c r="M94" i="9"/>
  <c r="K94" i="9"/>
  <c r="I94" i="9"/>
  <c r="G94" i="9"/>
  <c r="U93" i="9"/>
  <c r="T93" i="9"/>
  <c r="O93" i="9"/>
  <c r="M93" i="9"/>
  <c r="K93" i="9"/>
  <c r="I93" i="9"/>
  <c r="G93" i="9"/>
  <c r="U92" i="9"/>
  <c r="T92" i="9"/>
  <c r="O92" i="9"/>
  <c r="M92" i="9"/>
  <c r="K92" i="9"/>
  <c r="I92" i="9"/>
  <c r="G92" i="9"/>
  <c r="S91" i="9"/>
  <c r="T91" i="9" s="1"/>
  <c r="R91" i="9"/>
  <c r="Q91" i="9"/>
  <c r="P91" i="9"/>
  <c r="U91" i="9" s="1"/>
  <c r="L91" i="9"/>
  <c r="J91" i="9"/>
  <c r="H91" i="9"/>
  <c r="F91" i="9"/>
  <c r="E91" i="9"/>
  <c r="M91" i="9" s="1"/>
  <c r="D91" i="9"/>
  <c r="O91" i="9" s="1"/>
  <c r="U90" i="9"/>
  <c r="T90" i="9"/>
  <c r="O90" i="9"/>
  <c r="M90" i="9"/>
  <c r="K90" i="9"/>
  <c r="I90" i="9"/>
  <c r="G90" i="9"/>
  <c r="U89" i="9"/>
  <c r="T89" i="9"/>
  <c r="O89" i="9"/>
  <c r="M89" i="9"/>
  <c r="K89" i="9"/>
  <c r="I89" i="9"/>
  <c r="G89" i="9"/>
  <c r="U88" i="9"/>
  <c r="T88" i="9"/>
  <c r="O88" i="9"/>
  <c r="M88" i="9"/>
  <c r="K88" i="9"/>
  <c r="I88" i="9"/>
  <c r="G88" i="9"/>
  <c r="S85" i="9"/>
  <c r="T85" i="9" s="1"/>
  <c r="R85" i="9"/>
  <c r="Q85" i="9"/>
  <c r="P85" i="9"/>
  <c r="U85" i="9" s="1"/>
  <c r="L85" i="9"/>
  <c r="J85" i="9"/>
  <c r="H85" i="9"/>
  <c r="G85" i="9"/>
  <c r="F85" i="9"/>
  <c r="E85" i="9"/>
  <c r="D85" i="9"/>
  <c r="O85" i="9" s="1"/>
  <c r="S84" i="9"/>
  <c r="R84" i="9"/>
  <c r="Q84" i="9"/>
  <c r="T84" i="9" s="1"/>
  <c r="P84" i="9"/>
  <c r="L84" i="9"/>
  <c r="J84" i="9"/>
  <c r="H84" i="9"/>
  <c r="F84" i="9"/>
  <c r="U84" i="9" s="1"/>
  <c r="E84" i="9"/>
  <c r="M84" i="9" s="1"/>
  <c r="D84" i="9"/>
  <c r="I84" i="9" s="1"/>
  <c r="U83" i="9"/>
  <c r="T83" i="9"/>
  <c r="O83" i="9"/>
  <c r="M83" i="9"/>
  <c r="K83" i="9"/>
  <c r="I83" i="9"/>
  <c r="G83" i="9"/>
  <c r="U82" i="9"/>
  <c r="T82" i="9"/>
  <c r="O82" i="9"/>
  <c r="M82" i="9"/>
  <c r="K82" i="9"/>
  <c r="I82" i="9"/>
  <c r="G82" i="9"/>
  <c r="U81" i="9"/>
  <c r="T81" i="9"/>
  <c r="O81" i="9"/>
  <c r="M81" i="9"/>
  <c r="K81" i="9"/>
  <c r="I81" i="9"/>
  <c r="G81" i="9"/>
  <c r="U80" i="9"/>
  <c r="T80" i="9"/>
  <c r="O80" i="9"/>
  <c r="M80" i="9"/>
  <c r="K80" i="9"/>
  <c r="I80" i="9"/>
  <c r="G80" i="9"/>
  <c r="U79" i="9"/>
  <c r="T79" i="9"/>
  <c r="O79" i="9"/>
  <c r="M79" i="9"/>
  <c r="K79" i="9"/>
  <c r="I79" i="9"/>
  <c r="G79" i="9"/>
  <c r="S78" i="9"/>
  <c r="R78" i="9"/>
  <c r="Q78" i="9"/>
  <c r="T78" i="9" s="1"/>
  <c r="P78" i="9"/>
  <c r="U78" i="9" s="1"/>
  <c r="O78" i="9"/>
  <c r="L78" i="9"/>
  <c r="J78" i="9"/>
  <c r="H78" i="9"/>
  <c r="F78" i="9"/>
  <c r="E78" i="9"/>
  <c r="M78" i="9" s="1"/>
  <c r="D78" i="9"/>
  <c r="I78" i="9" s="1"/>
  <c r="U77" i="9"/>
  <c r="T77" i="9"/>
  <c r="O77" i="9"/>
  <c r="M77" i="9"/>
  <c r="K77" i="9"/>
  <c r="I77" i="9"/>
  <c r="G77" i="9"/>
  <c r="U76" i="9"/>
  <c r="T76" i="9"/>
  <c r="O76" i="9"/>
  <c r="M76" i="9"/>
  <c r="K76" i="9"/>
  <c r="I76" i="9"/>
  <c r="G76" i="9"/>
  <c r="U75" i="9"/>
  <c r="T75" i="9"/>
  <c r="O75" i="9"/>
  <c r="M75" i="9"/>
  <c r="K75" i="9"/>
  <c r="I75" i="9"/>
  <c r="G75" i="9"/>
  <c r="U74" i="9"/>
  <c r="T74" i="9"/>
  <c r="O74" i="9"/>
  <c r="M74" i="9"/>
  <c r="K74" i="9"/>
  <c r="I74" i="9"/>
  <c r="G74" i="9"/>
  <c r="U73" i="9"/>
  <c r="T73" i="9"/>
  <c r="O73" i="9"/>
  <c r="M73" i="9"/>
  <c r="K73" i="9"/>
  <c r="I73" i="9"/>
  <c r="G73" i="9"/>
  <c r="U72" i="9"/>
  <c r="T72" i="9"/>
  <c r="O72" i="9"/>
  <c r="M72" i="9"/>
  <c r="K72" i="9"/>
  <c r="I72" i="9"/>
  <c r="G72" i="9"/>
  <c r="U71" i="9"/>
  <c r="T71" i="9"/>
  <c r="O71" i="9"/>
  <c r="M71" i="9"/>
  <c r="K71" i="9"/>
  <c r="I71" i="9"/>
  <c r="G71" i="9"/>
  <c r="S70" i="9"/>
  <c r="R70" i="9"/>
  <c r="Q70" i="9"/>
  <c r="T70" i="9" s="1"/>
  <c r="P70" i="9"/>
  <c r="L70" i="9"/>
  <c r="J70" i="9"/>
  <c r="I70" i="9"/>
  <c r="H70" i="9"/>
  <c r="F70" i="9"/>
  <c r="E70" i="9"/>
  <c r="D70" i="9"/>
  <c r="G70" i="9" s="1"/>
  <c r="U69" i="9"/>
  <c r="T69" i="9"/>
  <c r="O69" i="9"/>
  <c r="M69" i="9"/>
  <c r="K69" i="9"/>
  <c r="I69" i="9"/>
  <c r="G69" i="9"/>
  <c r="U68" i="9"/>
  <c r="T68" i="9"/>
  <c r="O68" i="9"/>
  <c r="M68" i="9"/>
  <c r="K68" i="9"/>
  <c r="I68" i="9"/>
  <c r="G68" i="9"/>
  <c r="U67" i="9"/>
  <c r="T67" i="9"/>
  <c r="O67" i="9"/>
  <c r="M67" i="9"/>
  <c r="K67" i="9"/>
  <c r="I67" i="9"/>
  <c r="G67" i="9"/>
  <c r="U66" i="9"/>
  <c r="T66" i="9"/>
  <c r="O66" i="9"/>
  <c r="M66" i="9"/>
  <c r="K66" i="9"/>
  <c r="I66" i="9"/>
  <c r="G66" i="9"/>
  <c r="U65" i="9"/>
  <c r="T65" i="9"/>
  <c r="O65" i="9"/>
  <c r="M65" i="9"/>
  <c r="K65" i="9"/>
  <c r="I65" i="9"/>
  <c r="G65" i="9"/>
  <c r="U64" i="9"/>
  <c r="T64" i="9"/>
  <c r="O64" i="9"/>
  <c r="M64" i="9"/>
  <c r="K64" i="9"/>
  <c r="I64" i="9"/>
  <c r="G64" i="9"/>
  <c r="T63" i="9"/>
  <c r="S63" i="9"/>
  <c r="R63" i="9"/>
  <c r="Q63" i="9"/>
  <c r="P63" i="9"/>
  <c r="L63" i="9"/>
  <c r="J63" i="9"/>
  <c r="H63" i="9"/>
  <c r="F63" i="9"/>
  <c r="U63" i="9" s="1"/>
  <c r="E63" i="9"/>
  <c r="D63" i="9"/>
  <c r="O63" i="9" s="1"/>
  <c r="U62" i="9"/>
  <c r="T62" i="9"/>
  <c r="O62" i="9"/>
  <c r="M62" i="9"/>
  <c r="K62" i="9"/>
  <c r="I62" i="9"/>
  <c r="G62" i="9"/>
  <c r="U61" i="9"/>
  <c r="T61" i="9"/>
  <c r="O61" i="9"/>
  <c r="M61" i="9"/>
  <c r="K61" i="9"/>
  <c r="I61" i="9"/>
  <c r="G61" i="9"/>
  <c r="U60" i="9"/>
  <c r="T60" i="9"/>
  <c r="O60" i="9"/>
  <c r="M60" i="9"/>
  <c r="K60" i="9"/>
  <c r="I60" i="9"/>
  <c r="G60" i="9"/>
  <c r="U59" i="9"/>
  <c r="T59" i="9"/>
  <c r="O59" i="9"/>
  <c r="M59" i="9"/>
  <c r="K59" i="9"/>
  <c r="I59" i="9"/>
  <c r="G59" i="9"/>
  <c r="S58" i="9"/>
  <c r="R58" i="9"/>
  <c r="Q58" i="9"/>
  <c r="P58" i="9"/>
  <c r="O58" i="9"/>
  <c r="L58" i="9"/>
  <c r="J58" i="9"/>
  <c r="H58" i="9"/>
  <c r="I58" i="9" s="1"/>
  <c r="F58" i="9"/>
  <c r="U58" i="9" s="1"/>
  <c r="E58" i="9"/>
  <c r="K58" i="9" s="1"/>
  <c r="D58" i="9"/>
  <c r="U57" i="9"/>
  <c r="T57" i="9"/>
  <c r="O57" i="9"/>
  <c r="M57" i="9"/>
  <c r="K57" i="9"/>
  <c r="I57" i="9"/>
  <c r="G57" i="9"/>
  <c r="S54" i="9"/>
  <c r="R54" i="9"/>
  <c r="Q54" i="9"/>
  <c r="T54" i="9" s="1"/>
  <c r="P54" i="9"/>
  <c r="O54" i="9"/>
  <c r="L54" i="9"/>
  <c r="J54" i="9"/>
  <c r="H54" i="9"/>
  <c r="F54" i="9"/>
  <c r="U54" i="9" s="1"/>
  <c r="E54" i="9"/>
  <c r="D54" i="9"/>
  <c r="G54" i="9" s="1"/>
  <c r="S53" i="9"/>
  <c r="R53" i="9"/>
  <c r="Q53" i="9"/>
  <c r="T53" i="9" s="1"/>
  <c r="P53" i="9"/>
  <c r="L53" i="9"/>
  <c r="K53" i="9"/>
  <c r="J53" i="9"/>
  <c r="H53" i="9"/>
  <c r="G53" i="9"/>
  <c r="F53" i="9"/>
  <c r="E53" i="9"/>
  <c r="D53" i="9"/>
  <c r="O53" i="9" s="1"/>
  <c r="U52" i="9"/>
  <c r="T52" i="9"/>
  <c r="O52" i="9"/>
  <c r="M52" i="9"/>
  <c r="K52" i="9"/>
  <c r="I52" i="9"/>
  <c r="G52" i="9"/>
  <c r="U51" i="9"/>
  <c r="T51" i="9"/>
  <c r="O51" i="9"/>
  <c r="M51" i="9"/>
  <c r="K51" i="9"/>
  <c r="I51" i="9"/>
  <c r="G51" i="9"/>
  <c r="U50" i="9"/>
  <c r="T50" i="9"/>
  <c r="O50" i="9"/>
  <c r="M50" i="9"/>
  <c r="K50" i="9"/>
  <c r="I50" i="9"/>
  <c r="G50" i="9"/>
  <c r="U49" i="9"/>
  <c r="T49" i="9"/>
  <c r="O49" i="9"/>
  <c r="M49" i="9"/>
  <c r="K49" i="9"/>
  <c r="I49" i="9"/>
  <c r="G49" i="9"/>
  <c r="U48" i="9"/>
  <c r="T48" i="9"/>
  <c r="O48" i="9"/>
  <c r="M48" i="9"/>
  <c r="K48" i="9"/>
  <c r="I48" i="9"/>
  <c r="G48" i="9"/>
  <c r="S47" i="9"/>
  <c r="T47" i="9" s="1"/>
  <c r="R47" i="9"/>
  <c r="Q47" i="9"/>
  <c r="P47" i="9"/>
  <c r="U47" i="9" s="1"/>
  <c r="L47" i="9"/>
  <c r="J47" i="9"/>
  <c r="H47" i="9"/>
  <c r="I47" i="9" s="1"/>
  <c r="F47" i="9"/>
  <c r="E47" i="9"/>
  <c r="M47" i="9" s="1"/>
  <c r="D47" i="9"/>
  <c r="G47" i="9" s="1"/>
  <c r="U46" i="9"/>
  <c r="T46" i="9"/>
  <c r="O46" i="9"/>
  <c r="M46" i="9"/>
  <c r="K46" i="9"/>
  <c r="I46" i="9"/>
  <c r="G46" i="9"/>
  <c r="U45" i="9"/>
  <c r="T45" i="9"/>
  <c r="O45" i="9"/>
  <c r="M45" i="9"/>
  <c r="K45" i="9"/>
  <c r="I45" i="9"/>
  <c r="G45" i="9"/>
  <c r="U44" i="9"/>
  <c r="T44" i="9"/>
  <c r="O44" i="9"/>
  <c r="M44" i="9"/>
  <c r="K44" i="9"/>
  <c r="I44" i="9"/>
  <c r="G44" i="9"/>
  <c r="U43" i="9"/>
  <c r="T43" i="9"/>
  <c r="O43" i="9"/>
  <c r="M43" i="9"/>
  <c r="K43" i="9"/>
  <c r="I43" i="9"/>
  <c r="G43" i="9"/>
  <c r="U42" i="9"/>
  <c r="T42" i="9"/>
  <c r="O42" i="9"/>
  <c r="M42" i="9"/>
  <c r="K42" i="9"/>
  <c r="I42" i="9"/>
  <c r="G42" i="9"/>
  <c r="U41" i="9"/>
  <c r="T41" i="9"/>
  <c r="O41" i="9"/>
  <c r="M41" i="9"/>
  <c r="K41" i="9"/>
  <c r="I41" i="9"/>
  <c r="G41" i="9"/>
  <c r="S40" i="9"/>
  <c r="R40" i="9"/>
  <c r="Q40" i="9"/>
  <c r="P40" i="9"/>
  <c r="O40" i="9"/>
  <c r="L40" i="9"/>
  <c r="J40" i="9"/>
  <c r="H40" i="9"/>
  <c r="I40" i="9" s="1"/>
  <c r="F40" i="9"/>
  <c r="U40" i="9" s="1"/>
  <c r="E40" i="9"/>
  <c r="K40" i="9" s="1"/>
  <c r="D40" i="9"/>
  <c r="U39" i="9"/>
  <c r="T39" i="9"/>
  <c r="O39" i="9"/>
  <c r="M39" i="9"/>
  <c r="K39" i="9"/>
  <c r="I39" i="9"/>
  <c r="G39" i="9"/>
  <c r="U38" i="9"/>
  <c r="T38" i="9"/>
  <c r="O38" i="9"/>
  <c r="M38" i="9"/>
  <c r="K38" i="9"/>
  <c r="I38" i="9"/>
  <c r="G38" i="9"/>
  <c r="U37" i="9"/>
  <c r="T37" i="9"/>
  <c r="O37" i="9"/>
  <c r="M37" i="9"/>
  <c r="K37" i="9"/>
  <c r="I37" i="9"/>
  <c r="G37" i="9"/>
  <c r="U36" i="9"/>
  <c r="T36" i="9"/>
  <c r="O36" i="9"/>
  <c r="M36" i="9"/>
  <c r="K36" i="9"/>
  <c r="I36" i="9"/>
  <c r="G36" i="9"/>
  <c r="S35" i="9"/>
  <c r="T35" i="9" s="1"/>
  <c r="R35" i="9"/>
  <c r="Q35" i="9"/>
  <c r="P35" i="9"/>
  <c r="L35" i="9"/>
  <c r="J35" i="9"/>
  <c r="H35" i="9"/>
  <c r="G35" i="9"/>
  <c r="F35" i="9"/>
  <c r="E35" i="9"/>
  <c r="D35" i="9"/>
  <c r="O35" i="9" s="1"/>
  <c r="U34" i="9"/>
  <c r="T34" i="9"/>
  <c r="O34" i="9"/>
  <c r="M34" i="9"/>
  <c r="K34" i="9"/>
  <c r="I34" i="9"/>
  <c r="G34" i="9"/>
  <c r="U33" i="9"/>
  <c r="T33" i="9"/>
  <c r="O33" i="9"/>
  <c r="M33" i="9"/>
  <c r="K33" i="9"/>
  <c r="I33" i="9"/>
  <c r="G33" i="9"/>
  <c r="U32" i="9"/>
  <c r="T32" i="9"/>
  <c r="O32" i="9"/>
  <c r="M32" i="9"/>
  <c r="K32" i="9"/>
  <c r="I32" i="9"/>
  <c r="G32" i="9"/>
  <c r="U31" i="9"/>
  <c r="T31" i="9"/>
  <c r="O31" i="9"/>
  <c r="M31" i="9"/>
  <c r="K31" i="9"/>
  <c r="I31" i="9"/>
  <c r="G31" i="9"/>
  <c r="U30" i="9"/>
  <c r="T30" i="9"/>
  <c r="O30" i="9"/>
  <c r="M30" i="9"/>
  <c r="K30" i="9"/>
  <c r="I30" i="9"/>
  <c r="G30" i="9"/>
  <c r="U29" i="9"/>
  <c r="T29" i="9"/>
  <c r="O29" i="9"/>
  <c r="M29" i="9"/>
  <c r="K29" i="9"/>
  <c r="I29" i="9"/>
  <c r="G29" i="9"/>
  <c r="U28" i="9"/>
  <c r="T28" i="9"/>
  <c r="O28" i="9"/>
  <c r="M28" i="9"/>
  <c r="K28" i="9"/>
  <c r="I28" i="9"/>
  <c r="G28" i="9"/>
  <c r="S27" i="9"/>
  <c r="R27" i="9"/>
  <c r="Q27" i="9"/>
  <c r="T27" i="9" s="1"/>
  <c r="P27" i="9"/>
  <c r="U27" i="9" s="1"/>
  <c r="L27" i="9"/>
  <c r="J27" i="9"/>
  <c r="H27" i="9"/>
  <c r="F27" i="9"/>
  <c r="E27" i="9"/>
  <c r="M27" i="9" s="1"/>
  <c r="D27" i="9"/>
  <c r="U26" i="9"/>
  <c r="T26" i="9"/>
  <c r="O26" i="9"/>
  <c r="M26" i="9"/>
  <c r="K26" i="9"/>
  <c r="I26" i="9"/>
  <c r="G26" i="9"/>
  <c r="U25" i="9"/>
  <c r="T25" i="9"/>
  <c r="O25" i="9"/>
  <c r="M25" i="9"/>
  <c r="K25" i="9"/>
  <c r="I25" i="9"/>
  <c r="G25" i="9"/>
  <c r="U24" i="9"/>
  <c r="T24" i="9"/>
  <c r="O24" i="9"/>
  <c r="M24" i="9"/>
  <c r="K24" i="9"/>
  <c r="I24" i="9"/>
  <c r="G24" i="9"/>
  <c r="U23" i="9"/>
  <c r="T23" i="9"/>
  <c r="O23" i="9"/>
  <c r="M23" i="9"/>
  <c r="K23" i="9"/>
  <c r="I23" i="9"/>
  <c r="G23" i="9"/>
  <c r="U22" i="9"/>
  <c r="T22" i="9"/>
  <c r="O22" i="9"/>
  <c r="M22" i="9"/>
  <c r="K22" i="9"/>
  <c r="I22" i="9"/>
  <c r="G22" i="9"/>
  <c r="U21" i="9"/>
  <c r="T21" i="9"/>
  <c r="O21" i="9"/>
  <c r="M21" i="9"/>
  <c r="K21" i="9"/>
  <c r="I21" i="9"/>
  <c r="G21" i="9"/>
  <c r="U20" i="9"/>
  <c r="T20" i="9"/>
  <c r="O20" i="9"/>
  <c r="M20" i="9"/>
  <c r="K20" i="9"/>
  <c r="I20" i="9"/>
  <c r="G20" i="9"/>
  <c r="S19" i="9"/>
  <c r="T19" i="9" s="1"/>
  <c r="R19" i="9"/>
  <c r="Q19" i="9"/>
  <c r="P19" i="9"/>
  <c r="L19" i="9"/>
  <c r="J19" i="9"/>
  <c r="H19" i="9"/>
  <c r="F19" i="9"/>
  <c r="E19" i="9"/>
  <c r="D19" i="9"/>
  <c r="U18" i="9"/>
  <c r="T18" i="9"/>
  <c r="O18" i="9"/>
  <c r="M18" i="9"/>
  <c r="K18" i="9"/>
  <c r="I18" i="9"/>
  <c r="G18" i="9"/>
  <c r="U17" i="9"/>
  <c r="T17" i="9"/>
  <c r="O17" i="9"/>
  <c r="M17" i="9"/>
  <c r="K17" i="9"/>
  <c r="I17" i="9"/>
  <c r="G17" i="9"/>
  <c r="U16" i="9"/>
  <c r="T16" i="9"/>
  <c r="O16" i="9"/>
  <c r="M16" i="9"/>
  <c r="K16" i="9"/>
  <c r="I16" i="9"/>
  <c r="G16" i="9"/>
  <c r="U15" i="9"/>
  <c r="T15" i="9"/>
  <c r="O15" i="9"/>
  <c r="M15" i="9"/>
  <c r="K15" i="9"/>
  <c r="I15" i="9"/>
  <c r="G15" i="9"/>
  <c r="U14" i="9"/>
  <c r="T14" i="9"/>
  <c r="O14" i="9"/>
  <c r="M14" i="9"/>
  <c r="K14" i="9"/>
  <c r="I14" i="9"/>
  <c r="G14" i="9"/>
  <c r="U13" i="9"/>
  <c r="T13" i="9"/>
  <c r="O13" i="9"/>
  <c r="M13" i="9"/>
  <c r="K13" i="9"/>
  <c r="I13" i="9"/>
  <c r="G13" i="9"/>
  <c r="U12" i="9"/>
  <c r="T12" i="9"/>
  <c r="O12" i="9"/>
  <c r="M12" i="9"/>
  <c r="K12" i="9"/>
  <c r="I12" i="9"/>
  <c r="G12" i="9"/>
  <c r="U11" i="9"/>
  <c r="T11" i="9"/>
  <c r="O11" i="9"/>
  <c r="M11" i="9"/>
  <c r="K11" i="9"/>
  <c r="I11" i="9"/>
  <c r="G11" i="9"/>
  <c r="S10" i="9"/>
  <c r="R10" i="9"/>
  <c r="Q10" i="9"/>
  <c r="P10" i="9"/>
  <c r="L10" i="9"/>
  <c r="J10" i="9"/>
  <c r="K10" i="9" s="1"/>
  <c r="H10" i="9"/>
  <c r="F10" i="9"/>
  <c r="U10" i="9" s="1"/>
  <c r="E10" i="9"/>
  <c r="D10" i="9"/>
  <c r="U9" i="9"/>
  <c r="T9" i="9"/>
  <c r="O9" i="9"/>
  <c r="M9" i="9"/>
  <c r="K9" i="9"/>
  <c r="I9" i="9"/>
  <c r="G9" i="9"/>
  <c r="U8" i="9"/>
  <c r="T8" i="9"/>
  <c r="O8" i="9"/>
  <c r="M8" i="9"/>
  <c r="K8" i="9"/>
  <c r="I8" i="9"/>
  <c r="G8" i="9"/>
  <c r="S339" i="8"/>
  <c r="R339" i="8"/>
  <c r="Q339" i="8"/>
  <c r="T339" i="8" s="1"/>
  <c r="P339" i="8"/>
  <c r="L339" i="8"/>
  <c r="J339" i="8"/>
  <c r="K339" i="8" s="1"/>
  <c r="H339" i="8"/>
  <c r="I339" i="8" s="1"/>
  <c r="F339" i="8"/>
  <c r="E339" i="8"/>
  <c r="M339" i="8" s="1"/>
  <c r="D339" i="8"/>
  <c r="O339" i="8" s="1"/>
  <c r="S338" i="8"/>
  <c r="T338" i="8" s="1"/>
  <c r="R338" i="8"/>
  <c r="Q338" i="8"/>
  <c r="P338" i="8"/>
  <c r="U338" i="8" s="1"/>
  <c r="L338" i="8"/>
  <c r="K338" i="8"/>
  <c r="J338" i="8"/>
  <c r="H338" i="8"/>
  <c r="F338" i="8"/>
  <c r="E338" i="8"/>
  <c r="D338" i="8"/>
  <c r="I338" i="8" s="1"/>
  <c r="S337" i="8"/>
  <c r="T337" i="8" s="1"/>
  <c r="R337" i="8"/>
  <c r="Q337" i="8"/>
  <c r="P337" i="8"/>
  <c r="U337" i="8" s="1"/>
  <c r="L337" i="8"/>
  <c r="J337" i="8"/>
  <c r="H337" i="8"/>
  <c r="F337" i="8"/>
  <c r="E337" i="8"/>
  <c r="D337" i="8"/>
  <c r="O337" i="8" s="1"/>
  <c r="U336" i="8"/>
  <c r="T336" i="8"/>
  <c r="O336" i="8"/>
  <c r="M336" i="8"/>
  <c r="K336" i="8"/>
  <c r="I336" i="8"/>
  <c r="G336" i="8"/>
  <c r="U335" i="8"/>
  <c r="T335" i="8"/>
  <c r="O335" i="8"/>
  <c r="M335" i="8"/>
  <c r="K335" i="8"/>
  <c r="I335" i="8"/>
  <c r="G335" i="8"/>
  <c r="U334" i="8"/>
  <c r="T334" i="8"/>
  <c r="O334" i="8"/>
  <c r="M334" i="8"/>
  <c r="K334" i="8"/>
  <c r="I334" i="8"/>
  <c r="G334" i="8"/>
  <c r="U333" i="8"/>
  <c r="T333" i="8"/>
  <c r="O333" i="8"/>
  <c r="M333" i="8"/>
  <c r="K333" i="8"/>
  <c r="I333" i="8"/>
  <c r="G333" i="8"/>
  <c r="S332" i="8"/>
  <c r="R332" i="8"/>
  <c r="Q332" i="8"/>
  <c r="T332" i="8" s="1"/>
  <c r="P332" i="8"/>
  <c r="L332" i="8"/>
  <c r="J332" i="8"/>
  <c r="K332" i="8" s="1"/>
  <c r="H332" i="8"/>
  <c r="G332" i="8"/>
  <c r="F332" i="8"/>
  <c r="E332" i="8"/>
  <c r="D332" i="8"/>
  <c r="I332" i="8" s="1"/>
  <c r="U331" i="8"/>
  <c r="T331" i="8"/>
  <c r="O331" i="8"/>
  <c r="M331" i="8"/>
  <c r="K331" i="8"/>
  <c r="I331" i="8"/>
  <c r="G331" i="8"/>
  <c r="U330" i="8"/>
  <c r="T330" i="8"/>
  <c r="O330" i="8"/>
  <c r="M330" i="8"/>
  <c r="K330" i="8"/>
  <c r="I330" i="8"/>
  <c r="G330" i="8"/>
  <c r="U329" i="8"/>
  <c r="T329" i="8"/>
  <c r="O329" i="8"/>
  <c r="M329" i="8"/>
  <c r="K329" i="8"/>
  <c r="I329" i="8"/>
  <c r="G329" i="8"/>
  <c r="U328" i="8"/>
  <c r="T328" i="8"/>
  <c r="O328" i="8"/>
  <c r="M328" i="8"/>
  <c r="K328" i="8"/>
  <c r="I328" i="8"/>
  <c r="G328" i="8"/>
  <c r="U327" i="8"/>
  <c r="T327" i="8"/>
  <c r="O327" i="8"/>
  <c r="M327" i="8"/>
  <c r="K327" i="8"/>
  <c r="I327" i="8"/>
  <c r="G327" i="8"/>
  <c r="U326" i="8"/>
  <c r="T326" i="8"/>
  <c r="O326" i="8"/>
  <c r="M326" i="8"/>
  <c r="K326" i="8"/>
  <c r="I326" i="8"/>
  <c r="G326" i="8"/>
  <c r="U325" i="8"/>
  <c r="T325" i="8"/>
  <c r="O325" i="8"/>
  <c r="M325" i="8"/>
  <c r="K325" i="8"/>
  <c r="I325" i="8"/>
  <c r="G325" i="8"/>
  <c r="U324" i="8"/>
  <c r="T324" i="8"/>
  <c r="O324" i="8"/>
  <c r="M324" i="8"/>
  <c r="K324" i="8"/>
  <c r="I324" i="8"/>
  <c r="G324" i="8"/>
  <c r="S323" i="8"/>
  <c r="R323" i="8"/>
  <c r="Q323" i="8"/>
  <c r="P323" i="8"/>
  <c r="L323" i="8"/>
  <c r="J323" i="8"/>
  <c r="H323" i="8"/>
  <c r="I323" i="8" s="1"/>
  <c r="F323" i="8"/>
  <c r="G323" i="8" s="1"/>
  <c r="E323" i="8"/>
  <c r="M323" i="8" s="1"/>
  <c r="D323" i="8"/>
  <c r="O323" i="8" s="1"/>
  <c r="U322" i="8"/>
  <c r="T322" i="8"/>
  <c r="O322" i="8"/>
  <c r="M322" i="8"/>
  <c r="K322" i="8"/>
  <c r="I322" i="8"/>
  <c r="G322" i="8"/>
  <c r="U321" i="8"/>
  <c r="T321" i="8"/>
  <c r="O321" i="8"/>
  <c r="M321" i="8"/>
  <c r="K321" i="8"/>
  <c r="I321" i="8"/>
  <c r="G321" i="8"/>
  <c r="U320" i="8"/>
  <c r="T320" i="8"/>
  <c r="O320" i="8"/>
  <c r="M320" i="8"/>
  <c r="K320" i="8"/>
  <c r="I320" i="8"/>
  <c r="G320" i="8"/>
  <c r="U319" i="8"/>
  <c r="T319" i="8"/>
  <c r="O319" i="8"/>
  <c r="M319" i="8"/>
  <c r="K319" i="8"/>
  <c r="I319" i="8"/>
  <c r="G319" i="8"/>
  <c r="U318" i="8"/>
  <c r="T318" i="8"/>
  <c r="O318" i="8"/>
  <c r="M318" i="8"/>
  <c r="K318" i="8"/>
  <c r="I318" i="8"/>
  <c r="G318" i="8"/>
  <c r="S317" i="8"/>
  <c r="T317" i="8" s="1"/>
  <c r="R317" i="8"/>
  <c r="Q317" i="8"/>
  <c r="P317" i="8"/>
  <c r="U317" i="8" s="1"/>
  <c r="L317" i="8"/>
  <c r="J317" i="8"/>
  <c r="H317" i="8"/>
  <c r="F317" i="8"/>
  <c r="E317" i="8"/>
  <c r="M317" i="8" s="1"/>
  <c r="D317" i="8"/>
  <c r="G317" i="8" s="1"/>
  <c r="U316" i="8"/>
  <c r="T316" i="8"/>
  <c r="O316" i="8"/>
  <c r="M316" i="8"/>
  <c r="K316" i="8"/>
  <c r="I316" i="8"/>
  <c r="G316" i="8"/>
  <c r="U315" i="8"/>
  <c r="T315" i="8"/>
  <c r="O315" i="8"/>
  <c r="M315" i="8"/>
  <c r="K315" i="8"/>
  <c r="I315" i="8"/>
  <c r="G315" i="8"/>
  <c r="U314" i="8"/>
  <c r="T314" i="8"/>
  <c r="O314" i="8"/>
  <c r="M314" i="8"/>
  <c r="K314" i="8"/>
  <c r="I314" i="8"/>
  <c r="G314" i="8"/>
  <c r="U313" i="8"/>
  <c r="T313" i="8"/>
  <c r="O313" i="8"/>
  <c r="M313" i="8"/>
  <c r="K313" i="8"/>
  <c r="I313" i="8"/>
  <c r="G313" i="8"/>
  <c r="U312" i="8"/>
  <c r="T312" i="8"/>
  <c r="O312" i="8"/>
  <c r="M312" i="8"/>
  <c r="K312" i="8"/>
  <c r="I312" i="8"/>
  <c r="G312" i="8"/>
  <c r="U311" i="8"/>
  <c r="T311" i="8"/>
  <c r="O311" i="8"/>
  <c r="M311" i="8"/>
  <c r="K311" i="8"/>
  <c r="I311" i="8"/>
  <c r="G311" i="8"/>
  <c r="S310" i="8"/>
  <c r="R310" i="8"/>
  <c r="Q310" i="8"/>
  <c r="P310" i="8"/>
  <c r="L310" i="8"/>
  <c r="J310" i="8"/>
  <c r="H310" i="8"/>
  <c r="F310" i="8"/>
  <c r="E310" i="8"/>
  <c r="D310" i="8"/>
  <c r="I310" i="8" s="1"/>
  <c r="U309" i="8"/>
  <c r="T309" i="8"/>
  <c r="O309" i="8"/>
  <c r="M309" i="8"/>
  <c r="K309" i="8"/>
  <c r="I309" i="8"/>
  <c r="G309" i="8"/>
  <c r="U308" i="8"/>
  <c r="T308" i="8"/>
  <c r="O308" i="8"/>
  <c r="M308" i="8"/>
  <c r="K308" i="8"/>
  <c r="I308" i="8"/>
  <c r="G308" i="8"/>
  <c r="U307" i="8"/>
  <c r="T307" i="8"/>
  <c r="O307" i="8"/>
  <c r="M307" i="8"/>
  <c r="K307" i="8"/>
  <c r="I307" i="8"/>
  <c r="G307" i="8"/>
  <c r="U306" i="8"/>
  <c r="T306" i="8"/>
  <c r="O306" i="8"/>
  <c r="M306" i="8"/>
  <c r="K306" i="8"/>
  <c r="I306" i="8"/>
  <c r="G306" i="8"/>
  <c r="U305" i="8"/>
  <c r="T305" i="8"/>
  <c r="O305" i="8"/>
  <c r="M305" i="8"/>
  <c r="K305" i="8"/>
  <c r="I305" i="8"/>
  <c r="G305" i="8"/>
  <c r="U304" i="8"/>
  <c r="T304" i="8"/>
  <c r="O304" i="8"/>
  <c r="M304" i="8"/>
  <c r="K304" i="8"/>
  <c r="I304" i="8"/>
  <c r="G304" i="8"/>
  <c r="S303" i="8"/>
  <c r="T303" i="8" s="1"/>
  <c r="R303" i="8"/>
  <c r="Q303" i="8"/>
  <c r="P303" i="8"/>
  <c r="L303" i="8"/>
  <c r="J303" i="8"/>
  <c r="K303" i="8" s="1"/>
  <c r="H303" i="8"/>
  <c r="F303" i="8"/>
  <c r="U303" i="8" s="1"/>
  <c r="E303" i="8"/>
  <c r="D303" i="8"/>
  <c r="O303" i="8" s="1"/>
  <c r="U302" i="8"/>
  <c r="T302" i="8"/>
  <c r="O302" i="8"/>
  <c r="M302" i="8"/>
  <c r="K302" i="8"/>
  <c r="I302" i="8"/>
  <c r="G302" i="8"/>
  <c r="S299" i="8"/>
  <c r="R299" i="8"/>
  <c r="Q299" i="8"/>
  <c r="P299" i="8"/>
  <c r="U299" i="8" s="1"/>
  <c r="L299" i="8"/>
  <c r="J299" i="8"/>
  <c r="K299" i="8" s="1"/>
  <c r="H299" i="8"/>
  <c r="F299" i="8"/>
  <c r="E299" i="8"/>
  <c r="M299" i="8" s="1"/>
  <c r="D299" i="8"/>
  <c r="O299" i="8" s="1"/>
  <c r="U298" i="8"/>
  <c r="T298" i="8"/>
  <c r="S298" i="8"/>
  <c r="R298" i="8"/>
  <c r="Q298" i="8"/>
  <c r="P298" i="8"/>
  <c r="L298" i="8"/>
  <c r="J298" i="8"/>
  <c r="H298" i="8"/>
  <c r="F298" i="8"/>
  <c r="E298" i="8"/>
  <c r="M298" i="8" s="1"/>
  <c r="D298" i="8"/>
  <c r="G298" i="8" s="1"/>
  <c r="U297" i="8"/>
  <c r="T297" i="8"/>
  <c r="O297" i="8"/>
  <c r="M297" i="8"/>
  <c r="K297" i="8"/>
  <c r="I297" i="8"/>
  <c r="G297" i="8"/>
  <c r="U296" i="8"/>
  <c r="T296" i="8"/>
  <c r="O296" i="8"/>
  <c r="M296" i="8"/>
  <c r="K296" i="8"/>
  <c r="I296" i="8"/>
  <c r="G296" i="8"/>
  <c r="U295" i="8"/>
  <c r="T295" i="8"/>
  <c r="O295" i="8"/>
  <c r="M295" i="8"/>
  <c r="K295" i="8"/>
  <c r="I295" i="8"/>
  <c r="G295" i="8"/>
  <c r="U294" i="8"/>
  <c r="T294" i="8"/>
  <c r="O294" i="8"/>
  <c r="M294" i="8"/>
  <c r="K294" i="8"/>
  <c r="I294" i="8"/>
  <c r="G294" i="8"/>
  <c r="U293" i="8"/>
  <c r="T293" i="8"/>
  <c r="O293" i="8"/>
  <c r="M293" i="8"/>
  <c r="K293" i="8"/>
  <c r="I293" i="8"/>
  <c r="G293" i="8"/>
  <c r="S292" i="8"/>
  <c r="R292" i="8"/>
  <c r="Q292" i="8"/>
  <c r="T292" i="8" s="1"/>
  <c r="P292" i="8"/>
  <c r="U292" i="8" s="1"/>
  <c r="O292" i="8"/>
  <c r="L292" i="8"/>
  <c r="J292" i="8"/>
  <c r="I292" i="8"/>
  <c r="H292" i="8"/>
  <c r="F292" i="8"/>
  <c r="E292" i="8"/>
  <c r="M292" i="8" s="1"/>
  <c r="D292" i="8"/>
  <c r="G292" i="8" s="1"/>
  <c r="U291" i="8"/>
  <c r="T291" i="8"/>
  <c r="O291" i="8"/>
  <c r="M291" i="8"/>
  <c r="K291" i="8"/>
  <c r="I291" i="8"/>
  <c r="G291" i="8"/>
  <c r="U290" i="8"/>
  <c r="T290" i="8"/>
  <c r="O290" i="8"/>
  <c r="M290" i="8"/>
  <c r="K290" i="8"/>
  <c r="I290" i="8"/>
  <c r="G290" i="8"/>
  <c r="U289" i="8"/>
  <c r="T289" i="8"/>
  <c r="O289" i="8"/>
  <c r="M289" i="8"/>
  <c r="K289" i="8"/>
  <c r="I289" i="8"/>
  <c r="G289" i="8"/>
  <c r="U288" i="8"/>
  <c r="T288" i="8"/>
  <c r="O288" i="8"/>
  <c r="M288" i="8"/>
  <c r="K288" i="8"/>
  <c r="I288" i="8"/>
  <c r="G288" i="8"/>
  <c r="U287" i="8"/>
  <c r="T287" i="8"/>
  <c r="O287" i="8"/>
  <c r="M287" i="8"/>
  <c r="K287" i="8"/>
  <c r="I287" i="8"/>
  <c r="G287" i="8"/>
  <c r="U286" i="8"/>
  <c r="T286" i="8"/>
  <c r="O286" i="8"/>
  <c r="M286" i="8"/>
  <c r="K286" i="8"/>
  <c r="I286" i="8"/>
  <c r="G286" i="8"/>
  <c r="S285" i="8"/>
  <c r="T285" i="8" s="1"/>
  <c r="R285" i="8"/>
  <c r="Q285" i="8"/>
  <c r="P285" i="8"/>
  <c r="L285" i="8"/>
  <c r="J285" i="8"/>
  <c r="H285" i="8"/>
  <c r="F285" i="8"/>
  <c r="U285" i="8" s="1"/>
  <c r="E285" i="8"/>
  <c r="M285" i="8" s="1"/>
  <c r="D285" i="8"/>
  <c r="O285" i="8" s="1"/>
  <c r="U284" i="8"/>
  <c r="T284" i="8"/>
  <c r="O284" i="8"/>
  <c r="M284" i="8"/>
  <c r="K284" i="8"/>
  <c r="I284" i="8"/>
  <c r="G284" i="8"/>
  <c r="U283" i="8"/>
  <c r="T283" i="8"/>
  <c r="O283" i="8"/>
  <c r="M283" i="8"/>
  <c r="K283" i="8"/>
  <c r="I283" i="8"/>
  <c r="G283" i="8"/>
  <c r="U282" i="8"/>
  <c r="T282" i="8"/>
  <c r="O282" i="8"/>
  <c r="M282" i="8"/>
  <c r="K282" i="8"/>
  <c r="I282" i="8"/>
  <c r="G282" i="8"/>
  <c r="U281" i="8"/>
  <c r="T281" i="8"/>
  <c r="O281" i="8"/>
  <c r="M281" i="8"/>
  <c r="K281" i="8"/>
  <c r="I281" i="8"/>
  <c r="G281" i="8"/>
  <c r="U280" i="8"/>
  <c r="T280" i="8"/>
  <c r="O280" i="8"/>
  <c r="M280" i="8"/>
  <c r="K280" i="8"/>
  <c r="I280" i="8"/>
  <c r="G280" i="8"/>
  <c r="U279" i="8"/>
  <c r="T279" i="8"/>
  <c r="O279" i="8"/>
  <c r="M279" i="8"/>
  <c r="K279" i="8"/>
  <c r="I279" i="8"/>
  <c r="G279" i="8"/>
  <c r="U278" i="8"/>
  <c r="T278" i="8"/>
  <c r="O278" i="8"/>
  <c r="M278" i="8"/>
  <c r="K278" i="8"/>
  <c r="I278" i="8"/>
  <c r="G278" i="8"/>
  <c r="U277" i="8"/>
  <c r="T277" i="8"/>
  <c r="O277" i="8"/>
  <c r="M277" i="8"/>
  <c r="K277" i="8"/>
  <c r="I277" i="8"/>
  <c r="G277" i="8"/>
  <c r="U276" i="8"/>
  <c r="T276" i="8"/>
  <c r="O276" i="8"/>
  <c r="M276" i="8"/>
  <c r="K276" i="8"/>
  <c r="I276" i="8"/>
  <c r="G276" i="8"/>
  <c r="S275" i="8"/>
  <c r="T275" i="8" s="1"/>
  <c r="R275" i="8"/>
  <c r="Q275" i="8"/>
  <c r="P275" i="8"/>
  <c r="U275" i="8" s="1"/>
  <c r="L275" i="8"/>
  <c r="J275" i="8"/>
  <c r="K275" i="8" s="1"/>
  <c r="H275" i="8"/>
  <c r="F275" i="8"/>
  <c r="E275" i="8"/>
  <c r="M275" i="8" s="1"/>
  <c r="D275" i="8"/>
  <c r="O275" i="8" s="1"/>
  <c r="U274" i="8"/>
  <c r="T274" i="8"/>
  <c r="O274" i="8"/>
  <c r="M274" i="8"/>
  <c r="K274" i="8"/>
  <c r="I274" i="8"/>
  <c r="G274" i="8"/>
  <c r="U273" i="8"/>
  <c r="T273" i="8"/>
  <c r="O273" i="8"/>
  <c r="M273" i="8"/>
  <c r="K273" i="8"/>
  <c r="I273" i="8"/>
  <c r="G273" i="8"/>
  <c r="U272" i="8"/>
  <c r="T272" i="8"/>
  <c r="O272" i="8"/>
  <c r="M272" i="8"/>
  <c r="K272" i="8"/>
  <c r="I272" i="8"/>
  <c r="G272" i="8"/>
  <c r="U271" i="8"/>
  <c r="T271" i="8"/>
  <c r="O271" i="8"/>
  <c r="M271" i="8"/>
  <c r="K271" i="8"/>
  <c r="I271" i="8"/>
  <c r="G271" i="8"/>
  <c r="U270" i="8"/>
  <c r="T270" i="8"/>
  <c r="O270" i="8"/>
  <c r="M270" i="8"/>
  <c r="K270" i="8"/>
  <c r="I270" i="8"/>
  <c r="G270" i="8"/>
  <c r="U269" i="8"/>
  <c r="T269" i="8"/>
  <c r="O269" i="8"/>
  <c r="M269" i="8"/>
  <c r="K269" i="8"/>
  <c r="I269" i="8"/>
  <c r="G269" i="8"/>
  <c r="U268" i="8"/>
  <c r="T268" i="8"/>
  <c r="O268" i="8"/>
  <c r="M268" i="8"/>
  <c r="K268" i="8"/>
  <c r="I268" i="8"/>
  <c r="G268" i="8"/>
  <c r="S267" i="8"/>
  <c r="T267" i="8" s="1"/>
  <c r="R267" i="8"/>
  <c r="Q267" i="8"/>
  <c r="P267" i="8"/>
  <c r="U267" i="8" s="1"/>
  <c r="L267" i="8"/>
  <c r="J267" i="8"/>
  <c r="H267" i="8"/>
  <c r="F267" i="8"/>
  <c r="E267" i="8"/>
  <c r="M267" i="8" s="1"/>
  <c r="D267" i="8"/>
  <c r="G267" i="8" s="1"/>
  <c r="U266" i="8"/>
  <c r="T266" i="8"/>
  <c r="O266" i="8"/>
  <c r="M266" i="8"/>
  <c r="K266" i="8"/>
  <c r="I266" i="8"/>
  <c r="G266" i="8"/>
  <c r="U265" i="8"/>
  <c r="T265" i="8"/>
  <c r="O265" i="8"/>
  <c r="M265" i="8"/>
  <c r="K265" i="8"/>
  <c r="I265" i="8"/>
  <c r="G265" i="8"/>
  <c r="U264" i="8"/>
  <c r="T264" i="8"/>
  <c r="O264" i="8"/>
  <c r="M264" i="8"/>
  <c r="K264" i="8"/>
  <c r="I264" i="8"/>
  <c r="G264" i="8"/>
  <c r="U263" i="8"/>
  <c r="T263" i="8"/>
  <c r="O263" i="8"/>
  <c r="M263" i="8"/>
  <c r="K263" i="8"/>
  <c r="I263" i="8"/>
  <c r="G263" i="8"/>
  <c r="S260" i="8"/>
  <c r="T260" i="8" s="1"/>
  <c r="R260" i="8"/>
  <c r="Q260" i="8"/>
  <c r="P260" i="8"/>
  <c r="L260" i="8"/>
  <c r="K260" i="8"/>
  <c r="J260" i="8"/>
  <c r="H260" i="8"/>
  <c r="F260" i="8"/>
  <c r="E260" i="8"/>
  <c r="D260" i="8"/>
  <c r="I260" i="8" s="1"/>
  <c r="S259" i="8"/>
  <c r="R259" i="8"/>
  <c r="Q259" i="8"/>
  <c r="T259" i="8" s="1"/>
  <c r="P259" i="8"/>
  <c r="U259" i="8" s="1"/>
  <c r="L259" i="8"/>
  <c r="K259" i="8"/>
  <c r="J259" i="8"/>
  <c r="H259" i="8"/>
  <c r="F259" i="8"/>
  <c r="E259" i="8"/>
  <c r="M259" i="8" s="1"/>
  <c r="D259" i="8"/>
  <c r="O259" i="8" s="1"/>
  <c r="U258" i="8"/>
  <c r="T258" i="8"/>
  <c r="O258" i="8"/>
  <c r="M258" i="8"/>
  <c r="K258" i="8"/>
  <c r="I258" i="8"/>
  <c r="G258" i="8"/>
  <c r="U257" i="8"/>
  <c r="T257" i="8"/>
  <c r="O257" i="8"/>
  <c r="M257" i="8"/>
  <c r="K257" i="8"/>
  <c r="I257" i="8"/>
  <c r="G257" i="8"/>
  <c r="U256" i="8"/>
  <c r="T256" i="8"/>
  <c r="O256" i="8"/>
  <c r="M256" i="8"/>
  <c r="K256" i="8"/>
  <c r="I256" i="8"/>
  <c r="G256" i="8"/>
  <c r="U255" i="8"/>
  <c r="T255" i="8"/>
  <c r="O255" i="8"/>
  <c r="M255" i="8"/>
  <c r="K255" i="8"/>
  <c r="I255" i="8"/>
  <c r="G255" i="8"/>
  <c r="S254" i="8"/>
  <c r="R254" i="8"/>
  <c r="Q254" i="8"/>
  <c r="T254" i="8" s="1"/>
  <c r="P254" i="8"/>
  <c r="U254" i="8" s="1"/>
  <c r="O254" i="8"/>
  <c r="L254" i="8"/>
  <c r="J254" i="8"/>
  <c r="I254" i="8"/>
  <c r="H254" i="8"/>
  <c r="G254" i="8"/>
  <c r="F254" i="8"/>
  <c r="E254" i="8"/>
  <c r="D254" i="8"/>
  <c r="U253" i="8"/>
  <c r="T253" i="8"/>
  <c r="O253" i="8"/>
  <c r="M253" i="8"/>
  <c r="K253" i="8"/>
  <c r="I253" i="8"/>
  <c r="G253" i="8"/>
  <c r="U252" i="8"/>
  <c r="T252" i="8"/>
  <c r="O252" i="8"/>
  <c r="M252" i="8"/>
  <c r="K252" i="8"/>
  <c r="I252" i="8"/>
  <c r="G252" i="8"/>
  <c r="U251" i="8"/>
  <c r="T251" i="8"/>
  <c r="O251" i="8"/>
  <c r="M251" i="8"/>
  <c r="K251" i="8"/>
  <c r="I251" i="8"/>
  <c r="G251" i="8"/>
  <c r="U250" i="8"/>
  <c r="T250" i="8"/>
  <c r="O250" i="8"/>
  <c r="M250" i="8"/>
  <c r="K250" i="8"/>
  <c r="I250" i="8"/>
  <c r="G250" i="8"/>
  <c r="U249" i="8"/>
  <c r="T249" i="8"/>
  <c r="O249" i="8"/>
  <c r="M249" i="8"/>
  <c r="K249" i="8"/>
  <c r="I249" i="8"/>
  <c r="G249" i="8"/>
  <c r="U248" i="8"/>
  <c r="T248" i="8"/>
  <c r="O248" i="8"/>
  <c r="M248" i="8"/>
  <c r="K248" i="8"/>
  <c r="I248" i="8"/>
  <c r="G248" i="8"/>
  <c r="S247" i="8"/>
  <c r="R247" i="8"/>
  <c r="Q247" i="8"/>
  <c r="P247" i="8"/>
  <c r="U247" i="8" s="1"/>
  <c r="L247" i="8"/>
  <c r="J247" i="8"/>
  <c r="K247" i="8" s="1"/>
  <c r="H247" i="8"/>
  <c r="F247" i="8"/>
  <c r="E247" i="8"/>
  <c r="M247" i="8" s="1"/>
  <c r="D247" i="8"/>
  <c r="O247" i="8" s="1"/>
  <c r="U246" i="8"/>
  <c r="T246" i="8"/>
  <c r="O246" i="8"/>
  <c r="M246" i="8"/>
  <c r="K246" i="8"/>
  <c r="I246" i="8"/>
  <c r="G246" i="8"/>
  <c r="U245" i="8"/>
  <c r="T245" i="8"/>
  <c r="O245" i="8"/>
  <c r="M245" i="8"/>
  <c r="K245" i="8"/>
  <c r="I245" i="8"/>
  <c r="G245" i="8"/>
  <c r="U244" i="8"/>
  <c r="T244" i="8"/>
  <c r="O244" i="8"/>
  <c r="M244" i="8"/>
  <c r="K244" i="8"/>
  <c r="I244" i="8"/>
  <c r="G244" i="8"/>
  <c r="U243" i="8"/>
  <c r="T243" i="8"/>
  <c r="O243" i="8"/>
  <c r="M243" i="8"/>
  <c r="K243" i="8"/>
  <c r="I243" i="8"/>
  <c r="G243" i="8"/>
  <c r="U242" i="8"/>
  <c r="T242" i="8"/>
  <c r="O242" i="8"/>
  <c r="M242" i="8"/>
  <c r="K242" i="8"/>
  <c r="I242" i="8"/>
  <c r="G242" i="8"/>
  <c r="U241" i="8"/>
  <c r="T241" i="8"/>
  <c r="O241" i="8"/>
  <c r="M241" i="8"/>
  <c r="K241" i="8"/>
  <c r="I241" i="8"/>
  <c r="G241" i="8"/>
  <c r="S240" i="8"/>
  <c r="R240" i="8"/>
  <c r="Q240" i="8"/>
  <c r="T240" i="8" s="1"/>
  <c r="P240" i="8"/>
  <c r="U240" i="8" s="1"/>
  <c r="L240" i="8"/>
  <c r="J240" i="8"/>
  <c r="H240" i="8"/>
  <c r="F240" i="8"/>
  <c r="E240" i="8"/>
  <c r="M240" i="8" s="1"/>
  <c r="D240" i="8"/>
  <c r="I240" i="8" s="1"/>
  <c r="U239" i="8"/>
  <c r="T239" i="8"/>
  <c r="O239" i="8"/>
  <c r="M239" i="8"/>
  <c r="K239" i="8"/>
  <c r="I239" i="8"/>
  <c r="G239" i="8"/>
  <c r="U238" i="8"/>
  <c r="T238" i="8"/>
  <c r="O238" i="8"/>
  <c r="M238" i="8"/>
  <c r="K238" i="8"/>
  <c r="I238" i="8"/>
  <c r="G238" i="8"/>
  <c r="U237" i="8"/>
  <c r="T237" i="8"/>
  <c r="O237" i="8"/>
  <c r="M237" i="8"/>
  <c r="K237" i="8"/>
  <c r="I237" i="8"/>
  <c r="G237" i="8"/>
  <c r="U236" i="8"/>
  <c r="T236" i="8"/>
  <c r="O236" i="8"/>
  <c r="M236" i="8"/>
  <c r="K236" i="8"/>
  <c r="I236" i="8"/>
  <c r="G236" i="8"/>
  <c r="U235" i="8"/>
  <c r="T235" i="8"/>
  <c r="O235" i="8"/>
  <c r="M235" i="8"/>
  <c r="K235" i="8"/>
  <c r="I235" i="8"/>
  <c r="G235" i="8"/>
  <c r="U234" i="8"/>
  <c r="T234" i="8"/>
  <c r="O234" i="8"/>
  <c r="M234" i="8"/>
  <c r="K234" i="8"/>
  <c r="I234" i="8"/>
  <c r="G234" i="8"/>
  <c r="S231" i="8"/>
  <c r="R231" i="8"/>
  <c r="Q231" i="8"/>
  <c r="P231" i="8"/>
  <c r="L231" i="8"/>
  <c r="J231" i="8"/>
  <c r="H231" i="8"/>
  <c r="I231" i="8" s="1"/>
  <c r="F231" i="8"/>
  <c r="G231" i="8" s="1"/>
  <c r="E231" i="8"/>
  <c r="M231" i="8" s="1"/>
  <c r="D231" i="8"/>
  <c r="O231" i="8" s="1"/>
  <c r="T230" i="8"/>
  <c r="S230" i="8"/>
  <c r="R230" i="8"/>
  <c r="Q230" i="8"/>
  <c r="P230" i="8"/>
  <c r="U230" i="8" s="1"/>
  <c r="L230" i="8"/>
  <c r="J230" i="8"/>
  <c r="H230" i="8"/>
  <c r="F230" i="8"/>
  <c r="E230" i="8"/>
  <c r="M230" i="8" s="1"/>
  <c r="D230" i="8"/>
  <c r="G230" i="8" s="1"/>
  <c r="U229" i="8"/>
  <c r="T229" i="8"/>
  <c r="O229" i="8"/>
  <c r="M229" i="8"/>
  <c r="K229" i="8"/>
  <c r="I229" i="8"/>
  <c r="G229" i="8"/>
  <c r="U228" i="8"/>
  <c r="T228" i="8"/>
  <c r="O228" i="8"/>
  <c r="M228" i="8"/>
  <c r="K228" i="8"/>
  <c r="I228" i="8"/>
  <c r="G228" i="8"/>
  <c r="U227" i="8"/>
  <c r="T227" i="8"/>
  <c r="O227" i="8"/>
  <c r="M227" i="8"/>
  <c r="K227" i="8"/>
  <c r="I227" i="8"/>
  <c r="G227" i="8"/>
  <c r="U226" i="8"/>
  <c r="T226" i="8"/>
  <c r="O226" i="8"/>
  <c r="M226" i="8"/>
  <c r="K226" i="8"/>
  <c r="I226" i="8"/>
  <c r="G226" i="8"/>
  <c r="U225" i="8"/>
  <c r="T225" i="8"/>
  <c r="O225" i="8"/>
  <c r="M225" i="8"/>
  <c r="K225" i="8"/>
  <c r="I225" i="8"/>
  <c r="G225" i="8"/>
  <c r="S224" i="8"/>
  <c r="R224" i="8"/>
  <c r="Q224" i="8"/>
  <c r="P224" i="8"/>
  <c r="L224" i="8"/>
  <c r="J224" i="8"/>
  <c r="H224" i="8"/>
  <c r="F224" i="8"/>
  <c r="G224" i="8" s="1"/>
  <c r="E224" i="8"/>
  <c r="D224" i="8"/>
  <c r="I224" i="8" s="1"/>
  <c r="U223" i="8"/>
  <c r="T223" i="8"/>
  <c r="O223" i="8"/>
  <c r="M223" i="8"/>
  <c r="K223" i="8"/>
  <c r="I223" i="8"/>
  <c r="G223" i="8"/>
  <c r="U222" i="8"/>
  <c r="T222" i="8"/>
  <c r="O222" i="8"/>
  <c r="M222" i="8"/>
  <c r="K222" i="8"/>
  <c r="I222" i="8"/>
  <c r="G222" i="8"/>
  <c r="U221" i="8"/>
  <c r="T221" i="8"/>
  <c r="O221" i="8"/>
  <c r="M221" i="8"/>
  <c r="K221" i="8"/>
  <c r="I221" i="8"/>
  <c r="G221" i="8"/>
  <c r="U220" i="8"/>
  <c r="T220" i="8"/>
  <c r="O220" i="8"/>
  <c r="M220" i="8"/>
  <c r="K220" i="8"/>
  <c r="I220" i="8"/>
  <c r="G220" i="8"/>
  <c r="U219" i="8"/>
  <c r="T219" i="8"/>
  <c r="O219" i="8"/>
  <c r="M219" i="8"/>
  <c r="K219" i="8"/>
  <c r="I219" i="8"/>
  <c r="G219" i="8"/>
  <c r="U218" i="8"/>
  <c r="T218" i="8"/>
  <c r="O218" i="8"/>
  <c r="M218" i="8"/>
  <c r="K218" i="8"/>
  <c r="I218" i="8"/>
  <c r="G218" i="8"/>
  <c r="U217" i="8"/>
  <c r="T217" i="8"/>
  <c r="O217" i="8"/>
  <c r="M217" i="8"/>
  <c r="K217" i="8"/>
  <c r="I217" i="8"/>
  <c r="G217" i="8"/>
  <c r="S216" i="8"/>
  <c r="R216" i="8"/>
  <c r="Q216" i="8"/>
  <c r="P216" i="8"/>
  <c r="U216" i="8" s="1"/>
  <c r="L216" i="8"/>
  <c r="J216" i="8"/>
  <c r="H216" i="8"/>
  <c r="G216" i="8"/>
  <c r="F216" i="8"/>
  <c r="E216" i="8"/>
  <c r="M216" i="8" s="1"/>
  <c r="D216" i="8"/>
  <c r="O216" i="8" s="1"/>
  <c r="U215" i="8"/>
  <c r="T215" i="8"/>
  <c r="O215" i="8"/>
  <c r="M215" i="8"/>
  <c r="K215" i="8"/>
  <c r="I215" i="8"/>
  <c r="G215" i="8"/>
  <c r="U214" i="8"/>
  <c r="T214" i="8"/>
  <c r="O214" i="8"/>
  <c r="M214" i="8"/>
  <c r="K214" i="8"/>
  <c r="I214" i="8"/>
  <c r="G214" i="8"/>
  <c r="U213" i="8"/>
  <c r="T213" i="8"/>
  <c r="O213" i="8"/>
  <c r="M213" i="8"/>
  <c r="K213" i="8"/>
  <c r="I213" i="8"/>
  <c r="G213" i="8"/>
  <c r="U212" i="8"/>
  <c r="T212" i="8"/>
  <c r="O212" i="8"/>
  <c r="M212" i="8"/>
  <c r="K212" i="8"/>
  <c r="I212" i="8"/>
  <c r="G212" i="8"/>
  <c r="U211" i="8"/>
  <c r="T211" i="8"/>
  <c r="O211" i="8"/>
  <c r="M211" i="8"/>
  <c r="K211" i="8"/>
  <c r="I211" i="8"/>
  <c r="G211" i="8"/>
  <c r="U210" i="8"/>
  <c r="T210" i="8"/>
  <c r="O210" i="8"/>
  <c r="M210" i="8"/>
  <c r="K210" i="8"/>
  <c r="I210" i="8"/>
  <c r="G210" i="8"/>
  <c r="U209" i="8"/>
  <c r="T209" i="8"/>
  <c r="O209" i="8"/>
  <c r="M209" i="8"/>
  <c r="K209" i="8"/>
  <c r="I209" i="8"/>
  <c r="G209" i="8"/>
  <c r="U208" i="8"/>
  <c r="T208" i="8"/>
  <c r="O208" i="8"/>
  <c r="M208" i="8"/>
  <c r="K208" i="8"/>
  <c r="I208" i="8"/>
  <c r="G208" i="8"/>
  <c r="S205" i="8"/>
  <c r="R205" i="8"/>
  <c r="Q205" i="8"/>
  <c r="P205" i="8"/>
  <c r="U205" i="8" s="1"/>
  <c r="L205" i="8"/>
  <c r="J205" i="8"/>
  <c r="H205" i="8"/>
  <c r="I205" i="8" s="1"/>
  <c r="G205" i="8"/>
  <c r="F205" i="8"/>
  <c r="E205" i="8"/>
  <c r="D205" i="8"/>
  <c r="O205" i="8" s="1"/>
  <c r="U204" i="8"/>
  <c r="S204" i="8"/>
  <c r="R204" i="8"/>
  <c r="Q204" i="8"/>
  <c r="T204" i="8" s="1"/>
  <c r="P204" i="8"/>
  <c r="L204" i="8"/>
  <c r="J204" i="8"/>
  <c r="I204" i="8"/>
  <c r="H204" i="8"/>
  <c r="F204" i="8"/>
  <c r="E204" i="8"/>
  <c r="M204" i="8" s="1"/>
  <c r="D204" i="8"/>
  <c r="G204" i="8" s="1"/>
  <c r="U203" i="8"/>
  <c r="T203" i="8"/>
  <c r="O203" i="8"/>
  <c r="M203" i="8"/>
  <c r="K203" i="8"/>
  <c r="I203" i="8"/>
  <c r="G203" i="8"/>
  <c r="U202" i="8"/>
  <c r="T202" i="8"/>
  <c r="O202" i="8"/>
  <c r="M202" i="8"/>
  <c r="K202" i="8"/>
  <c r="I202" i="8"/>
  <c r="G202" i="8"/>
  <c r="U201" i="8"/>
  <c r="T201" i="8"/>
  <c r="O201" i="8"/>
  <c r="M201" i="8"/>
  <c r="K201" i="8"/>
  <c r="I201" i="8"/>
  <c r="G201" i="8"/>
  <c r="U200" i="8"/>
  <c r="T200" i="8"/>
  <c r="O200" i="8"/>
  <c r="M200" i="8"/>
  <c r="K200" i="8"/>
  <c r="I200" i="8"/>
  <c r="G200" i="8"/>
  <c r="U199" i="8"/>
  <c r="T199" i="8"/>
  <c r="O199" i="8"/>
  <c r="M199" i="8"/>
  <c r="K199" i="8"/>
  <c r="I199" i="8"/>
  <c r="G199" i="8"/>
  <c r="S198" i="8"/>
  <c r="R198" i="8"/>
  <c r="Q198" i="8"/>
  <c r="P198" i="8"/>
  <c r="U198" i="8" s="1"/>
  <c r="L198" i="8"/>
  <c r="J198" i="8"/>
  <c r="H198" i="8"/>
  <c r="F198" i="8"/>
  <c r="E198" i="8"/>
  <c r="M198" i="8" s="1"/>
  <c r="D198" i="8"/>
  <c r="I198" i="8" s="1"/>
  <c r="U197" i="8"/>
  <c r="T197" i="8"/>
  <c r="O197" i="8"/>
  <c r="M197" i="8"/>
  <c r="K197" i="8"/>
  <c r="I197" i="8"/>
  <c r="G197" i="8"/>
  <c r="U196" i="8"/>
  <c r="T196" i="8"/>
  <c r="O196" i="8"/>
  <c r="M196" i="8"/>
  <c r="K196" i="8"/>
  <c r="I196" i="8"/>
  <c r="G196" i="8"/>
  <c r="U195" i="8"/>
  <c r="T195" i="8"/>
  <c r="O195" i="8"/>
  <c r="M195" i="8"/>
  <c r="K195" i="8"/>
  <c r="I195" i="8"/>
  <c r="G195" i="8"/>
  <c r="U194" i="8"/>
  <c r="T194" i="8"/>
  <c r="O194" i="8"/>
  <c r="M194" i="8"/>
  <c r="K194" i="8"/>
  <c r="I194" i="8"/>
  <c r="G194" i="8"/>
  <c r="U193" i="8"/>
  <c r="T193" i="8"/>
  <c r="O193" i="8"/>
  <c r="M193" i="8"/>
  <c r="K193" i="8"/>
  <c r="I193" i="8"/>
  <c r="G193" i="8"/>
  <c r="U192" i="8"/>
  <c r="T192" i="8"/>
  <c r="O192" i="8"/>
  <c r="M192" i="8"/>
  <c r="K192" i="8"/>
  <c r="I192" i="8"/>
  <c r="G192" i="8"/>
  <c r="S191" i="8"/>
  <c r="R191" i="8"/>
  <c r="Q191" i="8"/>
  <c r="P191" i="8"/>
  <c r="L191" i="8"/>
  <c r="J191" i="8"/>
  <c r="K191" i="8" s="1"/>
  <c r="H191" i="8"/>
  <c r="G191" i="8"/>
  <c r="F191" i="8"/>
  <c r="E191" i="8"/>
  <c r="D191" i="8"/>
  <c r="O191" i="8" s="1"/>
  <c r="U190" i="8"/>
  <c r="T190" i="8"/>
  <c r="O190" i="8"/>
  <c r="M190" i="8"/>
  <c r="K190" i="8"/>
  <c r="I190" i="8"/>
  <c r="G190" i="8"/>
  <c r="U189" i="8"/>
  <c r="T189" i="8"/>
  <c r="O189" i="8"/>
  <c r="M189" i="8"/>
  <c r="K189" i="8"/>
  <c r="I189" i="8"/>
  <c r="G189" i="8"/>
  <c r="U188" i="8"/>
  <c r="T188" i="8"/>
  <c r="O188" i="8"/>
  <c r="M188" i="8"/>
  <c r="K188" i="8"/>
  <c r="I188" i="8"/>
  <c r="G188" i="8"/>
  <c r="U187" i="8"/>
  <c r="T187" i="8"/>
  <c r="O187" i="8"/>
  <c r="M187" i="8"/>
  <c r="K187" i="8"/>
  <c r="I187" i="8"/>
  <c r="G187" i="8"/>
  <c r="U186" i="8"/>
  <c r="T186" i="8"/>
  <c r="O186" i="8"/>
  <c r="M186" i="8"/>
  <c r="K186" i="8"/>
  <c r="I186" i="8"/>
  <c r="G186" i="8"/>
  <c r="T185" i="8"/>
  <c r="S185" i="8"/>
  <c r="R185" i="8"/>
  <c r="Q185" i="8"/>
  <c r="P185" i="8"/>
  <c r="U185" i="8" s="1"/>
  <c r="L185" i="8"/>
  <c r="J185" i="8"/>
  <c r="H185" i="8"/>
  <c r="F185" i="8"/>
  <c r="E185" i="8"/>
  <c r="M185" i="8" s="1"/>
  <c r="D185" i="8"/>
  <c r="G185" i="8" s="1"/>
  <c r="U184" i="8"/>
  <c r="T184" i="8"/>
  <c r="O184" i="8"/>
  <c r="M184" i="8"/>
  <c r="K184" i="8"/>
  <c r="I184" i="8"/>
  <c r="G184" i="8"/>
  <c r="U183" i="8"/>
  <c r="T183" i="8"/>
  <c r="O183" i="8"/>
  <c r="M183" i="8"/>
  <c r="K183" i="8"/>
  <c r="I183" i="8"/>
  <c r="G183" i="8"/>
  <c r="U182" i="8"/>
  <c r="T182" i="8"/>
  <c r="O182" i="8"/>
  <c r="M182" i="8"/>
  <c r="K182" i="8"/>
  <c r="I182" i="8"/>
  <c r="G182" i="8"/>
  <c r="U181" i="8"/>
  <c r="T181" i="8"/>
  <c r="O181" i="8"/>
  <c r="M181" i="8"/>
  <c r="K181" i="8"/>
  <c r="I181" i="8"/>
  <c r="G181" i="8"/>
  <c r="U180" i="8"/>
  <c r="T180" i="8"/>
  <c r="O180" i="8"/>
  <c r="M180" i="8"/>
  <c r="K180" i="8"/>
  <c r="I180" i="8"/>
  <c r="G180" i="8"/>
  <c r="S179" i="8"/>
  <c r="R179" i="8"/>
  <c r="Q179" i="8"/>
  <c r="P179" i="8"/>
  <c r="L179" i="8"/>
  <c r="J179" i="8"/>
  <c r="K179" i="8" s="1"/>
  <c r="H179" i="8"/>
  <c r="F179" i="8"/>
  <c r="G179" i="8" s="1"/>
  <c r="E179" i="8"/>
  <c r="D179" i="8"/>
  <c r="O179" i="8" s="1"/>
  <c r="U178" i="8"/>
  <c r="T178" i="8"/>
  <c r="O178" i="8"/>
  <c r="M178" i="8"/>
  <c r="K178" i="8"/>
  <c r="I178" i="8"/>
  <c r="G178" i="8"/>
  <c r="U177" i="8"/>
  <c r="T177" i="8"/>
  <c r="O177" i="8"/>
  <c r="M177" i="8"/>
  <c r="K177" i="8"/>
  <c r="I177" i="8"/>
  <c r="G177" i="8"/>
  <c r="U176" i="8"/>
  <c r="T176" i="8"/>
  <c r="O176" i="8"/>
  <c r="M176" i="8"/>
  <c r="K176" i="8"/>
  <c r="I176" i="8"/>
  <c r="G176" i="8"/>
  <c r="U175" i="8"/>
  <c r="T175" i="8"/>
  <c r="O175" i="8"/>
  <c r="M175" i="8"/>
  <c r="K175" i="8"/>
  <c r="I175" i="8"/>
  <c r="G175" i="8"/>
  <c r="U174" i="8"/>
  <c r="T174" i="8"/>
  <c r="O174" i="8"/>
  <c r="M174" i="8"/>
  <c r="K174" i="8"/>
  <c r="I174" i="8"/>
  <c r="G174" i="8"/>
  <c r="U173" i="8"/>
  <c r="T173" i="8"/>
  <c r="O173" i="8"/>
  <c r="M173" i="8"/>
  <c r="K173" i="8"/>
  <c r="I173" i="8"/>
  <c r="G173" i="8"/>
  <c r="S170" i="8"/>
  <c r="R170" i="8"/>
  <c r="Q170" i="8"/>
  <c r="T170" i="8" s="1"/>
  <c r="P170" i="8"/>
  <c r="U170" i="8" s="1"/>
  <c r="L170" i="8"/>
  <c r="J170" i="8"/>
  <c r="H170" i="8"/>
  <c r="F170" i="8"/>
  <c r="E170" i="8"/>
  <c r="D170" i="8"/>
  <c r="T169" i="8"/>
  <c r="S169" i="8"/>
  <c r="R169" i="8"/>
  <c r="Q169" i="8"/>
  <c r="P169" i="8"/>
  <c r="U169" i="8" s="1"/>
  <c r="L169" i="8"/>
  <c r="J169" i="8"/>
  <c r="H169" i="8"/>
  <c r="F169" i="8"/>
  <c r="E169" i="8"/>
  <c r="M169" i="8" s="1"/>
  <c r="D169" i="8"/>
  <c r="G169" i="8" s="1"/>
  <c r="U168" i="8"/>
  <c r="T168" i="8"/>
  <c r="O168" i="8"/>
  <c r="M168" i="8"/>
  <c r="K168" i="8"/>
  <c r="I168" i="8"/>
  <c r="G168" i="8"/>
  <c r="U167" i="8"/>
  <c r="T167" i="8"/>
  <c r="O167" i="8"/>
  <c r="M167" i="8"/>
  <c r="K167" i="8"/>
  <c r="I167" i="8"/>
  <c r="G167" i="8"/>
  <c r="U166" i="8"/>
  <c r="T166" i="8"/>
  <c r="O166" i="8"/>
  <c r="M166" i="8"/>
  <c r="K166" i="8"/>
  <c r="I166" i="8"/>
  <c r="G166" i="8"/>
  <c r="U165" i="8"/>
  <c r="T165" i="8"/>
  <c r="O165" i="8"/>
  <c r="M165" i="8"/>
  <c r="K165" i="8"/>
  <c r="I165" i="8"/>
  <c r="G165" i="8"/>
  <c r="U164" i="8"/>
  <c r="T164" i="8"/>
  <c r="O164" i="8"/>
  <c r="M164" i="8"/>
  <c r="K164" i="8"/>
  <c r="I164" i="8"/>
  <c r="G164" i="8"/>
  <c r="S163" i="8"/>
  <c r="R163" i="8"/>
  <c r="Q163" i="8"/>
  <c r="T163" i="8" s="1"/>
  <c r="P163" i="8"/>
  <c r="U163" i="8" s="1"/>
  <c r="L163" i="8"/>
  <c r="J163" i="8"/>
  <c r="H163" i="8"/>
  <c r="I163" i="8" s="1"/>
  <c r="G163" i="8"/>
  <c r="F163" i="8"/>
  <c r="E163" i="8"/>
  <c r="M163" i="8" s="1"/>
  <c r="D163" i="8"/>
  <c r="O163" i="8" s="1"/>
  <c r="U162" i="8"/>
  <c r="T162" i="8"/>
  <c r="O162" i="8"/>
  <c r="M162" i="8"/>
  <c r="K162" i="8"/>
  <c r="I162" i="8"/>
  <c r="G162" i="8"/>
  <c r="U161" i="8"/>
  <c r="T161" i="8"/>
  <c r="O161" i="8"/>
  <c r="M161" i="8"/>
  <c r="K161" i="8"/>
  <c r="I161" i="8"/>
  <c r="G161" i="8"/>
  <c r="U160" i="8"/>
  <c r="T160" i="8"/>
  <c r="O160" i="8"/>
  <c r="M160" i="8"/>
  <c r="K160" i="8"/>
  <c r="I160" i="8"/>
  <c r="G160" i="8"/>
  <c r="U159" i="8"/>
  <c r="T159" i="8"/>
  <c r="O159" i="8"/>
  <c r="M159" i="8"/>
  <c r="K159" i="8"/>
  <c r="I159" i="8"/>
  <c r="G159" i="8"/>
  <c r="U158" i="8"/>
  <c r="T158" i="8"/>
  <c r="O158" i="8"/>
  <c r="M158" i="8"/>
  <c r="K158" i="8"/>
  <c r="I158" i="8"/>
  <c r="G158" i="8"/>
  <c r="U157" i="8"/>
  <c r="T157" i="8"/>
  <c r="S157" i="8"/>
  <c r="R157" i="8"/>
  <c r="Q157" i="8"/>
  <c r="P157" i="8"/>
  <c r="L157" i="8"/>
  <c r="J157" i="8"/>
  <c r="H157" i="8"/>
  <c r="F157" i="8"/>
  <c r="E157" i="8"/>
  <c r="M157" i="8" s="1"/>
  <c r="D157" i="8"/>
  <c r="G157" i="8" s="1"/>
  <c r="U156" i="8"/>
  <c r="T156" i="8"/>
  <c r="O156" i="8"/>
  <c r="M156" i="8"/>
  <c r="K156" i="8"/>
  <c r="I156" i="8"/>
  <c r="G156" i="8"/>
  <c r="U155" i="8"/>
  <c r="T155" i="8"/>
  <c r="O155" i="8"/>
  <c r="M155" i="8"/>
  <c r="K155" i="8"/>
  <c r="I155" i="8"/>
  <c r="G155" i="8"/>
  <c r="U154" i="8"/>
  <c r="T154" i="8"/>
  <c r="O154" i="8"/>
  <c r="M154" i="8"/>
  <c r="K154" i="8"/>
  <c r="I154" i="8"/>
  <c r="G154" i="8"/>
  <c r="U153" i="8"/>
  <c r="T153" i="8"/>
  <c r="O153" i="8"/>
  <c r="M153" i="8"/>
  <c r="K153" i="8"/>
  <c r="I153" i="8"/>
  <c r="G153" i="8"/>
  <c r="U152" i="8"/>
  <c r="T152" i="8"/>
  <c r="O152" i="8"/>
  <c r="M152" i="8"/>
  <c r="K152" i="8"/>
  <c r="I152" i="8"/>
  <c r="G152" i="8"/>
  <c r="U151" i="8"/>
  <c r="T151" i="8"/>
  <c r="O151" i="8"/>
  <c r="M151" i="8"/>
  <c r="K151" i="8"/>
  <c r="I151" i="8"/>
  <c r="G151" i="8"/>
  <c r="S150" i="8"/>
  <c r="R150" i="8"/>
  <c r="Q150" i="8"/>
  <c r="T150" i="8" s="1"/>
  <c r="P150" i="8"/>
  <c r="O150" i="8"/>
  <c r="L150" i="8"/>
  <c r="J150" i="8"/>
  <c r="H150" i="8"/>
  <c r="I150" i="8" s="1"/>
  <c r="F150" i="8"/>
  <c r="E150" i="8"/>
  <c r="M150" i="8" s="1"/>
  <c r="D150" i="8"/>
  <c r="G150" i="8" s="1"/>
  <c r="U149" i="8"/>
  <c r="T149" i="8"/>
  <c r="O149" i="8"/>
  <c r="M149" i="8"/>
  <c r="K149" i="8"/>
  <c r="I149" i="8"/>
  <c r="G149" i="8"/>
  <c r="U148" i="8"/>
  <c r="T148" i="8"/>
  <c r="O148" i="8"/>
  <c r="M148" i="8"/>
  <c r="K148" i="8"/>
  <c r="I148" i="8"/>
  <c r="G148" i="8"/>
  <c r="U147" i="8"/>
  <c r="T147" i="8"/>
  <c r="O147" i="8"/>
  <c r="M147" i="8"/>
  <c r="K147" i="8"/>
  <c r="I147" i="8"/>
  <c r="G147" i="8"/>
  <c r="U146" i="8"/>
  <c r="T146" i="8"/>
  <c r="O146" i="8"/>
  <c r="M146" i="8"/>
  <c r="K146" i="8"/>
  <c r="I146" i="8"/>
  <c r="G146" i="8"/>
  <c r="U145" i="8"/>
  <c r="T145" i="8"/>
  <c r="O145" i="8"/>
  <c r="M145" i="8"/>
  <c r="K145" i="8"/>
  <c r="I145" i="8"/>
  <c r="G145" i="8"/>
  <c r="S144" i="8"/>
  <c r="R144" i="8"/>
  <c r="Q144" i="8"/>
  <c r="T144" i="8" s="1"/>
  <c r="P144" i="8"/>
  <c r="U144" i="8" s="1"/>
  <c r="L144" i="8"/>
  <c r="J144" i="8"/>
  <c r="H144" i="8"/>
  <c r="F144" i="8"/>
  <c r="E144" i="8"/>
  <c r="D144" i="8"/>
  <c r="U143" i="8"/>
  <c r="T143" i="8"/>
  <c r="O143" i="8"/>
  <c r="M143" i="8"/>
  <c r="K143" i="8"/>
  <c r="I143" i="8"/>
  <c r="G143" i="8"/>
  <c r="U142" i="8"/>
  <c r="T142" i="8"/>
  <c r="O142" i="8"/>
  <c r="M142" i="8"/>
  <c r="K142" i="8"/>
  <c r="I142" i="8"/>
  <c r="G142" i="8"/>
  <c r="U141" i="8"/>
  <c r="T141" i="8"/>
  <c r="O141" i="8"/>
  <c r="M141" i="8"/>
  <c r="K141" i="8"/>
  <c r="I141" i="8"/>
  <c r="G141" i="8"/>
  <c r="U140" i="8"/>
  <c r="T140" i="8"/>
  <c r="O140" i="8"/>
  <c r="M140" i="8"/>
  <c r="K140" i="8"/>
  <c r="I140" i="8"/>
  <c r="G140" i="8"/>
  <c r="U139" i="8"/>
  <c r="T139" i="8"/>
  <c r="O139" i="8"/>
  <c r="M139" i="8"/>
  <c r="K139" i="8"/>
  <c r="I139" i="8"/>
  <c r="G139" i="8"/>
  <c r="U138" i="8"/>
  <c r="T138" i="8"/>
  <c r="O138" i="8"/>
  <c r="M138" i="8"/>
  <c r="K138" i="8"/>
  <c r="I138" i="8"/>
  <c r="G138" i="8"/>
  <c r="S137" i="8"/>
  <c r="R137" i="8"/>
  <c r="Q137" i="8"/>
  <c r="P137" i="8"/>
  <c r="U137" i="8" s="1"/>
  <c r="O137" i="8"/>
  <c r="L137" i="8"/>
  <c r="J137" i="8"/>
  <c r="H137" i="8"/>
  <c r="I137" i="8" s="1"/>
  <c r="F137" i="8"/>
  <c r="G137" i="8" s="1"/>
  <c r="E137" i="8"/>
  <c r="M137" i="8" s="1"/>
  <c r="D137" i="8"/>
  <c r="U136" i="8"/>
  <c r="T136" i="8"/>
  <c r="O136" i="8"/>
  <c r="M136" i="8"/>
  <c r="K136" i="8"/>
  <c r="I136" i="8"/>
  <c r="G136" i="8"/>
  <c r="U135" i="8"/>
  <c r="T135" i="8"/>
  <c r="O135" i="8"/>
  <c r="M135" i="8"/>
  <c r="K135" i="8"/>
  <c r="I135" i="8"/>
  <c r="G135" i="8"/>
  <c r="U134" i="8"/>
  <c r="T134" i="8"/>
  <c r="O134" i="8"/>
  <c r="M134" i="8"/>
  <c r="K134" i="8"/>
  <c r="I134" i="8"/>
  <c r="G134" i="8"/>
  <c r="U133" i="8"/>
  <c r="T133" i="8"/>
  <c r="O133" i="8"/>
  <c r="M133" i="8"/>
  <c r="K133" i="8"/>
  <c r="I133" i="8"/>
  <c r="G133" i="8"/>
  <c r="S132" i="8"/>
  <c r="R132" i="8"/>
  <c r="Q132" i="8"/>
  <c r="T132" i="8" s="1"/>
  <c r="P132" i="8"/>
  <c r="U132" i="8" s="1"/>
  <c r="L132" i="8"/>
  <c r="K132" i="8"/>
  <c r="J132" i="8"/>
  <c r="H132" i="8"/>
  <c r="F132" i="8"/>
  <c r="E132" i="8"/>
  <c r="M132" i="8" s="1"/>
  <c r="D132" i="8"/>
  <c r="G132" i="8" s="1"/>
  <c r="U131" i="8"/>
  <c r="T131" i="8"/>
  <c r="O131" i="8"/>
  <c r="M131" i="8"/>
  <c r="K131" i="8"/>
  <c r="I131" i="8"/>
  <c r="G131" i="8"/>
  <c r="U130" i="8"/>
  <c r="T130" i="8"/>
  <c r="O130" i="8"/>
  <c r="M130" i="8"/>
  <c r="K130" i="8"/>
  <c r="I130" i="8"/>
  <c r="G130" i="8"/>
  <c r="U129" i="8"/>
  <c r="T129" i="8"/>
  <c r="O129" i="8"/>
  <c r="M129" i="8"/>
  <c r="K129" i="8"/>
  <c r="I129" i="8"/>
  <c r="G129" i="8"/>
  <c r="U128" i="8"/>
  <c r="T128" i="8"/>
  <c r="O128" i="8"/>
  <c r="M128" i="8"/>
  <c r="K128" i="8"/>
  <c r="I128" i="8"/>
  <c r="G128" i="8"/>
  <c r="U127" i="8"/>
  <c r="T127" i="8"/>
  <c r="O127" i="8"/>
  <c r="M127" i="8"/>
  <c r="K127" i="8"/>
  <c r="I127" i="8"/>
  <c r="G127" i="8"/>
  <c r="S126" i="8"/>
  <c r="R126" i="8"/>
  <c r="Q126" i="8"/>
  <c r="T126" i="8" s="1"/>
  <c r="P126" i="8"/>
  <c r="U126" i="8" s="1"/>
  <c r="O126" i="8"/>
  <c r="L126" i="8"/>
  <c r="J126" i="8"/>
  <c r="H126" i="8"/>
  <c r="I126" i="8" s="1"/>
  <c r="G126" i="8"/>
  <c r="F126" i="8"/>
  <c r="E126" i="8"/>
  <c r="D126" i="8"/>
  <c r="U125" i="8"/>
  <c r="T125" i="8"/>
  <c r="O125" i="8"/>
  <c r="M125" i="8"/>
  <c r="K125" i="8"/>
  <c r="I125" i="8"/>
  <c r="G125" i="8"/>
  <c r="U124" i="8"/>
  <c r="T124" i="8"/>
  <c r="O124" i="8"/>
  <c r="M124" i="8"/>
  <c r="K124" i="8"/>
  <c r="I124" i="8"/>
  <c r="G124" i="8"/>
  <c r="U123" i="8"/>
  <c r="T123" i="8"/>
  <c r="O123" i="8"/>
  <c r="M123" i="8"/>
  <c r="K123" i="8"/>
  <c r="I123" i="8"/>
  <c r="G123" i="8"/>
  <c r="U122" i="8"/>
  <c r="T122" i="8"/>
  <c r="O122" i="8"/>
  <c r="M122" i="8"/>
  <c r="K122" i="8"/>
  <c r="I122" i="8"/>
  <c r="G122" i="8"/>
  <c r="S121" i="8"/>
  <c r="R121" i="8"/>
  <c r="Q121" i="8"/>
  <c r="T121" i="8" s="1"/>
  <c r="P121" i="8"/>
  <c r="U121" i="8" s="1"/>
  <c r="L121" i="8"/>
  <c r="K121" i="8"/>
  <c r="J121" i="8"/>
  <c r="H121" i="8"/>
  <c r="F121" i="8"/>
  <c r="E121" i="8"/>
  <c r="M121" i="8" s="1"/>
  <c r="D121" i="8"/>
  <c r="G121" i="8" s="1"/>
  <c r="U120" i="8"/>
  <c r="T120" i="8"/>
  <c r="O120" i="8"/>
  <c r="M120" i="8"/>
  <c r="K120" i="8"/>
  <c r="I120" i="8"/>
  <c r="G120" i="8"/>
  <c r="U119" i="8"/>
  <c r="T119" i="8"/>
  <c r="O119" i="8"/>
  <c r="M119" i="8"/>
  <c r="K119" i="8"/>
  <c r="I119" i="8"/>
  <c r="G119" i="8"/>
  <c r="U118" i="8"/>
  <c r="T118" i="8"/>
  <c r="O118" i="8"/>
  <c r="M118" i="8"/>
  <c r="K118" i="8"/>
  <c r="I118" i="8"/>
  <c r="G118" i="8"/>
  <c r="U117" i="8"/>
  <c r="T117" i="8"/>
  <c r="O117" i="8"/>
  <c r="M117" i="8"/>
  <c r="K117" i="8"/>
  <c r="I117" i="8"/>
  <c r="G117" i="8"/>
  <c r="U116" i="8"/>
  <c r="T116" i="8"/>
  <c r="O116" i="8"/>
  <c r="M116" i="8"/>
  <c r="K116" i="8"/>
  <c r="I116" i="8"/>
  <c r="G116" i="8"/>
  <c r="U115" i="8"/>
  <c r="T115" i="8"/>
  <c r="O115" i="8"/>
  <c r="M115" i="8"/>
  <c r="K115" i="8"/>
  <c r="I115" i="8"/>
  <c r="G115" i="8"/>
  <c r="U114" i="8"/>
  <c r="T114" i="8"/>
  <c r="O114" i="8"/>
  <c r="M114" i="8"/>
  <c r="K114" i="8"/>
  <c r="I114" i="8"/>
  <c r="G114" i="8"/>
  <c r="U113" i="8"/>
  <c r="T113" i="8"/>
  <c r="O113" i="8"/>
  <c r="M113" i="8"/>
  <c r="K113" i="8"/>
  <c r="I113" i="8"/>
  <c r="G113" i="8"/>
  <c r="U112" i="8"/>
  <c r="S112" i="8"/>
  <c r="R112" i="8"/>
  <c r="Q112" i="8"/>
  <c r="T112" i="8" s="1"/>
  <c r="P112" i="8"/>
  <c r="L112" i="8"/>
  <c r="J112" i="8"/>
  <c r="H112" i="8"/>
  <c r="F112" i="8"/>
  <c r="E112" i="8"/>
  <c r="M112" i="8" s="1"/>
  <c r="D112" i="8"/>
  <c r="I112" i="8" s="1"/>
  <c r="U111" i="8"/>
  <c r="T111" i="8"/>
  <c r="O111" i="8"/>
  <c r="M111" i="8"/>
  <c r="K111" i="8"/>
  <c r="I111" i="8"/>
  <c r="G111" i="8"/>
  <c r="U110" i="8"/>
  <c r="T110" i="8"/>
  <c r="O110" i="8"/>
  <c r="M110" i="8"/>
  <c r="K110" i="8"/>
  <c r="I110" i="8"/>
  <c r="G110" i="8"/>
  <c r="U109" i="8"/>
  <c r="T109" i="8"/>
  <c r="O109" i="8"/>
  <c r="M109" i="8"/>
  <c r="K109" i="8"/>
  <c r="I109" i="8"/>
  <c r="G109" i="8"/>
  <c r="U108" i="8"/>
  <c r="T108" i="8"/>
  <c r="O108" i="8"/>
  <c r="M108" i="8"/>
  <c r="K108" i="8"/>
  <c r="I108" i="8"/>
  <c r="G108" i="8"/>
  <c r="U107" i="8"/>
  <c r="T107" i="8"/>
  <c r="O107" i="8"/>
  <c r="M107" i="8"/>
  <c r="K107" i="8"/>
  <c r="I107" i="8"/>
  <c r="G107" i="8"/>
  <c r="S106" i="8"/>
  <c r="R106" i="8"/>
  <c r="Q106" i="8"/>
  <c r="P106" i="8"/>
  <c r="U106" i="8" s="1"/>
  <c r="L106" i="8"/>
  <c r="J106" i="8"/>
  <c r="I106" i="8"/>
  <c r="H106" i="8"/>
  <c r="F106" i="8"/>
  <c r="E106" i="8"/>
  <c r="M106" i="8" s="1"/>
  <c r="D106" i="8"/>
  <c r="U105" i="8"/>
  <c r="T105" i="8"/>
  <c r="O105" i="8"/>
  <c r="M105" i="8"/>
  <c r="K105" i="8"/>
  <c r="I105" i="8"/>
  <c r="G105" i="8"/>
  <c r="S102" i="8"/>
  <c r="R102" i="8"/>
  <c r="Q102" i="8"/>
  <c r="P102" i="8"/>
  <c r="U102" i="8" s="1"/>
  <c r="L102" i="8"/>
  <c r="J102" i="8"/>
  <c r="K102" i="8" s="1"/>
  <c r="I102" i="8"/>
  <c r="H102" i="8"/>
  <c r="F102" i="8"/>
  <c r="E102" i="8"/>
  <c r="M102" i="8" s="1"/>
  <c r="D102" i="8"/>
  <c r="U101" i="8"/>
  <c r="S101" i="8"/>
  <c r="R101" i="8"/>
  <c r="Q101" i="8"/>
  <c r="P101" i="8"/>
  <c r="L101" i="8"/>
  <c r="J101" i="8"/>
  <c r="H101" i="8"/>
  <c r="F101" i="8"/>
  <c r="E101" i="8"/>
  <c r="M101" i="8" s="1"/>
  <c r="D101" i="8"/>
  <c r="U100" i="8"/>
  <c r="T100" i="8"/>
  <c r="O100" i="8"/>
  <c r="M100" i="8"/>
  <c r="K100" i="8"/>
  <c r="I100" i="8"/>
  <c r="G100" i="8"/>
  <c r="U99" i="8"/>
  <c r="T99" i="8"/>
  <c r="O99" i="8"/>
  <c r="M99" i="8"/>
  <c r="K99" i="8"/>
  <c r="I99" i="8"/>
  <c r="G99" i="8"/>
  <c r="U98" i="8"/>
  <c r="T98" i="8"/>
  <c r="O98" i="8"/>
  <c r="M98" i="8"/>
  <c r="K98" i="8"/>
  <c r="I98" i="8"/>
  <c r="G98" i="8"/>
  <c r="U97" i="8"/>
  <c r="T97" i="8"/>
  <c r="O97" i="8"/>
  <c r="M97" i="8"/>
  <c r="K97" i="8"/>
  <c r="I97" i="8"/>
  <c r="G97" i="8"/>
  <c r="S96" i="8"/>
  <c r="R96" i="8"/>
  <c r="Q96" i="8"/>
  <c r="T96" i="8" s="1"/>
  <c r="P96" i="8"/>
  <c r="U96" i="8" s="1"/>
  <c r="L96" i="8"/>
  <c r="J96" i="8"/>
  <c r="H96" i="8"/>
  <c r="F96" i="8"/>
  <c r="E96" i="8"/>
  <c r="M96" i="8" s="1"/>
  <c r="D96" i="8"/>
  <c r="U95" i="8"/>
  <c r="T95" i="8"/>
  <c r="O95" i="8"/>
  <c r="M95" i="8"/>
  <c r="K95" i="8"/>
  <c r="I95" i="8"/>
  <c r="G95" i="8"/>
  <c r="U94" i="8"/>
  <c r="T94" i="8"/>
  <c r="O94" i="8"/>
  <c r="M94" i="8"/>
  <c r="K94" i="8"/>
  <c r="I94" i="8"/>
  <c r="G94" i="8"/>
  <c r="U93" i="8"/>
  <c r="T93" i="8"/>
  <c r="O93" i="8"/>
  <c r="M93" i="8"/>
  <c r="K93" i="8"/>
  <c r="I93" i="8"/>
  <c r="G93" i="8"/>
  <c r="U92" i="8"/>
  <c r="T92" i="8"/>
  <c r="O92" i="8"/>
  <c r="M92" i="8"/>
  <c r="K92" i="8"/>
  <c r="I92" i="8"/>
  <c r="G92" i="8"/>
  <c r="S91" i="8"/>
  <c r="R91" i="8"/>
  <c r="Q91" i="8"/>
  <c r="T91" i="8" s="1"/>
  <c r="P91" i="8"/>
  <c r="U91" i="8" s="1"/>
  <c r="L91" i="8"/>
  <c r="J91" i="8"/>
  <c r="H91" i="8"/>
  <c r="F91" i="8"/>
  <c r="E91" i="8"/>
  <c r="D91" i="8"/>
  <c r="U90" i="8"/>
  <c r="T90" i="8"/>
  <c r="O90" i="8"/>
  <c r="M90" i="8"/>
  <c r="K90" i="8"/>
  <c r="I90" i="8"/>
  <c r="G90" i="8"/>
  <c r="U89" i="8"/>
  <c r="T89" i="8"/>
  <c r="O89" i="8"/>
  <c r="M89" i="8"/>
  <c r="K89" i="8"/>
  <c r="I89" i="8"/>
  <c r="G89" i="8"/>
  <c r="U88" i="8"/>
  <c r="T88" i="8"/>
  <c r="O88" i="8"/>
  <c r="M88" i="8"/>
  <c r="K88" i="8"/>
  <c r="I88" i="8"/>
  <c r="G88" i="8"/>
  <c r="S85" i="8"/>
  <c r="T85" i="8" s="1"/>
  <c r="R85" i="8"/>
  <c r="Q85" i="8"/>
  <c r="P85" i="8"/>
  <c r="L85" i="8"/>
  <c r="J85" i="8"/>
  <c r="K85" i="8" s="1"/>
  <c r="H85" i="8"/>
  <c r="F85" i="8"/>
  <c r="U85" i="8" s="1"/>
  <c r="E85" i="8"/>
  <c r="D85" i="8"/>
  <c r="O85" i="8" s="1"/>
  <c r="S84" i="8"/>
  <c r="R84" i="8"/>
  <c r="Q84" i="8"/>
  <c r="T84" i="8" s="1"/>
  <c r="P84" i="8"/>
  <c r="U84" i="8" s="1"/>
  <c r="L84" i="8"/>
  <c r="K84" i="8"/>
  <c r="J84" i="8"/>
  <c r="H84" i="8"/>
  <c r="F84" i="8"/>
  <c r="E84" i="8"/>
  <c r="M84" i="8" s="1"/>
  <c r="D84" i="8"/>
  <c r="G84" i="8" s="1"/>
  <c r="U83" i="8"/>
  <c r="T83" i="8"/>
  <c r="O83" i="8"/>
  <c r="M83" i="8"/>
  <c r="K83" i="8"/>
  <c r="I83" i="8"/>
  <c r="G83" i="8"/>
  <c r="U82" i="8"/>
  <c r="T82" i="8"/>
  <c r="O82" i="8"/>
  <c r="M82" i="8"/>
  <c r="K82" i="8"/>
  <c r="I82" i="8"/>
  <c r="G82" i="8"/>
  <c r="U81" i="8"/>
  <c r="T81" i="8"/>
  <c r="O81" i="8"/>
  <c r="M81" i="8"/>
  <c r="K81" i="8"/>
  <c r="I81" i="8"/>
  <c r="G81" i="8"/>
  <c r="U80" i="8"/>
  <c r="T80" i="8"/>
  <c r="O80" i="8"/>
  <c r="M80" i="8"/>
  <c r="K80" i="8"/>
  <c r="I80" i="8"/>
  <c r="G80" i="8"/>
  <c r="U79" i="8"/>
  <c r="T79" i="8"/>
  <c r="O79" i="8"/>
  <c r="M79" i="8"/>
  <c r="K79" i="8"/>
  <c r="I79" i="8"/>
  <c r="G79" i="8"/>
  <c r="S78" i="8"/>
  <c r="R78" i="8"/>
  <c r="Q78" i="8"/>
  <c r="T78" i="8" s="1"/>
  <c r="P78" i="8"/>
  <c r="U78" i="8" s="1"/>
  <c r="O78" i="8"/>
  <c r="L78" i="8"/>
  <c r="J78" i="8"/>
  <c r="H78" i="8"/>
  <c r="I78" i="8" s="1"/>
  <c r="G78" i="8"/>
  <c r="F78" i="8"/>
  <c r="E78" i="8"/>
  <c r="D78" i="8"/>
  <c r="U77" i="8"/>
  <c r="T77" i="8"/>
  <c r="O77" i="8"/>
  <c r="M77" i="8"/>
  <c r="K77" i="8"/>
  <c r="I77" i="8"/>
  <c r="G77" i="8"/>
  <c r="U76" i="8"/>
  <c r="T76" i="8"/>
  <c r="O76" i="8"/>
  <c r="M76" i="8"/>
  <c r="K76" i="8"/>
  <c r="I76" i="8"/>
  <c r="G76" i="8"/>
  <c r="U75" i="8"/>
  <c r="T75" i="8"/>
  <c r="O75" i="8"/>
  <c r="M75" i="8"/>
  <c r="K75" i="8"/>
  <c r="I75" i="8"/>
  <c r="G75" i="8"/>
  <c r="U74" i="8"/>
  <c r="T74" i="8"/>
  <c r="O74" i="8"/>
  <c r="M74" i="8"/>
  <c r="K74" i="8"/>
  <c r="I74" i="8"/>
  <c r="G74" i="8"/>
  <c r="U73" i="8"/>
  <c r="T73" i="8"/>
  <c r="O73" i="8"/>
  <c r="M73" i="8"/>
  <c r="K73" i="8"/>
  <c r="I73" i="8"/>
  <c r="G73" i="8"/>
  <c r="U72" i="8"/>
  <c r="T72" i="8"/>
  <c r="O72" i="8"/>
  <c r="M72" i="8"/>
  <c r="K72" i="8"/>
  <c r="I72" i="8"/>
  <c r="G72" i="8"/>
  <c r="U71" i="8"/>
  <c r="T71" i="8"/>
  <c r="O71" i="8"/>
  <c r="M71" i="8"/>
  <c r="K71" i="8"/>
  <c r="I71" i="8"/>
  <c r="G71" i="8"/>
  <c r="U70" i="8"/>
  <c r="S70" i="8"/>
  <c r="R70" i="8"/>
  <c r="Q70" i="8"/>
  <c r="T70" i="8" s="1"/>
  <c r="P70" i="8"/>
  <c r="L70" i="8"/>
  <c r="J70" i="8"/>
  <c r="H70" i="8"/>
  <c r="I70" i="8" s="1"/>
  <c r="F70" i="8"/>
  <c r="E70" i="8"/>
  <c r="M70" i="8" s="1"/>
  <c r="D70" i="8"/>
  <c r="G70" i="8" s="1"/>
  <c r="U69" i="8"/>
  <c r="T69" i="8"/>
  <c r="O69" i="8"/>
  <c r="M69" i="8"/>
  <c r="K69" i="8"/>
  <c r="I69" i="8"/>
  <c r="G69" i="8"/>
  <c r="U68" i="8"/>
  <c r="T68" i="8"/>
  <c r="O68" i="8"/>
  <c r="M68" i="8"/>
  <c r="K68" i="8"/>
  <c r="I68" i="8"/>
  <c r="G68" i="8"/>
  <c r="U67" i="8"/>
  <c r="T67" i="8"/>
  <c r="O67" i="8"/>
  <c r="M67" i="8"/>
  <c r="K67" i="8"/>
  <c r="I67" i="8"/>
  <c r="G67" i="8"/>
  <c r="U66" i="8"/>
  <c r="T66" i="8"/>
  <c r="O66" i="8"/>
  <c r="M66" i="8"/>
  <c r="K66" i="8"/>
  <c r="I66" i="8"/>
  <c r="G66" i="8"/>
  <c r="U65" i="8"/>
  <c r="T65" i="8"/>
  <c r="O65" i="8"/>
  <c r="M65" i="8"/>
  <c r="K65" i="8"/>
  <c r="I65" i="8"/>
  <c r="G65" i="8"/>
  <c r="U64" i="8"/>
  <c r="T64" i="8"/>
  <c r="O64" i="8"/>
  <c r="M64" i="8"/>
  <c r="K64" i="8"/>
  <c r="I64" i="8"/>
  <c r="G64" i="8"/>
  <c r="T63" i="8"/>
  <c r="S63" i="8"/>
  <c r="R63" i="8"/>
  <c r="Q63" i="8"/>
  <c r="P63" i="8"/>
  <c r="U63" i="8" s="1"/>
  <c r="L63" i="8"/>
  <c r="K63" i="8"/>
  <c r="J63" i="8"/>
  <c r="H63" i="8"/>
  <c r="F63" i="8"/>
  <c r="E63" i="8"/>
  <c r="M63" i="8" s="1"/>
  <c r="D63" i="8"/>
  <c r="G63" i="8" s="1"/>
  <c r="U62" i="8"/>
  <c r="T62" i="8"/>
  <c r="O62" i="8"/>
  <c r="M62" i="8"/>
  <c r="K62" i="8"/>
  <c r="I62" i="8"/>
  <c r="G62" i="8"/>
  <c r="U61" i="8"/>
  <c r="T61" i="8"/>
  <c r="O61" i="8"/>
  <c r="M61" i="8"/>
  <c r="K61" i="8"/>
  <c r="I61" i="8"/>
  <c r="G61" i="8"/>
  <c r="U60" i="8"/>
  <c r="T60" i="8"/>
  <c r="O60" i="8"/>
  <c r="M60" i="8"/>
  <c r="K60" i="8"/>
  <c r="I60" i="8"/>
  <c r="G60" i="8"/>
  <c r="U59" i="8"/>
  <c r="T59" i="8"/>
  <c r="O59" i="8"/>
  <c r="M59" i="8"/>
  <c r="K59" i="8"/>
  <c r="I59" i="8"/>
  <c r="G59" i="8"/>
  <c r="S58" i="8"/>
  <c r="R58" i="8"/>
  <c r="Q58" i="8"/>
  <c r="P58" i="8"/>
  <c r="L58" i="8"/>
  <c r="J58" i="8"/>
  <c r="K58" i="8" s="1"/>
  <c r="H58" i="8"/>
  <c r="F58" i="8"/>
  <c r="U58" i="8" s="1"/>
  <c r="E58" i="8"/>
  <c r="D58" i="8"/>
  <c r="I58" i="8" s="1"/>
  <c r="U57" i="8"/>
  <c r="T57" i="8"/>
  <c r="O57" i="8"/>
  <c r="M57" i="8"/>
  <c r="K57" i="8"/>
  <c r="I57" i="8"/>
  <c r="G57" i="8"/>
  <c r="S54" i="8"/>
  <c r="R54" i="8"/>
  <c r="Q54" i="8"/>
  <c r="P54" i="8"/>
  <c r="L54" i="8"/>
  <c r="J54" i="8"/>
  <c r="K54" i="8" s="1"/>
  <c r="H54" i="8"/>
  <c r="F54" i="8"/>
  <c r="U54" i="8" s="1"/>
  <c r="E54" i="8"/>
  <c r="D54" i="8"/>
  <c r="T53" i="8"/>
  <c r="S53" i="8"/>
  <c r="R53" i="8"/>
  <c r="Q53" i="8"/>
  <c r="P53" i="8"/>
  <c r="U53" i="8" s="1"/>
  <c r="L53" i="8"/>
  <c r="J53" i="8"/>
  <c r="I53" i="8"/>
  <c r="H53" i="8"/>
  <c r="F53" i="8"/>
  <c r="E53" i="8"/>
  <c r="M53" i="8" s="1"/>
  <c r="D53" i="8"/>
  <c r="O53" i="8" s="1"/>
  <c r="U52" i="8"/>
  <c r="T52" i="8"/>
  <c r="O52" i="8"/>
  <c r="M52" i="8"/>
  <c r="K52" i="8"/>
  <c r="I52" i="8"/>
  <c r="G52" i="8"/>
  <c r="U51" i="8"/>
  <c r="T51" i="8"/>
  <c r="O51" i="8"/>
  <c r="M51" i="8"/>
  <c r="K51" i="8"/>
  <c r="I51" i="8"/>
  <c r="G51" i="8"/>
  <c r="U50" i="8"/>
  <c r="T50" i="8"/>
  <c r="O50" i="8"/>
  <c r="M50" i="8"/>
  <c r="K50" i="8"/>
  <c r="I50" i="8"/>
  <c r="G50" i="8"/>
  <c r="U49" i="8"/>
  <c r="T49" i="8"/>
  <c r="O49" i="8"/>
  <c r="M49" i="8"/>
  <c r="K49" i="8"/>
  <c r="I49" i="8"/>
  <c r="G49" i="8"/>
  <c r="U48" i="8"/>
  <c r="T48" i="8"/>
  <c r="O48" i="8"/>
  <c r="M48" i="8"/>
  <c r="K48" i="8"/>
  <c r="I48" i="8"/>
  <c r="G48" i="8"/>
  <c r="S47" i="8"/>
  <c r="R47" i="8"/>
  <c r="Q47" i="8"/>
  <c r="P47" i="8"/>
  <c r="U47" i="8" s="1"/>
  <c r="O47" i="8"/>
  <c r="L47" i="8"/>
  <c r="J47" i="8"/>
  <c r="H47" i="8"/>
  <c r="F47" i="8"/>
  <c r="G47" i="8" s="1"/>
  <c r="E47" i="8"/>
  <c r="D47" i="8"/>
  <c r="I47" i="8" s="1"/>
  <c r="U46" i="8"/>
  <c r="T46" i="8"/>
  <c r="O46" i="8"/>
  <c r="M46" i="8"/>
  <c r="K46" i="8"/>
  <c r="I46" i="8"/>
  <c r="G46" i="8"/>
  <c r="U45" i="8"/>
  <c r="T45" i="8"/>
  <c r="O45" i="8"/>
  <c r="M45" i="8"/>
  <c r="K45" i="8"/>
  <c r="I45" i="8"/>
  <c r="G45" i="8"/>
  <c r="U44" i="8"/>
  <c r="T44" i="8"/>
  <c r="O44" i="8"/>
  <c r="M44" i="8"/>
  <c r="K44" i="8"/>
  <c r="I44" i="8"/>
  <c r="G44" i="8"/>
  <c r="U43" i="8"/>
  <c r="T43" i="8"/>
  <c r="O43" i="8"/>
  <c r="M43" i="8"/>
  <c r="K43" i="8"/>
  <c r="I43" i="8"/>
  <c r="G43" i="8"/>
  <c r="U42" i="8"/>
  <c r="T42" i="8"/>
  <c r="O42" i="8"/>
  <c r="M42" i="8"/>
  <c r="K42" i="8"/>
  <c r="I42" i="8"/>
  <c r="G42" i="8"/>
  <c r="U41" i="8"/>
  <c r="T41" i="8"/>
  <c r="O41" i="8"/>
  <c r="M41" i="8"/>
  <c r="K41" i="8"/>
  <c r="I41" i="8"/>
  <c r="G41" i="8"/>
  <c r="U40" i="8"/>
  <c r="S40" i="8"/>
  <c r="R40" i="8"/>
  <c r="Q40" i="8"/>
  <c r="T40" i="8" s="1"/>
  <c r="P40" i="8"/>
  <c r="L40" i="8"/>
  <c r="J40" i="8"/>
  <c r="H40" i="8"/>
  <c r="F40" i="8"/>
  <c r="E40" i="8"/>
  <c r="M40" i="8" s="1"/>
  <c r="D40" i="8"/>
  <c r="U39" i="8"/>
  <c r="T39" i="8"/>
  <c r="O39" i="8"/>
  <c r="M39" i="8"/>
  <c r="K39" i="8"/>
  <c r="I39" i="8"/>
  <c r="G39" i="8"/>
  <c r="U38" i="8"/>
  <c r="T38" i="8"/>
  <c r="O38" i="8"/>
  <c r="M38" i="8"/>
  <c r="K38" i="8"/>
  <c r="I38" i="8"/>
  <c r="G38" i="8"/>
  <c r="U37" i="8"/>
  <c r="T37" i="8"/>
  <c r="O37" i="8"/>
  <c r="M37" i="8"/>
  <c r="K37" i="8"/>
  <c r="I37" i="8"/>
  <c r="G37" i="8"/>
  <c r="U36" i="8"/>
  <c r="T36" i="8"/>
  <c r="O36" i="8"/>
  <c r="M36" i="8"/>
  <c r="K36" i="8"/>
  <c r="I36" i="8"/>
  <c r="G36" i="8"/>
  <c r="S35" i="8"/>
  <c r="R35" i="8"/>
  <c r="Q35" i="8"/>
  <c r="T35" i="8" s="1"/>
  <c r="P35" i="8"/>
  <c r="U35" i="8" s="1"/>
  <c r="L35" i="8"/>
  <c r="J35" i="8"/>
  <c r="I35" i="8"/>
  <c r="H35" i="8"/>
  <c r="F35" i="8"/>
  <c r="E35" i="8"/>
  <c r="M35" i="8" s="1"/>
  <c r="D35" i="8"/>
  <c r="O35" i="8" s="1"/>
  <c r="U34" i="8"/>
  <c r="T34" i="8"/>
  <c r="O34" i="8"/>
  <c r="M34" i="8"/>
  <c r="K34" i="8"/>
  <c r="I34" i="8"/>
  <c r="G34" i="8"/>
  <c r="U33" i="8"/>
  <c r="T33" i="8"/>
  <c r="O33" i="8"/>
  <c r="M33" i="8"/>
  <c r="K33" i="8"/>
  <c r="I33" i="8"/>
  <c r="G33" i="8"/>
  <c r="U32" i="8"/>
  <c r="T32" i="8"/>
  <c r="O32" i="8"/>
  <c r="M32" i="8"/>
  <c r="K32" i="8"/>
  <c r="I32" i="8"/>
  <c r="G32" i="8"/>
  <c r="U31" i="8"/>
  <c r="T31" i="8"/>
  <c r="O31" i="8"/>
  <c r="M31" i="8"/>
  <c r="K31" i="8"/>
  <c r="I31" i="8"/>
  <c r="G31" i="8"/>
  <c r="U30" i="8"/>
  <c r="T30" i="8"/>
  <c r="O30" i="8"/>
  <c r="M30" i="8"/>
  <c r="K30" i="8"/>
  <c r="I30" i="8"/>
  <c r="G30" i="8"/>
  <c r="U29" i="8"/>
  <c r="T29" i="8"/>
  <c r="O29" i="8"/>
  <c r="M29" i="8"/>
  <c r="K29" i="8"/>
  <c r="I29" i="8"/>
  <c r="G29" i="8"/>
  <c r="U28" i="8"/>
  <c r="T28" i="8"/>
  <c r="O28" i="8"/>
  <c r="M28" i="8"/>
  <c r="K28" i="8"/>
  <c r="I28" i="8"/>
  <c r="G28" i="8"/>
  <c r="S27" i="8"/>
  <c r="R27" i="8"/>
  <c r="Q27" i="8"/>
  <c r="P27" i="8"/>
  <c r="L27" i="8"/>
  <c r="J27" i="8"/>
  <c r="H27" i="8"/>
  <c r="F27" i="8"/>
  <c r="E27" i="8"/>
  <c r="D27" i="8"/>
  <c r="G27" i="8" s="1"/>
  <c r="U26" i="8"/>
  <c r="T26" i="8"/>
  <c r="O26" i="8"/>
  <c r="M26" i="8"/>
  <c r="K26" i="8"/>
  <c r="I26" i="8"/>
  <c r="G26" i="8"/>
  <c r="U25" i="8"/>
  <c r="T25" i="8"/>
  <c r="O25" i="8"/>
  <c r="M25" i="8"/>
  <c r="K25" i="8"/>
  <c r="I25" i="8"/>
  <c r="G25" i="8"/>
  <c r="U24" i="8"/>
  <c r="T24" i="8"/>
  <c r="O24" i="8"/>
  <c r="M24" i="8"/>
  <c r="K24" i="8"/>
  <c r="I24" i="8"/>
  <c r="G24" i="8"/>
  <c r="U23" i="8"/>
  <c r="T23" i="8"/>
  <c r="O23" i="8"/>
  <c r="M23" i="8"/>
  <c r="K23" i="8"/>
  <c r="I23" i="8"/>
  <c r="G23" i="8"/>
  <c r="U22" i="8"/>
  <c r="T22" i="8"/>
  <c r="O22" i="8"/>
  <c r="M22" i="8"/>
  <c r="K22" i="8"/>
  <c r="I22" i="8"/>
  <c r="G22" i="8"/>
  <c r="U21" i="8"/>
  <c r="T21" i="8"/>
  <c r="O21" i="8"/>
  <c r="M21" i="8"/>
  <c r="K21" i="8"/>
  <c r="I21" i="8"/>
  <c r="G21" i="8"/>
  <c r="U20" i="8"/>
  <c r="T20" i="8"/>
  <c r="O20" i="8"/>
  <c r="M20" i="8"/>
  <c r="K20" i="8"/>
  <c r="I20" i="8"/>
  <c r="G20" i="8"/>
  <c r="S19" i="8"/>
  <c r="T19" i="8" s="1"/>
  <c r="R19" i="8"/>
  <c r="Q19" i="8"/>
  <c r="P19" i="8"/>
  <c r="U19" i="8" s="1"/>
  <c r="L19" i="8"/>
  <c r="J19" i="8"/>
  <c r="K19" i="8" s="1"/>
  <c r="I19" i="8"/>
  <c r="H19" i="8"/>
  <c r="F19" i="8"/>
  <c r="E19" i="8"/>
  <c r="M19" i="8" s="1"/>
  <c r="D19" i="8"/>
  <c r="O19" i="8" s="1"/>
  <c r="U18" i="8"/>
  <c r="T18" i="8"/>
  <c r="O18" i="8"/>
  <c r="M18" i="8"/>
  <c r="K18" i="8"/>
  <c r="I18" i="8"/>
  <c r="G18" i="8"/>
  <c r="U17" i="8"/>
  <c r="T17" i="8"/>
  <c r="O17" i="8"/>
  <c r="M17" i="8"/>
  <c r="K17" i="8"/>
  <c r="I17" i="8"/>
  <c r="G17" i="8"/>
  <c r="U16" i="8"/>
  <c r="T16" i="8"/>
  <c r="O16" i="8"/>
  <c r="M16" i="8"/>
  <c r="K16" i="8"/>
  <c r="I16" i="8"/>
  <c r="G16" i="8"/>
  <c r="U15" i="8"/>
  <c r="T15" i="8"/>
  <c r="O15" i="8"/>
  <c r="M15" i="8"/>
  <c r="K15" i="8"/>
  <c r="I15" i="8"/>
  <c r="G15" i="8"/>
  <c r="U14" i="8"/>
  <c r="T14" i="8"/>
  <c r="O14" i="8"/>
  <c r="M14" i="8"/>
  <c r="K14" i="8"/>
  <c r="I14" i="8"/>
  <c r="G14" i="8"/>
  <c r="U13" i="8"/>
  <c r="T13" i="8"/>
  <c r="O13" i="8"/>
  <c r="M13" i="8"/>
  <c r="K13" i="8"/>
  <c r="I13" i="8"/>
  <c r="G13" i="8"/>
  <c r="U12" i="8"/>
  <c r="T12" i="8"/>
  <c r="O12" i="8"/>
  <c r="M12" i="8"/>
  <c r="K12" i="8"/>
  <c r="I12" i="8"/>
  <c r="G12" i="8"/>
  <c r="U11" i="8"/>
  <c r="T11" i="8"/>
  <c r="O11" i="8"/>
  <c r="M11" i="8"/>
  <c r="K11" i="8"/>
  <c r="I11" i="8"/>
  <c r="G11" i="8"/>
  <c r="S10" i="8"/>
  <c r="T10" i="8" s="1"/>
  <c r="R10" i="8"/>
  <c r="Q10" i="8"/>
  <c r="P10" i="8"/>
  <c r="U10" i="8" s="1"/>
  <c r="L10" i="8"/>
  <c r="J10" i="8"/>
  <c r="H10" i="8"/>
  <c r="F10" i="8"/>
  <c r="E10" i="8"/>
  <c r="D10" i="8"/>
  <c r="U9" i="8"/>
  <c r="T9" i="8"/>
  <c r="O9" i="8"/>
  <c r="M9" i="8"/>
  <c r="K9" i="8"/>
  <c r="I9" i="8"/>
  <c r="G9" i="8"/>
  <c r="U8" i="8"/>
  <c r="T8" i="8"/>
  <c r="O8" i="8"/>
  <c r="M8" i="8"/>
  <c r="K8" i="8"/>
  <c r="I8" i="8"/>
  <c r="G8" i="8"/>
  <c r="U339" i="7"/>
  <c r="S339" i="7"/>
  <c r="R339" i="7"/>
  <c r="Q339" i="7"/>
  <c r="T339" i="7" s="1"/>
  <c r="P339" i="7"/>
  <c r="L339" i="7"/>
  <c r="J339" i="7"/>
  <c r="I339" i="7"/>
  <c r="H339" i="7"/>
  <c r="F339" i="7"/>
  <c r="E339" i="7"/>
  <c r="M339" i="7" s="1"/>
  <c r="D339" i="7"/>
  <c r="O339" i="7" s="1"/>
  <c r="S338" i="7"/>
  <c r="R338" i="7"/>
  <c r="Q338" i="7"/>
  <c r="T338" i="7" s="1"/>
  <c r="P338" i="7"/>
  <c r="L338" i="7"/>
  <c r="J338" i="7"/>
  <c r="H338" i="7"/>
  <c r="F338" i="7"/>
  <c r="E338" i="7"/>
  <c r="D338" i="7"/>
  <c r="G338" i="7" s="1"/>
  <c r="T337" i="7"/>
  <c r="S337" i="7"/>
  <c r="R337" i="7"/>
  <c r="Q337" i="7"/>
  <c r="P337" i="7"/>
  <c r="L337" i="7"/>
  <c r="J337" i="7"/>
  <c r="K337" i="7" s="1"/>
  <c r="H337" i="7"/>
  <c r="F337" i="7"/>
  <c r="G337" i="7" s="1"/>
  <c r="E337" i="7"/>
  <c r="M337" i="7" s="1"/>
  <c r="D337" i="7"/>
  <c r="I337" i="7" s="1"/>
  <c r="U336" i="7"/>
  <c r="T336" i="7"/>
  <c r="O336" i="7"/>
  <c r="M336" i="7"/>
  <c r="K336" i="7"/>
  <c r="I336" i="7"/>
  <c r="G336" i="7"/>
  <c r="U335" i="7"/>
  <c r="T335" i="7"/>
  <c r="O335" i="7"/>
  <c r="M335" i="7"/>
  <c r="K335" i="7"/>
  <c r="I335" i="7"/>
  <c r="G335" i="7"/>
  <c r="U334" i="7"/>
  <c r="T334" i="7"/>
  <c r="O334" i="7"/>
  <c r="M334" i="7"/>
  <c r="K334" i="7"/>
  <c r="I334" i="7"/>
  <c r="G334" i="7"/>
  <c r="U333" i="7"/>
  <c r="T333" i="7"/>
  <c r="O333" i="7"/>
  <c r="M333" i="7"/>
  <c r="K333" i="7"/>
  <c r="I333" i="7"/>
  <c r="G333" i="7"/>
  <c r="T332" i="7"/>
  <c r="S332" i="7"/>
  <c r="R332" i="7"/>
  <c r="Q332" i="7"/>
  <c r="P332" i="7"/>
  <c r="U332" i="7" s="1"/>
  <c r="L332" i="7"/>
  <c r="J332" i="7"/>
  <c r="H332" i="7"/>
  <c r="F332" i="7"/>
  <c r="E332" i="7"/>
  <c r="D332" i="7"/>
  <c r="U331" i="7"/>
  <c r="T331" i="7"/>
  <c r="O331" i="7"/>
  <c r="M331" i="7"/>
  <c r="K331" i="7"/>
  <c r="I331" i="7"/>
  <c r="G331" i="7"/>
  <c r="U330" i="7"/>
  <c r="T330" i="7"/>
  <c r="O330" i="7"/>
  <c r="M330" i="7"/>
  <c r="K330" i="7"/>
  <c r="I330" i="7"/>
  <c r="G330" i="7"/>
  <c r="U329" i="7"/>
  <c r="T329" i="7"/>
  <c r="O329" i="7"/>
  <c r="M329" i="7"/>
  <c r="K329" i="7"/>
  <c r="I329" i="7"/>
  <c r="G329" i="7"/>
  <c r="U328" i="7"/>
  <c r="T328" i="7"/>
  <c r="O328" i="7"/>
  <c r="M328" i="7"/>
  <c r="K328" i="7"/>
  <c r="I328" i="7"/>
  <c r="G328" i="7"/>
  <c r="U327" i="7"/>
  <c r="T327" i="7"/>
  <c r="O327" i="7"/>
  <c r="M327" i="7"/>
  <c r="K327" i="7"/>
  <c r="I327" i="7"/>
  <c r="G327" i="7"/>
  <c r="U326" i="7"/>
  <c r="T326" i="7"/>
  <c r="O326" i="7"/>
  <c r="M326" i="7"/>
  <c r="K326" i="7"/>
  <c r="I326" i="7"/>
  <c r="G326" i="7"/>
  <c r="U325" i="7"/>
  <c r="T325" i="7"/>
  <c r="O325" i="7"/>
  <c r="M325" i="7"/>
  <c r="K325" i="7"/>
  <c r="I325" i="7"/>
  <c r="G325" i="7"/>
  <c r="U324" i="7"/>
  <c r="T324" i="7"/>
  <c r="O324" i="7"/>
  <c r="M324" i="7"/>
  <c r="K324" i="7"/>
  <c r="I324" i="7"/>
  <c r="G324" i="7"/>
  <c r="T323" i="7"/>
  <c r="S323" i="7"/>
  <c r="R323" i="7"/>
  <c r="Q323" i="7"/>
  <c r="P323" i="7"/>
  <c r="L323" i="7"/>
  <c r="J323" i="7"/>
  <c r="H323" i="7"/>
  <c r="F323" i="7"/>
  <c r="U323" i="7" s="1"/>
  <c r="E323" i="7"/>
  <c r="D323" i="7"/>
  <c r="O323" i="7" s="1"/>
  <c r="U322" i="7"/>
  <c r="T322" i="7"/>
  <c r="O322" i="7"/>
  <c r="M322" i="7"/>
  <c r="K322" i="7"/>
  <c r="I322" i="7"/>
  <c r="G322" i="7"/>
  <c r="U321" i="7"/>
  <c r="T321" i="7"/>
  <c r="O321" i="7"/>
  <c r="M321" i="7"/>
  <c r="K321" i="7"/>
  <c r="I321" i="7"/>
  <c r="G321" i="7"/>
  <c r="U320" i="7"/>
  <c r="T320" i="7"/>
  <c r="O320" i="7"/>
  <c r="M320" i="7"/>
  <c r="K320" i="7"/>
  <c r="I320" i="7"/>
  <c r="G320" i="7"/>
  <c r="U319" i="7"/>
  <c r="T319" i="7"/>
  <c r="O319" i="7"/>
  <c r="M319" i="7"/>
  <c r="K319" i="7"/>
  <c r="I319" i="7"/>
  <c r="G319" i="7"/>
  <c r="U318" i="7"/>
  <c r="T318" i="7"/>
  <c r="O318" i="7"/>
  <c r="M318" i="7"/>
  <c r="K318" i="7"/>
  <c r="I318" i="7"/>
  <c r="G318" i="7"/>
  <c r="S317" i="7"/>
  <c r="R317" i="7"/>
  <c r="Q317" i="7"/>
  <c r="T317" i="7" s="1"/>
  <c r="P317" i="7"/>
  <c r="L317" i="7"/>
  <c r="J317" i="7"/>
  <c r="I317" i="7"/>
  <c r="H317" i="7"/>
  <c r="F317" i="7"/>
  <c r="G317" i="7" s="1"/>
  <c r="E317" i="7"/>
  <c r="M317" i="7" s="1"/>
  <c r="D317" i="7"/>
  <c r="O317" i="7" s="1"/>
  <c r="U316" i="7"/>
  <c r="T316" i="7"/>
  <c r="O316" i="7"/>
  <c r="M316" i="7"/>
  <c r="K316" i="7"/>
  <c r="I316" i="7"/>
  <c r="G316" i="7"/>
  <c r="U315" i="7"/>
  <c r="T315" i="7"/>
  <c r="O315" i="7"/>
  <c r="M315" i="7"/>
  <c r="K315" i="7"/>
  <c r="I315" i="7"/>
  <c r="G315" i="7"/>
  <c r="U314" i="7"/>
  <c r="T314" i="7"/>
  <c r="O314" i="7"/>
  <c r="M314" i="7"/>
  <c r="K314" i="7"/>
  <c r="I314" i="7"/>
  <c r="G314" i="7"/>
  <c r="U313" i="7"/>
  <c r="T313" i="7"/>
  <c r="O313" i="7"/>
  <c r="M313" i="7"/>
  <c r="K313" i="7"/>
  <c r="I313" i="7"/>
  <c r="G313" i="7"/>
  <c r="U312" i="7"/>
  <c r="T312" i="7"/>
  <c r="O312" i="7"/>
  <c r="M312" i="7"/>
  <c r="K312" i="7"/>
  <c r="I312" i="7"/>
  <c r="G312" i="7"/>
  <c r="U311" i="7"/>
  <c r="T311" i="7"/>
  <c r="O311" i="7"/>
  <c r="M311" i="7"/>
  <c r="K311" i="7"/>
  <c r="I311" i="7"/>
  <c r="G311" i="7"/>
  <c r="U310" i="7"/>
  <c r="S310" i="7"/>
  <c r="R310" i="7"/>
  <c r="Q310" i="7"/>
  <c r="T310" i="7" s="1"/>
  <c r="P310" i="7"/>
  <c r="L310" i="7"/>
  <c r="J310" i="7"/>
  <c r="H310" i="7"/>
  <c r="F310" i="7"/>
  <c r="E310" i="7"/>
  <c r="M310" i="7" s="1"/>
  <c r="D310" i="7"/>
  <c r="I310" i="7" s="1"/>
  <c r="U309" i="7"/>
  <c r="T309" i="7"/>
  <c r="O309" i="7"/>
  <c r="M309" i="7"/>
  <c r="K309" i="7"/>
  <c r="I309" i="7"/>
  <c r="G309" i="7"/>
  <c r="U308" i="7"/>
  <c r="T308" i="7"/>
  <c r="O308" i="7"/>
  <c r="M308" i="7"/>
  <c r="K308" i="7"/>
  <c r="I308" i="7"/>
  <c r="G308" i="7"/>
  <c r="U307" i="7"/>
  <c r="T307" i="7"/>
  <c r="O307" i="7"/>
  <c r="M307" i="7"/>
  <c r="K307" i="7"/>
  <c r="I307" i="7"/>
  <c r="G307" i="7"/>
  <c r="U306" i="7"/>
  <c r="T306" i="7"/>
  <c r="O306" i="7"/>
  <c r="M306" i="7"/>
  <c r="K306" i="7"/>
  <c r="I306" i="7"/>
  <c r="G306" i="7"/>
  <c r="U305" i="7"/>
  <c r="T305" i="7"/>
  <c r="O305" i="7"/>
  <c r="M305" i="7"/>
  <c r="K305" i="7"/>
  <c r="I305" i="7"/>
  <c r="G305" i="7"/>
  <c r="U304" i="7"/>
  <c r="T304" i="7"/>
  <c r="O304" i="7"/>
  <c r="M304" i="7"/>
  <c r="K304" i="7"/>
  <c r="I304" i="7"/>
  <c r="G304" i="7"/>
  <c r="T303" i="7"/>
  <c r="S303" i="7"/>
  <c r="R303" i="7"/>
  <c r="Q303" i="7"/>
  <c r="P303" i="7"/>
  <c r="O303" i="7"/>
  <c r="L303" i="7"/>
  <c r="J303" i="7"/>
  <c r="I303" i="7"/>
  <c r="H303" i="7"/>
  <c r="F303" i="7"/>
  <c r="G303" i="7" s="1"/>
  <c r="E303" i="7"/>
  <c r="D303" i="7"/>
  <c r="U302" i="7"/>
  <c r="T302" i="7"/>
  <c r="O302" i="7"/>
  <c r="M302" i="7"/>
  <c r="K302" i="7"/>
  <c r="I302" i="7"/>
  <c r="G302" i="7"/>
  <c r="S299" i="7"/>
  <c r="R299" i="7"/>
  <c r="Q299" i="7"/>
  <c r="T299" i="7" s="1"/>
  <c r="P299" i="7"/>
  <c r="L299" i="7"/>
  <c r="K299" i="7"/>
  <c r="J299" i="7"/>
  <c r="H299" i="7"/>
  <c r="F299" i="7"/>
  <c r="E299" i="7"/>
  <c r="D299" i="7"/>
  <c r="I299" i="7" s="1"/>
  <c r="S298" i="7"/>
  <c r="R298" i="7"/>
  <c r="Q298" i="7"/>
  <c r="P298" i="7"/>
  <c r="L298" i="7"/>
  <c r="J298" i="7"/>
  <c r="H298" i="7"/>
  <c r="F298" i="7"/>
  <c r="G298" i="7" s="1"/>
  <c r="E298" i="7"/>
  <c r="D298" i="7"/>
  <c r="I298" i="7" s="1"/>
  <c r="U297" i="7"/>
  <c r="T297" i="7"/>
  <c r="O297" i="7"/>
  <c r="M297" i="7"/>
  <c r="K297" i="7"/>
  <c r="I297" i="7"/>
  <c r="G297" i="7"/>
  <c r="U296" i="7"/>
  <c r="T296" i="7"/>
  <c r="O296" i="7"/>
  <c r="M296" i="7"/>
  <c r="K296" i="7"/>
  <c r="I296" i="7"/>
  <c r="G296" i="7"/>
  <c r="U295" i="7"/>
  <c r="T295" i="7"/>
  <c r="O295" i="7"/>
  <c r="M295" i="7"/>
  <c r="K295" i="7"/>
  <c r="I295" i="7"/>
  <c r="G295" i="7"/>
  <c r="U294" i="7"/>
  <c r="T294" i="7"/>
  <c r="O294" i="7"/>
  <c r="M294" i="7"/>
  <c r="K294" i="7"/>
  <c r="I294" i="7"/>
  <c r="G294" i="7"/>
  <c r="U293" i="7"/>
  <c r="T293" i="7"/>
  <c r="O293" i="7"/>
  <c r="M293" i="7"/>
  <c r="K293" i="7"/>
  <c r="I293" i="7"/>
  <c r="G293" i="7"/>
  <c r="S292" i="7"/>
  <c r="T292" i="7" s="1"/>
  <c r="R292" i="7"/>
  <c r="Q292" i="7"/>
  <c r="P292" i="7"/>
  <c r="U292" i="7" s="1"/>
  <c r="L292" i="7"/>
  <c r="K292" i="7"/>
  <c r="J292" i="7"/>
  <c r="H292" i="7"/>
  <c r="F292" i="7"/>
  <c r="E292" i="7"/>
  <c r="D292" i="7"/>
  <c r="U291" i="7"/>
  <c r="T291" i="7"/>
  <c r="O291" i="7"/>
  <c r="M291" i="7"/>
  <c r="K291" i="7"/>
  <c r="I291" i="7"/>
  <c r="G291" i="7"/>
  <c r="U290" i="7"/>
  <c r="T290" i="7"/>
  <c r="O290" i="7"/>
  <c r="M290" i="7"/>
  <c r="K290" i="7"/>
  <c r="I290" i="7"/>
  <c r="G290" i="7"/>
  <c r="U289" i="7"/>
  <c r="T289" i="7"/>
  <c r="O289" i="7"/>
  <c r="M289" i="7"/>
  <c r="K289" i="7"/>
  <c r="I289" i="7"/>
  <c r="G289" i="7"/>
  <c r="U288" i="7"/>
  <c r="T288" i="7"/>
  <c r="O288" i="7"/>
  <c r="M288" i="7"/>
  <c r="K288" i="7"/>
  <c r="I288" i="7"/>
  <c r="G288" i="7"/>
  <c r="U287" i="7"/>
  <c r="T287" i="7"/>
  <c r="O287" i="7"/>
  <c r="M287" i="7"/>
  <c r="K287" i="7"/>
  <c r="I287" i="7"/>
  <c r="G287" i="7"/>
  <c r="U286" i="7"/>
  <c r="T286" i="7"/>
  <c r="O286" i="7"/>
  <c r="M286" i="7"/>
  <c r="K286" i="7"/>
  <c r="I286" i="7"/>
  <c r="G286" i="7"/>
  <c r="S285" i="7"/>
  <c r="R285" i="7"/>
  <c r="Q285" i="7"/>
  <c r="T285" i="7" s="1"/>
  <c r="P285" i="7"/>
  <c r="L285" i="7"/>
  <c r="K285" i="7"/>
  <c r="J285" i="7"/>
  <c r="H285" i="7"/>
  <c r="G285" i="7"/>
  <c r="F285" i="7"/>
  <c r="E285" i="7"/>
  <c r="D285" i="7"/>
  <c r="O285" i="7" s="1"/>
  <c r="U284" i="7"/>
  <c r="T284" i="7"/>
  <c r="O284" i="7"/>
  <c r="M284" i="7"/>
  <c r="K284" i="7"/>
  <c r="I284" i="7"/>
  <c r="G284" i="7"/>
  <c r="U283" i="7"/>
  <c r="T283" i="7"/>
  <c r="O283" i="7"/>
  <c r="M283" i="7"/>
  <c r="K283" i="7"/>
  <c r="I283" i="7"/>
  <c r="G283" i="7"/>
  <c r="U282" i="7"/>
  <c r="T282" i="7"/>
  <c r="O282" i="7"/>
  <c r="M282" i="7"/>
  <c r="K282" i="7"/>
  <c r="I282" i="7"/>
  <c r="G282" i="7"/>
  <c r="U281" i="7"/>
  <c r="T281" i="7"/>
  <c r="O281" i="7"/>
  <c r="M281" i="7"/>
  <c r="K281" i="7"/>
  <c r="I281" i="7"/>
  <c r="G281" i="7"/>
  <c r="U280" i="7"/>
  <c r="T280" i="7"/>
  <c r="O280" i="7"/>
  <c r="M280" i="7"/>
  <c r="K280" i="7"/>
  <c r="I280" i="7"/>
  <c r="G280" i="7"/>
  <c r="U279" i="7"/>
  <c r="T279" i="7"/>
  <c r="O279" i="7"/>
  <c r="M279" i="7"/>
  <c r="K279" i="7"/>
  <c r="I279" i="7"/>
  <c r="G279" i="7"/>
  <c r="U278" i="7"/>
  <c r="T278" i="7"/>
  <c r="O278" i="7"/>
  <c r="M278" i="7"/>
  <c r="K278" i="7"/>
  <c r="I278" i="7"/>
  <c r="G278" i="7"/>
  <c r="U277" i="7"/>
  <c r="T277" i="7"/>
  <c r="O277" i="7"/>
  <c r="M277" i="7"/>
  <c r="K277" i="7"/>
  <c r="I277" i="7"/>
  <c r="G277" i="7"/>
  <c r="U276" i="7"/>
  <c r="T276" i="7"/>
  <c r="O276" i="7"/>
  <c r="M276" i="7"/>
  <c r="K276" i="7"/>
  <c r="I276" i="7"/>
  <c r="G276" i="7"/>
  <c r="T275" i="7"/>
  <c r="S275" i="7"/>
  <c r="R275" i="7"/>
  <c r="Q275" i="7"/>
  <c r="P275" i="7"/>
  <c r="U275" i="7" s="1"/>
  <c r="O275" i="7"/>
  <c r="L275" i="7"/>
  <c r="J275" i="7"/>
  <c r="I275" i="7"/>
  <c r="H275" i="7"/>
  <c r="F275" i="7"/>
  <c r="G275" i="7" s="1"/>
  <c r="E275" i="7"/>
  <c r="D275" i="7"/>
  <c r="U274" i="7"/>
  <c r="T274" i="7"/>
  <c r="O274" i="7"/>
  <c r="M274" i="7"/>
  <c r="K274" i="7"/>
  <c r="I274" i="7"/>
  <c r="G274" i="7"/>
  <c r="U273" i="7"/>
  <c r="T273" i="7"/>
  <c r="O273" i="7"/>
  <c r="M273" i="7"/>
  <c r="K273" i="7"/>
  <c r="I273" i="7"/>
  <c r="G273" i="7"/>
  <c r="U272" i="7"/>
  <c r="T272" i="7"/>
  <c r="O272" i="7"/>
  <c r="M272" i="7"/>
  <c r="K272" i="7"/>
  <c r="I272" i="7"/>
  <c r="G272" i="7"/>
  <c r="U271" i="7"/>
  <c r="T271" i="7"/>
  <c r="O271" i="7"/>
  <c r="M271" i="7"/>
  <c r="K271" i="7"/>
  <c r="I271" i="7"/>
  <c r="G271" i="7"/>
  <c r="U270" i="7"/>
  <c r="T270" i="7"/>
  <c r="O270" i="7"/>
  <c r="M270" i="7"/>
  <c r="K270" i="7"/>
  <c r="I270" i="7"/>
  <c r="G270" i="7"/>
  <c r="U269" i="7"/>
  <c r="T269" i="7"/>
  <c r="O269" i="7"/>
  <c r="M269" i="7"/>
  <c r="K269" i="7"/>
  <c r="I269" i="7"/>
  <c r="G269" i="7"/>
  <c r="U268" i="7"/>
  <c r="T268" i="7"/>
  <c r="O268" i="7"/>
  <c r="M268" i="7"/>
  <c r="K268" i="7"/>
  <c r="I268" i="7"/>
  <c r="G268" i="7"/>
  <c r="S267" i="7"/>
  <c r="R267" i="7"/>
  <c r="Q267" i="7"/>
  <c r="P267" i="7"/>
  <c r="L267" i="7"/>
  <c r="J267" i="7"/>
  <c r="H267" i="7"/>
  <c r="G267" i="7"/>
  <c r="F267" i="7"/>
  <c r="E267" i="7"/>
  <c r="D267" i="7"/>
  <c r="O267" i="7" s="1"/>
  <c r="U266" i="7"/>
  <c r="T266" i="7"/>
  <c r="O266" i="7"/>
  <c r="M266" i="7"/>
  <c r="K266" i="7"/>
  <c r="I266" i="7"/>
  <c r="G266" i="7"/>
  <c r="U265" i="7"/>
  <c r="T265" i="7"/>
  <c r="O265" i="7"/>
  <c r="M265" i="7"/>
  <c r="K265" i="7"/>
  <c r="I265" i="7"/>
  <c r="G265" i="7"/>
  <c r="U264" i="7"/>
  <c r="T264" i="7"/>
  <c r="O264" i="7"/>
  <c r="M264" i="7"/>
  <c r="K264" i="7"/>
  <c r="I264" i="7"/>
  <c r="G264" i="7"/>
  <c r="U263" i="7"/>
  <c r="T263" i="7"/>
  <c r="O263" i="7"/>
  <c r="M263" i="7"/>
  <c r="K263" i="7"/>
  <c r="I263" i="7"/>
  <c r="G263" i="7"/>
  <c r="S260" i="7"/>
  <c r="R260" i="7"/>
  <c r="Q260" i="7"/>
  <c r="P260" i="7"/>
  <c r="O260" i="7"/>
  <c r="L260" i="7"/>
  <c r="J260" i="7"/>
  <c r="H260" i="7"/>
  <c r="F260" i="7"/>
  <c r="U260" i="7" s="1"/>
  <c r="E260" i="7"/>
  <c r="D260" i="7"/>
  <c r="S259" i="7"/>
  <c r="T259" i="7" s="1"/>
  <c r="R259" i="7"/>
  <c r="Q259" i="7"/>
  <c r="P259" i="7"/>
  <c r="O259" i="7"/>
  <c r="L259" i="7"/>
  <c r="J259" i="7"/>
  <c r="H259" i="7"/>
  <c r="I259" i="7" s="1"/>
  <c r="F259" i="7"/>
  <c r="E259" i="7"/>
  <c r="M259" i="7" s="1"/>
  <c r="D259" i="7"/>
  <c r="G259" i="7" s="1"/>
  <c r="U258" i="7"/>
  <c r="T258" i="7"/>
  <c r="O258" i="7"/>
  <c r="M258" i="7"/>
  <c r="K258" i="7"/>
  <c r="I258" i="7"/>
  <c r="G258" i="7"/>
  <c r="U257" i="7"/>
  <c r="T257" i="7"/>
  <c r="O257" i="7"/>
  <c r="M257" i="7"/>
  <c r="K257" i="7"/>
  <c r="I257" i="7"/>
  <c r="G257" i="7"/>
  <c r="U256" i="7"/>
  <c r="T256" i="7"/>
  <c r="O256" i="7"/>
  <c r="M256" i="7"/>
  <c r="K256" i="7"/>
  <c r="I256" i="7"/>
  <c r="G256" i="7"/>
  <c r="U255" i="7"/>
  <c r="T255" i="7"/>
  <c r="O255" i="7"/>
  <c r="M255" i="7"/>
  <c r="K255" i="7"/>
  <c r="I255" i="7"/>
  <c r="G255" i="7"/>
  <c r="S254" i="7"/>
  <c r="R254" i="7"/>
  <c r="Q254" i="7"/>
  <c r="T254" i="7" s="1"/>
  <c r="P254" i="7"/>
  <c r="U254" i="7" s="1"/>
  <c r="L254" i="7"/>
  <c r="K254" i="7"/>
  <c r="J254" i="7"/>
  <c r="H254" i="7"/>
  <c r="F254" i="7"/>
  <c r="E254" i="7"/>
  <c r="M254" i="7" s="1"/>
  <c r="D254" i="7"/>
  <c r="I254" i="7" s="1"/>
  <c r="U253" i="7"/>
  <c r="T253" i="7"/>
  <c r="O253" i="7"/>
  <c r="M253" i="7"/>
  <c r="K253" i="7"/>
  <c r="I253" i="7"/>
  <c r="G253" i="7"/>
  <c r="U252" i="7"/>
  <c r="T252" i="7"/>
  <c r="O252" i="7"/>
  <c r="M252" i="7"/>
  <c r="K252" i="7"/>
  <c r="I252" i="7"/>
  <c r="G252" i="7"/>
  <c r="U251" i="7"/>
  <c r="T251" i="7"/>
  <c r="O251" i="7"/>
  <c r="M251" i="7"/>
  <c r="K251" i="7"/>
  <c r="I251" i="7"/>
  <c r="G251" i="7"/>
  <c r="U250" i="7"/>
  <c r="T250" i="7"/>
  <c r="O250" i="7"/>
  <c r="M250" i="7"/>
  <c r="K250" i="7"/>
  <c r="I250" i="7"/>
  <c r="G250" i="7"/>
  <c r="U249" i="7"/>
  <c r="T249" i="7"/>
  <c r="O249" i="7"/>
  <c r="M249" i="7"/>
  <c r="K249" i="7"/>
  <c r="I249" i="7"/>
  <c r="G249" i="7"/>
  <c r="U248" i="7"/>
  <c r="T248" i="7"/>
  <c r="O248" i="7"/>
  <c r="M248" i="7"/>
  <c r="K248" i="7"/>
  <c r="I248" i="7"/>
  <c r="G248" i="7"/>
  <c r="T247" i="7"/>
  <c r="S247" i="7"/>
  <c r="R247" i="7"/>
  <c r="Q247" i="7"/>
  <c r="P247" i="7"/>
  <c r="O247" i="7"/>
  <c r="L247" i="7"/>
  <c r="J247" i="7"/>
  <c r="K247" i="7" s="1"/>
  <c r="H247" i="7"/>
  <c r="G247" i="7"/>
  <c r="F247" i="7"/>
  <c r="E247" i="7"/>
  <c r="M247" i="7" s="1"/>
  <c r="D247" i="7"/>
  <c r="I247" i="7" s="1"/>
  <c r="U246" i="7"/>
  <c r="T246" i="7"/>
  <c r="O246" i="7"/>
  <c r="M246" i="7"/>
  <c r="K246" i="7"/>
  <c r="I246" i="7"/>
  <c r="G246" i="7"/>
  <c r="U245" i="7"/>
  <c r="T245" i="7"/>
  <c r="O245" i="7"/>
  <c r="M245" i="7"/>
  <c r="K245" i="7"/>
  <c r="I245" i="7"/>
  <c r="G245" i="7"/>
  <c r="U244" i="7"/>
  <c r="T244" i="7"/>
  <c r="O244" i="7"/>
  <c r="M244" i="7"/>
  <c r="K244" i="7"/>
  <c r="I244" i="7"/>
  <c r="G244" i="7"/>
  <c r="U243" i="7"/>
  <c r="T243" i="7"/>
  <c r="O243" i="7"/>
  <c r="M243" i="7"/>
  <c r="K243" i="7"/>
  <c r="I243" i="7"/>
  <c r="G243" i="7"/>
  <c r="U242" i="7"/>
  <c r="T242" i="7"/>
  <c r="O242" i="7"/>
  <c r="M242" i="7"/>
  <c r="K242" i="7"/>
  <c r="I242" i="7"/>
  <c r="G242" i="7"/>
  <c r="U241" i="7"/>
  <c r="T241" i="7"/>
  <c r="O241" i="7"/>
  <c r="M241" i="7"/>
  <c r="K241" i="7"/>
  <c r="I241" i="7"/>
  <c r="G241" i="7"/>
  <c r="S240" i="7"/>
  <c r="R240" i="7"/>
  <c r="Q240" i="7"/>
  <c r="T240" i="7" s="1"/>
  <c r="P240" i="7"/>
  <c r="L240" i="7"/>
  <c r="J240" i="7"/>
  <c r="K240" i="7" s="1"/>
  <c r="I240" i="7"/>
  <c r="H240" i="7"/>
  <c r="F240" i="7"/>
  <c r="E240" i="7"/>
  <c r="M240" i="7" s="1"/>
  <c r="D240" i="7"/>
  <c r="G240" i="7" s="1"/>
  <c r="U239" i="7"/>
  <c r="T239" i="7"/>
  <c r="O239" i="7"/>
  <c r="M239" i="7"/>
  <c r="K239" i="7"/>
  <c r="I239" i="7"/>
  <c r="G239" i="7"/>
  <c r="U238" i="7"/>
  <c r="T238" i="7"/>
  <c r="O238" i="7"/>
  <c r="M238" i="7"/>
  <c r="K238" i="7"/>
  <c r="I238" i="7"/>
  <c r="G238" i="7"/>
  <c r="U237" i="7"/>
  <c r="T237" i="7"/>
  <c r="O237" i="7"/>
  <c r="M237" i="7"/>
  <c r="K237" i="7"/>
  <c r="I237" i="7"/>
  <c r="G237" i="7"/>
  <c r="U236" i="7"/>
  <c r="T236" i="7"/>
  <c r="O236" i="7"/>
  <c r="M236" i="7"/>
  <c r="K236" i="7"/>
  <c r="I236" i="7"/>
  <c r="G236" i="7"/>
  <c r="U235" i="7"/>
  <c r="T235" i="7"/>
  <c r="O235" i="7"/>
  <c r="M235" i="7"/>
  <c r="K235" i="7"/>
  <c r="I235" i="7"/>
  <c r="G235" i="7"/>
  <c r="U234" i="7"/>
  <c r="T234" i="7"/>
  <c r="O234" i="7"/>
  <c r="M234" i="7"/>
  <c r="K234" i="7"/>
  <c r="I234" i="7"/>
  <c r="G234" i="7"/>
  <c r="T231" i="7"/>
  <c r="S231" i="7"/>
  <c r="R231" i="7"/>
  <c r="Q231" i="7"/>
  <c r="P231" i="7"/>
  <c r="L231" i="7"/>
  <c r="J231" i="7"/>
  <c r="H231" i="7"/>
  <c r="F231" i="7"/>
  <c r="U231" i="7" s="1"/>
  <c r="E231" i="7"/>
  <c r="D231" i="7"/>
  <c r="O231" i="7" s="1"/>
  <c r="S230" i="7"/>
  <c r="R230" i="7"/>
  <c r="Q230" i="7"/>
  <c r="P230" i="7"/>
  <c r="O230" i="7"/>
  <c r="L230" i="7"/>
  <c r="J230" i="7"/>
  <c r="H230" i="7"/>
  <c r="F230" i="7"/>
  <c r="U230" i="7" s="1"/>
  <c r="E230" i="7"/>
  <c r="D230" i="7"/>
  <c r="U229" i="7"/>
  <c r="T229" i="7"/>
  <c r="O229" i="7"/>
  <c r="M229" i="7"/>
  <c r="K229" i="7"/>
  <c r="I229" i="7"/>
  <c r="G229" i="7"/>
  <c r="U228" i="7"/>
  <c r="T228" i="7"/>
  <c r="O228" i="7"/>
  <c r="M228" i="7"/>
  <c r="K228" i="7"/>
  <c r="I228" i="7"/>
  <c r="G228" i="7"/>
  <c r="U227" i="7"/>
  <c r="T227" i="7"/>
  <c r="O227" i="7"/>
  <c r="M227" i="7"/>
  <c r="K227" i="7"/>
  <c r="I227" i="7"/>
  <c r="G227" i="7"/>
  <c r="U226" i="7"/>
  <c r="T226" i="7"/>
  <c r="O226" i="7"/>
  <c r="M226" i="7"/>
  <c r="K226" i="7"/>
  <c r="I226" i="7"/>
  <c r="G226" i="7"/>
  <c r="U225" i="7"/>
  <c r="T225" i="7"/>
  <c r="O225" i="7"/>
  <c r="M225" i="7"/>
  <c r="K225" i="7"/>
  <c r="I225" i="7"/>
  <c r="G225" i="7"/>
  <c r="S224" i="7"/>
  <c r="R224" i="7"/>
  <c r="Q224" i="7"/>
  <c r="T224" i="7" s="1"/>
  <c r="P224" i="7"/>
  <c r="L224" i="7"/>
  <c r="J224" i="7"/>
  <c r="K224" i="7" s="1"/>
  <c r="I224" i="7"/>
  <c r="H224" i="7"/>
  <c r="F224" i="7"/>
  <c r="E224" i="7"/>
  <c r="M224" i="7" s="1"/>
  <c r="D224" i="7"/>
  <c r="G224" i="7" s="1"/>
  <c r="U223" i="7"/>
  <c r="T223" i="7"/>
  <c r="O223" i="7"/>
  <c r="M223" i="7"/>
  <c r="K223" i="7"/>
  <c r="I223" i="7"/>
  <c r="G223" i="7"/>
  <c r="U222" i="7"/>
  <c r="T222" i="7"/>
  <c r="O222" i="7"/>
  <c r="M222" i="7"/>
  <c r="K222" i="7"/>
  <c r="I222" i="7"/>
  <c r="G222" i="7"/>
  <c r="U221" i="7"/>
  <c r="T221" i="7"/>
  <c r="O221" i="7"/>
  <c r="M221" i="7"/>
  <c r="K221" i="7"/>
  <c r="I221" i="7"/>
  <c r="G221" i="7"/>
  <c r="U220" i="7"/>
  <c r="T220" i="7"/>
  <c r="O220" i="7"/>
  <c r="M220" i="7"/>
  <c r="K220" i="7"/>
  <c r="I220" i="7"/>
  <c r="G220" i="7"/>
  <c r="U219" i="7"/>
  <c r="T219" i="7"/>
  <c r="O219" i="7"/>
  <c r="M219" i="7"/>
  <c r="K219" i="7"/>
  <c r="I219" i="7"/>
  <c r="G219" i="7"/>
  <c r="U218" i="7"/>
  <c r="T218" i="7"/>
  <c r="O218" i="7"/>
  <c r="M218" i="7"/>
  <c r="K218" i="7"/>
  <c r="I218" i="7"/>
  <c r="G218" i="7"/>
  <c r="U217" i="7"/>
  <c r="T217" i="7"/>
  <c r="O217" i="7"/>
  <c r="M217" i="7"/>
  <c r="K217" i="7"/>
  <c r="I217" i="7"/>
  <c r="G217" i="7"/>
  <c r="S216" i="7"/>
  <c r="T216" i="7" s="1"/>
  <c r="R216" i="7"/>
  <c r="Q216" i="7"/>
  <c r="P216" i="7"/>
  <c r="U216" i="7" s="1"/>
  <c r="L216" i="7"/>
  <c r="K216" i="7"/>
  <c r="J216" i="7"/>
  <c r="H216" i="7"/>
  <c r="F216" i="7"/>
  <c r="E216" i="7"/>
  <c r="D216" i="7"/>
  <c r="U215" i="7"/>
  <c r="T215" i="7"/>
  <c r="O215" i="7"/>
  <c r="M215" i="7"/>
  <c r="K215" i="7"/>
  <c r="I215" i="7"/>
  <c r="G215" i="7"/>
  <c r="U214" i="7"/>
  <c r="T214" i="7"/>
  <c r="O214" i="7"/>
  <c r="M214" i="7"/>
  <c r="K214" i="7"/>
  <c r="I214" i="7"/>
  <c r="G214" i="7"/>
  <c r="U213" i="7"/>
  <c r="T213" i="7"/>
  <c r="O213" i="7"/>
  <c r="M213" i="7"/>
  <c r="K213" i="7"/>
  <c r="I213" i="7"/>
  <c r="G213" i="7"/>
  <c r="U212" i="7"/>
  <c r="T212" i="7"/>
  <c r="O212" i="7"/>
  <c r="M212" i="7"/>
  <c r="K212" i="7"/>
  <c r="I212" i="7"/>
  <c r="G212" i="7"/>
  <c r="U211" i="7"/>
  <c r="T211" i="7"/>
  <c r="O211" i="7"/>
  <c r="M211" i="7"/>
  <c r="K211" i="7"/>
  <c r="I211" i="7"/>
  <c r="G211" i="7"/>
  <c r="U210" i="7"/>
  <c r="T210" i="7"/>
  <c r="O210" i="7"/>
  <c r="M210" i="7"/>
  <c r="K210" i="7"/>
  <c r="I210" i="7"/>
  <c r="G210" i="7"/>
  <c r="U209" i="7"/>
  <c r="T209" i="7"/>
  <c r="O209" i="7"/>
  <c r="M209" i="7"/>
  <c r="K209" i="7"/>
  <c r="I209" i="7"/>
  <c r="G209" i="7"/>
  <c r="U208" i="7"/>
  <c r="T208" i="7"/>
  <c r="O208" i="7"/>
  <c r="M208" i="7"/>
  <c r="K208" i="7"/>
  <c r="I208" i="7"/>
  <c r="G208" i="7"/>
  <c r="S205" i="7"/>
  <c r="R205" i="7"/>
  <c r="Q205" i="7"/>
  <c r="T205" i="7" s="1"/>
  <c r="P205" i="7"/>
  <c r="U205" i="7" s="1"/>
  <c r="L205" i="7"/>
  <c r="J205" i="7"/>
  <c r="H205" i="7"/>
  <c r="F205" i="7"/>
  <c r="E205" i="7"/>
  <c r="M205" i="7" s="1"/>
  <c r="D205" i="7"/>
  <c r="O205" i="7" s="1"/>
  <c r="S204" i="7"/>
  <c r="R204" i="7"/>
  <c r="Q204" i="7"/>
  <c r="P204" i="7"/>
  <c r="O204" i="7"/>
  <c r="L204" i="7"/>
  <c r="J204" i="7"/>
  <c r="H204" i="7"/>
  <c r="F204" i="7"/>
  <c r="U204" i="7" s="1"/>
  <c r="E204" i="7"/>
  <c r="M204" i="7" s="1"/>
  <c r="D204" i="7"/>
  <c r="U203" i="7"/>
  <c r="T203" i="7"/>
  <c r="O203" i="7"/>
  <c r="M203" i="7"/>
  <c r="K203" i="7"/>
  <c r="I203" i="7"/>
  <c r="G203" i="7"/>
  <c r="U202" i="7"/>
  <c r="T202" i="7"/>
  <c r="O202" i="7"/>
  <c r="M202" i="7"/>
  <c r="K202" i="7"/>
  <c r="I202" i="7"/>
  <c r="G202" i="7"/>
  <c r="U201" i="7"/>
  <c r="T201" i="7"/>
  <c r="O201" i="7"/>
  <c r="M201" i="7"/>
  <c r="K201" i="7"/>
  <c r="I201" i="7"/>
  <c r="G201" i="7"/>
  <c r="U200" i="7"/>
  <c r="T200" i="7"/>
  <c r="O200" i="7"/>
  <c r="M200" i="7"/>
  <c r="K200" i="7"/>
  <c r="I200" i="7"/>
  <c r="G200" i="7"/>
  <c r="U199" i="7"/>
  <c r="T199" i="7"/>
  <c r="O199" i="7"/>
  <c r="M199" i="7"/>
  <c r="K199" i="7"/>
  <c r="I199" i="7"/>
  <c r="G199" i="7"/>
  <c r="S198" i="7"/>
  <c r="R198" i="7"/>
  <c r="Q198" i="7"/>
  <c r="T198" i="7" s="1"/>
  <c r="P198" i="7"/>
  <c r="L198" i="7"/>
  <c r="J198" i="7"/>
  <c r="H198" i="7"/>
  <c r="F198" i="7"/>
  <c r="E198" i="7"/>
  <c r="M198" i="7" s="1"/>
  <c r="D198" i="7"/>
  <c r="U197" i="7"/>
  <c r="T197" i="7"/>
  <c r="O197" i="7"/>
  <c r="M197" i="7"/>
  <c r="K197" i="7"/>
  <c r="I197" i="7"/>
  <c r="G197" i="7"/>
  <c r="U196" i="7"/>
  <c r="T196" i="7"/>
  <c r="O196" i="7"/>
  <c r="M196" i="7"/>
  <c r="K196" i="7"/>
  <c r="I196" i="7"/>
  <c r="G196" i="7"/>
  <c r="U195" i="7"/>
  <c r="T195" i="7"/>
  <c r="O195" i="7"/>
  <c r="M195" i="7"/>
  <c r="K195" i="7"/>
  <c r="I195" i="7"/>
  <c r="G195" i="7"/>
  <c r="U194" i="7"/>
  <c r="T194" i="7"/>
  <c r="O194" i="7"/>
  <c r="M194" i="7"/>
  <c r="K194" i="7"/>
  <c r="I194" i="7"/>
  <c r="G194" i="7"/>
  <c r="U193" i="7"/>
  <c r="T193" i="7"/>
  <c r="O193" i="7"/>
  <c r="M193" i="7"/>
  <c r="K193" i="7"/>
  <c r="I193" i="7"/>
  <c r="G193" i="7"/>
  <c r="U192" i="7"/>
  <c r="T192" i="7"/>
  <c r="O192" i="7"/>
  <c r="M192" i="7"/>
  <c r="K192" i="7"/>
  <c r="I192" i="7"/>
  <c r="G192" i="7"/>
  <c r="S191" i="7"/>
  <c r="R191" i="7"/>
  <c r="Q191" i="7"/>
  <c r="T191" i="7" s="1"/>
  <c r="P191" i="7"/>
  <c r="U191" i="7" s="1"/>
  <c r="L191" i="7"/>
  <c r="J191" i="7"/>
  <c r="H191" i="7"/>
  <c r="F191" i="7"/>
  <c r="E191" i="7"/>
  <c r="M191" i="7" s="1"/>
  <c r="D191" i="7"/>
  <c r="O191" i="7" s="1"/>
  <c r="U190" i="7"/>
  <c r="T190" i="7"/>
  <c r="O190" i="7"/>
  <c r="M190" i="7"/>
  <c r="K190" i="7"/>
  <c r="I190" i="7"/>
  <c r="G190" i="7"/>
  <c r="U189" i="7"/>
  <c r="T189" i="7"/>
  <c r="O189" i="7"/>
  <c r="M189" i="7"/>
  <c r="K189" i="7"/>
  <c r="I189" i="7"/>
  <c r="G189" i="7"/>
  <c r="U188" i="7"/>
  <c r="T188" i="7"/>
  <c r="O188" i="7"/>
  <c r="M188" i="7"/>
  <c r="K188" i="7"/>
  <c r="I188" i="7"/>
  <c r="G188" i="7"/>
  <c r="U187" i="7"/>
  <c r="T187" i="7"/>
  <c r="O187" i="7"/>
  <c r="M187" i="7"/>
  <c r="K187" i="7"/>
  <c r="I187" i="7"/>
  <c r="G187" i="7"/>
  <c r="U186" i="7"/>
  <c r="T186" i="7"/>
  <c r="O186" i="7"/>
  <c r="M186" i="7"/>
  <c r="K186" i="7"/>
  <c r="I186" i="7"/>
  <c r="G186" i="7"/>
  <c r="S185" i="7"/>
  <c r="R185" i="7"/>
  <c r="Q185" i="7"/>
  <c r="T185" i="7" s="1"/>
  <c r="P185" i="7"/>
  <c r="U185" i="7" s="1"/>
  <c r="L185" i="7"/>
  <c r="J185" i="7"/>
  <c r="H185" i="7"/>
  <c r="G185" i="7"/>
  <c r="F185" i="7"/>
  <c r="E185" i="7"/>
  <c r="M185" i="7" s="1"/>
  <c r="D185" i="7"/>
  <c r="I185" i="7" s="1"/>
  <c r="U184" i="7"/>
  <c r="T184" i="7"/>
  <c r="O184" i="7"/>
  <c r="M184" i="7"/>
  <c r="K184" i="7"/>
  <c r="I184" i="7"/>
  <c r="G184" i="7"/>
  <c r="U183" i="7"/>
  <c r="T183" i="7"/>
  <c r="O183" i="7"/>
  <c r="M183" i="7"/>
  <c r="K183" i="7"/>
  <c r="I183" i="7"/>
  <c r="G183" i="7"/>
  <c r="U182" i="7"/>
  <c r="T182" i="7"/>
  <c r="O182" i="7"/>
  <c r="M182" i="7"/>
  <c r="K182" i="7"/>
  <c r="I182" i="7"/>
  <c r="G182" i="7"/>
  <c r="U181" i="7"/>
  <c r="T181" i="7"/>
  <c r="O181" i="7"/>
  <c r="M181" i="7"/>
  <c r="K181" i="7"/>
  <c r="I181" i="7"/>
  <c r="G181" i="7"/>
  <c r="U180" i="7"/>
  <c r="T180" i="7"/>
  <c r="O180" i="7"/>
  <c r="M180" i="7"/>
  <c r="K180" i="7"/>
  <c r="I180" i="7"/>
  <c r="G180" i="7"/>
  <c r="T179" i="7"/>
  <c r="S179" i="7"/>
  <c r="R179" i="7"/>
  <c r="Q179" i="7"/>
  <c r="P179" i="7"/>
  <c r="U179" i="7" s="1"/>
  <c r="L179" i="7"/>
  <c r="J179" i="7"/>
  <c r="H179" i="7"/>
  <c r="F179" i="7"/>
  <c r="E179" i="7"/>
  <c r="D179" i="7"/>
  <c r="O179" i="7" s="1"/>
  <c r="U178" i="7"/>
  <c r="T178" i="7"/>
  <c r="O178" i="7"/>
  <c r="M178" i="7"/>
  <c r="K178" i="7"/>
  <c r="I178" i="7"/>
  <c r="G178" i="7"/>
  <c r="U177" i="7"/>
  <c r="T177" i="7"/>
  <c r="O177" i="7"/>
  <c r="M177" i="7"/>
  <c r="K177" i="7"/>
  <c r="I177" i="7"/>
  <c r="G177" i="7"/>
  <c r="U176" i="7"/>
  <c r="T176" i="7"/>
  <c r="O176" i="7"/>
  <c r="M176" i="7"/>
  <c r="K176" i="7"/>
  <c r="I176" i="7"/>
  <c r="G176" i="7"/>
  <c r="U175" i="7"/>
  <c r="T175" i="7"/>
  <c r="O175" i="7"/>
  <c r="M175" i="7"/>
  <c r="K175" i="7"/>
  <c r="I175" i="7"/>
  <c r="G175" i="7"/>
  <c r="U174" i="7"/>
  <c r="T174" i="7"/>
  <c r="O174" i="7"/>
  <c r="M174" i="7"/>
  <c r="K174" i="7"/>
  <c r="I174" i="7"/>
  <c r="G174" i="7"/>
  <c r="U173" i="7"/>
  <c r="T173" i="7"/>
  <c r="O173" i="7"/>
  <c r="M173" i="7"/>
  <c r="K173" i="7"/>
  <c r="I173" i="7"/>
  <c r="G173" i="7"/>
  <c r="S170" i="7"/>
  <c r="R170" i="7"/>
  <c r="Q170" i="7"/>
  <c r="P170" i="7"/>
  <c r="L170" i="7"/>
  <c r="J170" i="7"/>
  <c r="H170" i="7"/>
  <c r="F170" i="7"/>
  <c r="E170" i="7"/>
  <c r="M170" i="7" s="1"/>
  <c r="D170" i="7"/>
  <c r="I170" i="7" s="1"/>
  <c r="S169" i="7"/>
  <c r="R169" i="7"/>
  <c r="Q169" i="7"/>
  <c r="T169" i="7" s="1"/>
  <c r="P169" i="7"/>
  <c r="U169" i="7" s="1"/>
  <c r="L169" i="7"/>
  <c r="J169" i="7"/>
  <c r="I169" i="7"/>
  <c r="H169" i="7"/>
  <c r="G169" i="7"/>
  <c r="F169" i="7"/>
  <c r="E169" i="7"/>
  <c r="M169" i="7" s="1"/>
  <c r="D169" i="7"/>
  <c r="O169" i="7" s="1"/>
  <c r="U168" i="7"/>
  <c r="T168" i="7"/>
  <c r="O168" i="7"/>
  <c r="M168" i="7"/>
  <c r="K168" i="7"/>
  <c r="I168" i="7"/>
  <c r="G168" i="7"/>
  <c r="U167" i="7"/>
  <c r="T167" i="7"/>
  <c r="O167" i="7"/>
  <c r="M167" i="7"/>
  <c r="K167" i="7"/>
  <c r="I167" i="7"/>
  <c r="G167" i="7"/>
  <c r="U166" i="7"/>
  <c r="T166" i="7"/>
  <c r="O166" i="7"/>
  <c r="M166" i="7"/>
  <c r="K166" i="7"/>
  <c r="I166" i="7"/>
  <c r="G166" i="7"/>
  <c r="U165" i="7"/>
  <c r="T165" i="7"/>
  <c r="O165" i="7"/>
  <c r="M165" i="7"/>
  <c r="K165" i="7"/>
  <c r="I165" i="7"/>
  <c r="G165" i="7"/>
  <c r="U164" i="7"/>
  <c r="T164" i="7"/>
  <c r="O164" i="7"/>
  <c r="M164" i="7"/>
  <c r="K164" i="7"/>
  <c r="I164" i="7"/>
  <c r="G164" i="7"/>
  <c r="T163" i="7"/>
  <c r="S163" i="7"/>
  <c r="R163" i="7"/>
  <c r="Q163" i="7"/>
  <c r="P163" i="7"/>
  <c r="U163" i="7" s="1"/>
  <c r="L163" i="7"/>
  <c r="J163" i="7"/>
  <c r="H163" i="7"/>
  <c r="F163" i="7"/>
  <c r="E163" i="7"/>
  <c r="D163" i="7"/>
  <c r="O163" i="7" s="1"/>
  <c r="U162" i="7"/>
  <c r="T162" i="7"/>
  <c r="O162" i="7"/>
  <c r="M162" i="7"/>
  <c r="K162" i="7"/>
  <c r="I162" i="7"/>
  <c r="G162" i="7"/>
  <c r="U161" i="7"/>
  <c r="T161" i="7"/>
  <c r="O161" i="7"/>
  <c r="M161" i="7"/>
  <c r="K161" i="7"/>
  <c r="I161" i="7"/>
  <c r="G161" i="7"/>
  <c r="U160" i="7"/>
  <c r="T160" i="7"/>
  <c r="O160" i="7"/>
  <c r="M160" i="7"/>
  <c r="K160" i="7"/>
  <c r="I160" i="7"/>
  <c r="G160" i="7"/>
  <c r="U159" i="7"/>
  <c r="T159" i="7"/>
  <c r="O159" i="7"/>
  <c r="M159" i="7"/>
  <c r="K159" i="7"/>
  <c r="I159" i="7"/>
  <c r="G159" i="7"/>
  <c r="U158" i="7"/>
  <c r="T158" i="7"/>
  <c r="O158" i="7"/>
  <c r="M158" i="7"/>
  <c r="K158" i="7"/>
  <c r="I158" i="7"/>
  <c r="G158" i="7"/>
  <c r="S157" i="7"/>
  <c r="R157" i="7"/>
  <c r="Q157" i="7"/>
  <c r="T157" i="7" s="1"/>
  <c r="P157" i="7"/>
  <c r="L157" i="7"/>
  <c r="J157" i="7"/>
  <c r="I157" i="7"/>
  <c r="H157" i="7"/>
  <c r="F157" i="7"/>
  <c r="E157" i="7"/>
  <c r="M157" i="7" s="1"/>
  <c r="D157" i="7"/>
  <c r="G157" i="7" s="1"/>
  <c r="U156" i="7"/>
  <c r="T156" i="7"/>
  <c r="O156" i="7"/>
  <c r="M156" i="7"/>
  <c r="K156" i="7"/>
  <c r="I156" i="7"/>
  <c r="G156" i="7"/>
  <c r="U155" i="7"/>
  <c r="T155" i="7"/>
  <c r="O155" i="7"/>
  <c r="M155" i="7"/>
  <c r="K155" i="7"/>
  <c r="I155" i="7"/>
  <c r="G155" i="7"/>
  <c r="U154" i="7"/>
  <c r="T154" i="7"/>
  <c r="O154" i="7"/>
  <c r="M154" i="7"/>
  <c r="K154" i="7"/>
  <c r="I154" i="7"/>
  <c r="G154" i="7"/>
  <c r="U153" i="7"/>
  <c r="T153" i="7"/>
  <c r="O153" i="7"/>
  <c r="M153" i="7"/>
  <c r="K153" i="7"/>
  <c r="I153" i="7"/>
  <c r="G153" i="7"/>
  <c r="U152" i="7"/>
  <c r="T152" i="7"/>
  <c r="O152" i="7"/>
  <c r="M152" i="7"/>
  <c r="K152" i="7"/>
  <c r="I152" i="7"/>
  <c r="G152" i="7"/>
  <c r="U151" i="7"/>
  <c r="T151" i="7"/>
  <c r="O151" i="7"/>
  <c r="M151" i="7"/>
  <c r="K151" i="7"/>
  <c r="I151" i="7"/>
  <c r="G151" i="7"/>
  <c r="U150" i="7"/>
  <c r="S150" i="7"/>
  <c r="R150" i="7"/>
  <c r="Q150" i="7"/>
  <c r="T150" i="7" s="1"/>
  <c r="P150" i="7"/>
  <c r="L150" i="7"/>
  <c r="K150" i="7"/>
  <c r="J150" i="7"/>
  <c r="H150" i="7"/>
  <c r="F150" i="7"/>
  <c r="E150" i="7"/>
  <c r="M150" i="7" s="1"/>
  <c r="D150" i="7"/>
  <c r="I150" i="7" s="1"/>
  <c r="U149" i="7"/>
  <c r="T149" i="7"/>
  <c r="O149" i="7"/>
  <c r="M149" i="7"/>
  <c r="K149" i="7"/>
  <c r="I149" i="7"/>
  <c r="G149" i="7"/>
  <c r="U148" i="7"/>
  <c r="T148" i="7"/>
  <c r="O148" i="7"/>
  <c r="M148" i="7"/>
  <c r="K148" i="7"/>
  <c r="I148" i="7"/>
  <c r="G148" i="7"/>
  <c r="U147" i="7"/>
  <c r="T147" i="7"/>
  <c r="O147" i="7"/>
  <c r="M147" i="7"/>
  <c r="K147" i="7"/>
  <c r="I147" i="7"/>
  <c r="G147" i="7"/>
  <c r="U146" i="7"/>
  <c r="T146" i="7"/>
  <c r="O146" i="7"/>
  <c r="M146" i="7"/>
  <c r="K146" i="7"/>
  <c r="I146" i="7"/>
  <c r="G146" i="7"/>
  <c r="U145" i="7"/>
  <c r="T145" i="7"/>
  <c r="O145" i="7"/>
  <c r="M145" i="7"/>
  <c r="K145" i="7"/>
  <c r="I145" i="7"/>
  <c r="G145" i="7"/>
  <c r="S144" i="7"/>
  <c r="R144" i="7"/>
  <c r="Q144" i="7"/>
  <c r="T144" i="7" s="1"/>
  <c r="P144" i="7"/>
  <c r="U144" i="7" s="1"/>
  <c r="L144" i="7"/>
  <c r="J144" i="7"/>
  <c r="H144" i="7"/>
  <c r="F144" i="7"/>
  <c r="E144" i="7"/>
  <c r="M144" i="7" s="1"/>
  <c r="D144" i="7"/>
  <c r="I144" i="7" s="1"/>
  <c r="U143" i="7"/>
  <c r="T143" i="7"/>
  <c r="O143" i="7"/>
  <c r="M143" i="7"/>
  <c r="K143" i="7"/>
  <c r="I143" i="7"/>
  <c r="G143" i="7"/>
  <c r="U142" i="7"/>
  <c r="T142" i="7"/>
  <c r="O142" i="7"/>
  <c r="M142" i="7"/>
  <c r="K142" i="7"/>
  <c r="I142" i="7"/>
  <c r="G142" i="7"/>
  <c r="U141" i="7"/>
  <c r="T141" i="7"/>
  <c r="O141" i="7"/>
  <c r="M141" i="7"/>
  <c r="K141" i="7"/>
  <c r="I141" i="7"/>
  <c r="G141" i="7"/>
  <c r="U140" i="7"/>
  <c r="T140" i="7"/>
  <c r="O140" i="7"/>
  <c r="M140" i="7"/>
  <c r="K140" i="7"/>
  <c r="I140" i="7"/>
  <c r="G140" i="7"/>
  <c r="U139" i="7"/>
  <c r="T139" i="7"/>
  <c r="O139" i="7"/>
  <c r="M139" i="7"/>
  <c r="K139" i="7"/>
  <c r="I139" i="7"/>
  <c r="G139" i="7"/>
  <c r="U138" i="7"/>
  <c r="T138" i="7"/>
  <c r="O138" i="7"/>
  <c r="M138" i="7"/>
  <c r="K138" i="7"/>
  <c r="I138" i="7"/>
  <c r="G138" i="7"/>
  <c r="S137" i="7"/>
  <c r="R137" i="7"/>
  <c r="Q137" i="7"/>
  <c r="T137" i="7" s="1"/>
  <c r="P137" i="7"/>
  <c r="U137" i="7" s="1"/>
  <c r="L137" i="7"/>
  <c r="J137" i="7"/>
  <c r="H137" i="7"/>
  <c r="I137" i="7" s="1"/>
  <c r="F137" i="7"/>
  <c r="E137" i="7"/>
  <c r="D137" i="7"/>
  <c r="O137" i="7" s="1"/>
  <c r="U136" i="7"/>
  <c r="T136" i="7"/>
  <c r="O136" i="7"/>
  <c r="M136" i="7"/>
  <c r="K136" i="7"/>
  <c r="I136" i="7"/>
  <c r="G136" i="7"/>
  <c r="U135" i="7"/>
  <c r="T135" i="7"/>
  <c r="O135" i="7"/>
  <c r="M135" i="7"/>
  <c r="K135" i="7"/>
  <c r="I135" i="7"/>
  <c r="G135" i="7"/>
  <c r="U134" i="7"/>
  <c r="T134" i="7"/>
  <c r="O134" i="7"/>
  <c r="M134" i="7"/>
  <c r="K134" i="7"/>
  <c r="I134" i="7"/>
  <c r="G134" i="7"/>
  <c r="U133" i="7"/>
  <c r="T133" i="7"/>
  <c r="O133" i="7"/>
  <c r="M133" i="7"/>
  <c r="K133" i="7"/>
  <c r="I133" i="7"/>
  <c r="G133" i="7"/>
  <c r="S132" i="7"/>
  <c r="R132" i="7"/>
  <c r="Q132" i="7"/>
  <c r="T132" i="7" s="1"/>
  <c r="P132" i="7"/>
  <c r="L132" i="7"/>
  <c r="J132" i="7"/>
  <c r="H132" i="7"/>
  <c r="F132" i="7"/>
  <c r="E132" i="7"/>
  <c r="D132" i="7"/>
  <c r="I132" i="7" s="1"/>
  <c r="U131" i="7"/>
  <c r="T131" i="7"/>
  <c r="O131" i="7"/>
  <c r="M131" i="7"/>
  <c r="K131" i="7"/>
  <c r="I131" i="7"/>
  <c r="G131" i="7"/>
  <c r="U130" i="7"/>
  <c r="T130" i="7"/>
  <c r="O130" i="7"/>
  <c r="M130" i="7"/>
  <c r="K130" i="7"/>
  <c r="I130" i="7"/>
  <c r="G130" i="7"/>
  <c r="U129" i="7"/>
  <c r="T129" i="7"/>
  <c r="O129" i="7"/>
  <c r="M129" i="7"/>
  <c r="K129" i="7"/>
  <c r="I129" i="7"/>
  <c r="G129" i="7"/>
  <c r="U128" i="7"/>
  <c r="T128" i="7"/>
  <c r="O128" i="7"/>
  <c r="M128" i="7"/>
  <c r="K128" i="7"/>
  <c r="I128" i="7"/>
  <c r="G128" i="7"/>
  <c r="U127" i="7"/>
  <c r="T127" i="7"/>
  <c r="O127" i="7"/>
  <c r="M127" i="7"/>
  <c r="K127" i="7"/>
  <c r="I127" i="7"/>
  <c r="G127" i="7"/>
  <c r="S126" i="7"/>
  <c r="R126" i="7"/>
  <c r="Q126" i="7"/>
  <c r="P126" i="7"/>
  <c r="U126" i="7" s="1"/>
  <c r="L126" i="7"/>
  <c r="J126" i="7"/>
  <c r="H126" i="7"/>
  <c r="F126" i="7"/>
  <c r="E126" i="7"/>
  <c r="D126" i="7"/>
  <c r="I126" i="7" s="1"/>
  <c r="U125" i="7"/>
  <c r="T125" i="7"/>
  <c r="O125" i="7"/>
  <c r="M125" i="7"/>
  <c r="K125" i="7"/>
  <c r="I125" i="7"/>
  <c r="G125" i="7"/>
  <c r="U124" i="7"/>
  <c r="T124" i="7"/>
  <c r="O124" i="7"/>
  <c r="M124" i="7"/>
  <c r="K124" i="7"/>
  <c r="I124" i="7"/>
  <c r="G124" i="7"/>
  <c r="U123" i="7"/>
  <c r="T123" i="7"/>
  <c r="O123" i="7"/>
  <c r="M123" i="7"/>
  <c r="K123" i="7"/>
  <c r="I123" i="7"/>
  <c r="G123" i="7"/>
  <c r="U122" i="7"/>
  <c r="T122" i="7"/>
  <c r="O122" i="7"/>
  <c r="M122" i="7"/>
  <c r="K122" i="7"/>
  <c r="I122" i="7"/>
  <c r="G122" i="7"/>
  <c r="S121" i="7"/>
  <c r="R121" i="7"/>
  <c r="Q121" i="7"/>
  <c r="T121" i="7" s="1"/>
  <c r="P121" i="7"/>
  <c r="L121" i="7"/>
  <c r="J121" i="7"/>
  <c r="H121" i="7"/>
  <c r="G121" i="7"/>
  <c r="F121" i="7"/>
  <c r="E121" i="7"/>
  <c r="D121" i="7"/>
  <c r="I121" i="7" s="1"/>
  <c r="U120" i="7"/>
  <c r="T120" i="7"/>
  <c r="O120" i="7"/>
  <c r="M120" i="7"/>
  <c r="K120" i="7"/>
  <c r="I120" i="7"/>
  <c r="G120" i="7"/>
  <c r="U119" i="7"/>
  <c r="T119" i="7"/>
  <c r="O119" i="7"/>
  <c r="M119" i="7"/>
  <c r="K119" i="7"/>
  <c r="I119" i="7"/>
  <c r="G119" i="7"/>
  <c r="U118" i="7"/>
  <c r="T118" i="7"/>
  <c r="O118" i="7"/>
  <c r="M118" i="7"/>
  <c r="K118" i="7"/>
  <c r="I118" i="7"/>
  <c r="G118" i="7"/>
  <c r="U117" i="7"/>
  <c r="T117" i="7"/>
  <c r="O117" i="7"/>
  <c r="M117" i="7"/>
  <c r="K117" i="7"/>
  <c r="I117" i="7"/>
  <c r="G117" i="7"/>
  <c r="U116" i="7"/>
  <c r="T116" i="7"/>
  <c r="O116" i="7"/>
  <c r="M116" i="7"/>
  <c r="K116" i="7"/>
  <c r="I116" i="7"/>
  <c r="G116" i="7"/>
  <c r="U115" i="7"/>
  <c r="T115" i="7"/>
  <c r="O115" i="7"/>
  <c r="M115" i="7"/>
  <c r="K115" i="7"/>
  <c r="I115" i="7"/>
  <c r="G115" i="7"/>
  <c r="U114" i="7"/>
  <c r="T114" i="7"/>
  <c r="O114" i="7"/>
  <c r="M114" i="7"/>
  <c r="K114" i="7"/>
  <c r="I114" i="7"/>
  <c r="G114" i="7"/>
  <c r="U113" i="7"/>
  <c r="T113" i="7"/>
  <c r="O113" i="7"/>
  <c r="M113" i="7"/>
  <c r="K113" i="7"/>
  <c r="I113" i="7"/>
  <c r="G113" i="7"/>
  <c r="S112" i="7"/>
  <c r="R112" i="7"/>
  <c r="Q112" i="7"/>
  <c r="P112" i="7"/>
  <c r="O112" i="7"/>
  <c r="L112" i="7"/>
  <c r="J112" i="7"/>
  <c r="H112" i="7"/>
  <c r="F112" i="7"/>
  <c r="U112" i="7" s="1"/>
  <c r="E112" i="7"/>
  <c r="M112" i="7" s="1"/>
  <c r="D112" i="7"/>
  <c r="U111" i="7"/>
  <c r="T111" i="7"/>
  <c r="O111" i="7"/>
  <c r="M111" i="7"/>
  <c r="K111" i="7"/>
  <c r="I111" i="7"/>
  <c r="G111" i="7"/>
  <c r="U110" i="7"/>
  <c r="T110" i="7"/>
  <c r="O110" i="7"/>
  <c r="M110" i="7"/>
  <c r="K110" i="7"/>
  <c r="I110" i="7"/>
  <c r="G110" i="7"/>
  <c r="U109" i="7"/>
  <c r="T109" i="7"/>
  <c r="O109" i="7"/>
  <c r="M109" i="7"/>
  <c r="K109" i="7"/>
  <c r="I109" i="7"/>
  <c r="G109" i="7"/>
  <c r="U108" i="7"/>
  <c r="T108" i="7"/>
  <c r="O108" i="7"/>
  <c r="M108" i="7"/>
  <c r="K108" i="7"/>
  <c r="I108" i="7"/>
  <c r="G108" i="7"/>
  <c r="U107" i="7"/>
  <c r="T107" i="7"/>
  <c r="O107" i="7"/>
  <c r="M107" i="7"/>
  <c r="K107" i="7"/>
  <c r="I107" i="7"/>
  <c r="G107" i="7"/>
  <c r="S106" i="7"/>
  <c r="R106" i="7"/>
  <c r="Q106" i="7"/>
  <c r="T106" i="7" s="1"/>
  <c r="P106" i="7"/>
  <c r="L106" i="7"/>
  <c r="J106" i="7"/>
  <c r="H106" i="7"/>
  <c r="F106" i="7"/>
  <c r="E106" i="7"/>
  <c r="D106" i="7"/>
  <c r="U105" i="7"/>
  <c r="T105" i="7"/>
  <c r="O105" i="7"/>
  <c r="M105" i="7"/>
  <c r="K105" i="7"/>
  <c r="I105" i="7"/>
  <c r="G105" i="7"/>
  <c r="S102" i="7"/>
  <c r="R102" i="7"/>
  <c r="Q102" i="7"/>
  <c r="P102" i="7"/>
  <c r="O102" i="7"/>
  <c r="L102" i="7"/>
  <c r="J102" i="7"/>
  <c r="H102" i="7"/>
  <c r="F102" i="7"/>
  <c r="U102" i="7" s="1"/>
  <c r="E102" i="7"/>
  <c r="M102" i="7" s="1"/>
  <c r="D102" i="7"/>
  <c r="S101" i="7"/>
  <c r="R101" i="7"/>
  <c r="Q101" i="7"/>
  <c r="T101" i="7" s="1"/>
  <c r="P101" i="7"/>
  <c r="L101" i="7"/>
  <c r="J101" i="7"/>
  <c r="H101" i="7"/>
  <c r="F101" i="7"/>
  <c r="E101" i="7"/>
  <c r="D101" i="7"/>
  <c r="O101" i="7" s="1"/>
  <c r="U100" i="7"/>
  <c r="T100" i="7"/>
  <c r="O100" i="7"/>
  <c r="M100" i="7"/>
  <c r="K100" i="7"/>
  <c r="I100" i="7"/>
  <c r="G100" i="7"/>
  <c r="U99" i="7"/>
  <c r="T99" i="7"/>
  <c r="O99" i="7"/>
  <c r="M99" i="7"/>
  <c r="K99" i="7"/>
  <c r="I99" i="7"/>
  <c r="G99" i="7"/>
  <c r="U98" i="7"/>
  <c r="T98" i="7"/>
  <c r="O98" i="7"/>
  <c r="M98" i="7"/>
  <c r="K98" i="7"/>
  <c r="I98" i="7"/>
  <c r="G98" i="7"/>
  <c r="U97" i="7"/>
  <c r="T97" i="7"/>
  <c r="O97" i="7"/>
  <c r="M97" i="7"/>
  <c r="K97" i="7"/>
  <c r="I97" i="7"/>
  <c r="G97" i="7"/>
  <c r="S96" i="7"/>
  <c r="R96" i="7"/>
  <c r="Q96" i="7"/>
  <c r="T96" i="7" s="1"/>
  <c r="P96" i="7"/>
  <c r="U96" i="7" s="1"/>
  <c r="L96" i="7"/>
  <c r="J96" i="7"/>
  <c r="H96" i="7"/>
  <c r="F96" i="7"/>
  <c r="E96" i="7"/>
  <c r="M96" i="7" s="1"/>
  <c r="D96" i="7"/>
  <c r="U95" i="7"/>
  <c r="T95" i="7"/>
  <c r="O95" i="7"/>
  <c r="M95" i="7"/>
  <c r="K95" i="7"/>
  <c r="I95" i="7"/>
  <c r="G95" i="7"/>
  <c r="U94" i="7"/>
  <c r="T94" i="7"/>
  <c r="O94" i="7"/>
  <c r="M94" i="7"/>
  <c r="K94" i="7"/>
  <c r="I94" i="7"/>
  <c r="G94" i="7"/>
  <c r="U93" i="7"/>
  <c r="T93" i="7"/>
  <c r="O93" i="7"/>
  <c r="M93" i="7"/>
  <c r="K93" i="7"/>
  <c r="I93" i="7"/>
  <c r="G93" i="7"/>
  <c r="U92" i="7"/>
  <c r="T92" i="7"/>
  <c r="O92" i="7"/>
  <c r="M92" i="7"/>
  <c r="K92" i="7"/>
  <c r="I92" i="7"/>
  <c r="G92" i="7"/>
  <c r="S91" i="7"/>
  <c r="R91" i="7"/>
  <c r="Q91" i="7"/>
  <c r="P91" i="7"/>
  <c r="O91" i="7"/>
  <c r="L91" i="7"/>
  <c r="J91" i="7"/>
  <c r="H91" i="7"/>
  <c r="F91" i="7"/>
  <c r="E91" i="7"/>
  <c r="D91" i="7"/>
  <c r="U90" i="7"/>
  <c r="T90" i="7"/>
  <c r="O90" i="7"/>
  <c r="M90" i="7"/>
  <c r="K90" i="7"/>
  <c r="I90" i="7"/>
  <c r="G90" i="7"/>
  <c r="U89" i="7"/>
  <c r="T89" i="7"/>
  <c r="O89" i="7"/>
  <c r="M89" i="7"/>
  <c r="K89" i="7"/>
  <c r="I89" i="7"/>
  <c r="G89" i="7"/>
  <c r="U88" i="7"/>
  <c r="T88" i="7"/>
  <c r="O88" i="7"/>
  <c r="M88" i="7"/>
  <c r="K88" i="7"/>
  <c r="I88" i="7"/>
  <c r="G88" i="7"/>
  <c r="S85" i="7"/>
  <c r="R85" i="7"/>
  <c r="Q85" i="7"/>
  <c r="T85" i="7" s="1"/>
  <c r="P85" i="7"/>
  <c r="L85" i="7"/>
  <c r="J85" i="7"/>
  <c r="I85" i="7"/>
  <c r="H85" i="7"/>
  <c r="F85" i="7"/>
  <c r="G85" i="7" s="1"/>
  <c r="E85" i="7"/>
  <c r="D85" i="7"/>
  <c r="O85" i="7" s="1"/>
  <c r="S84" i="7"/>
  <c r="R84" i="7"/>
  <c r="Q84" i="7"/>
  <c r="P84" i="7"/>
  <c r="O84" i="7"/>
  <c r="L84" i="7"/>
  <c r="J84" i="7"/>
  <c r="H84" i="7"/>
  <c r="G84" i="7"/>
  <c r="F84" i="7"/>
  <c r="E84" i="7"/>
  <c r="D84" i="7"/>
  <c r="I84" i="7" s="1"/>
  <c r="U83" i="7"/>
  <c r="T83" i="7"/>
  <c r="O83" i="7"/>
  <c r="M83" i="7"/>
  <c r="K83" i="7"/>
  <c r="I83" i="7"/>
  <c r="G83" i="7"/>
  <c r="U82" i="7"/>
  <c r="T82" i="7"/>
  <c r="O82" i="7"/>
  <c r="M82" i="7"/>
  <c r="K82" i="7"/>
  <c r="I82" i="7"/>
  <c r="G82" i="7"/>
  <c r="U81" i="7"/>
  <c r="T81" i="7"/>
  <c r="O81" i="7"/>
  <c r="M81" i="7"/>
  <c r="K81" i="7"/>
  <c r="I81" i="7"/>
  <c r="G81" i="7"/>
  <c r="U80" i="7"/>
  <c r="T80" i="7"/>
  <c r="O80" i="7"/>
  <c r="M80" i="7"/>
  <c r="K80" i="7"/>
  <c r="I80" i="7"/>
  <c r="G80" i="7"/>
  <c r="U79" i="7"/>
  <c r="T79" i="7"/>
  <c r="O79" i="7"/>
  <c r="M79" i="7"/>
  <c r="K79" i="7"/>
  <c r="I79" i="7"/>
  <c r="G79" i="7"/>
  <c r="T78" i="7"/>
  <c r="S78" i="7"/>
  <c r="R78" i="7"/>
  <c r="Q78" i="7"/>
  <c r="P78" i="7"/>
  <c r="U78" i="7" s="1"/>
  <c r="L78" i="7"/>
  <c r="J78" i="7"/>
  <c r="H78" i="7"/>
  <c r="F78" i="7"/>
  <c r="E78" i="7"/>
  <c r="D78" i="7"/>
  <c r="U77" i="7"/>
  <c r="T77" i="7"/>
  <c r="O77" i="7"/>
  <c r="M77" i="7"/>
  <c r="K77" i="7"/>
  <c r="I77" i="7"/>
  <c r="G77" i="7"/>
  <c r="U76" i="7"/>
  <c r="T76" i="7"/>
  <c r="O76" i="7"/>
  <c r="M76" i="7"/>
  <c r="K76" i="7"/>
  <c r="I76" i="7"/>
  <c r="G76" i="7"/>
  <c r="U75" i="7"/>
  <c r="T75" i="7"/>
  <c r="O75" i="7"/>
  <c r="M75" i="7"/>
  <c r="K75" i="7"/>
  <c r="I75" i="7"/>
  <c r="G75" i="7"/>
  <c r="U74" i="7"/>
  <c r="T74" i="7"/>
  <c r="O74" i="7"/>
  <c r="M74" i="7"/>
  <c r="K74" i="7"/>
  <c r="I74" i="7"/>
  <c r="G74" i="7"/>
  <c r="U73" i="7"/>
  <c r="T73" i="7"/>
  <c r="O73" i="7"/>
  <c r="M73" i="7"/>
  <c r="K73" i="7"/>
  <c r="I73" i="7"/>
  <c r="G73" i="7"/>
  <c r="U72" i="7"/>
  <c r="T72" i="7"/>
  <c r="O72" i="7"/>
  <c r="M72" i="7"/>
  <c r="K72" i="7"/>
  <c r="I72" i="7"/>
  <c r="G72" i="7"/>
  <c r="U71" i="7"/>
  <c r="T71" i="7"/>
  <c r="O71" i="7"/>
  <c r="M71" i="7"/>
  <c r="K71" i="7"/>
  <c r="I71" i="7"/>
  <c r="G71" i="7"/>
  <c r="S70" i="7"/>
  <c r="R70" i="7"/>
  <c r="Q70" i="7"/>
  <c r="P70" i="7"/>
  <c r="O70" i="7"/>
  <c r="L70" i="7"/>
  <c r="J70" i="7"/>
  <c r="H70" i="7"/>
  <c r="F70" i="7"/>
  <c r="U70" i="7" s="1"/>
  <c r="E70" i="7"/>
  <c r="D70" i="7"/>
  <c r="U69" i="7"/>
  <c r="T69" i="7"/>
  <c r="O69" i="7"/>
  <c r="M69" i="7"/>
  <c r="K69" i="7"/>
  <c r="I69" i="7"/>
  <c r="G69" i="7"/>
  <c r="U68" i="7"/>
  <c r="T68" i="7"/>
  <c r="O68" i="7"/>
  <c r="M68" i="7"/>
  <c r="K68" i="7"/>
  <c r="I68" i="7"/>
  <c r="G68" i="7"/>
  <c r="U67" i="7"/>
  <c r="T67" i="7"/>
  <c r="O67" i="7"/>
  <c r="M67" i="7"/>
  <c r="K67" i="7"/>
  <c r="I67" i="7"/>
  <c r="G67" i="7"/>
  <c r="U66" i="7"/>
  <c r="T66" i="7"/>
  <c r="O66" i="7"/>
  <c r="M66" i="7"/>
  <c r="K66" i="7"/>
  <c r="I66" i="7"/>
  <c r="G66" i="7"/>
  <c r="U65" i="7"/>
  <c r="T65" i="7"/>
  <c r="O65" i="7"/>
  <c r="M65" i="7"/>
  <c r="K65" i="7"/>
  <c r="I65" i="7"/>
  <c r="G65" i="7"/>
  <c r="U64" i="7"/>
  <c r="T64" i="7"/>
  <c r="O64" i="7"/>
  <c r="M64" i="7"/>
  <c r="K64" i="7"/>
  <c r="I64" i="7"/>
  <c r="G64" i="7"/>
  <c r="S63" i="7"/>
  <c r="R63" i="7"/>
  <c r="Q63" i="7"/>
  <c r="T63" i="7" s="1"/>
  <c r="P63" i="7"/>
  <c r="L63" i="7"/>
  <c r="J63" i="7"/>
  <c r="H63" i="7"/>
  <c r="I63" i="7" s="1"/>
  <c r="F63" i="7"/>
  <c r="E63" i="7"/>
  <c r="M63" i="7" s="1"/>
  <c r="D63" i="7"/>
  <c r="O63" i="7" s="1"/>
  <c r="U62" i="7"/>
  <c r="T62" i="7"/>
  <c r="O62" i="7"/>
  <c r="M62" i="7"/>
  <c r="K62" i="7"/>
  <c r="I62" i="7"/>
  <c r="G62" i="7"/>
  <c r="U61" i="7"/>
  <c r="T61" i="7"/>
  <c r="O61" i="7"/>
  <c r="M61" i="7"/>
  <c r="K61" i="7"/>
  <c r="I61" i="7"/>
  <c r="G61" i="7"/>
  <c r="U60" i="7"/>
  <c r="T60" i="7"/>
  <c r="O60" i="7"/>
  <c r="M60" i="7"/>
  <c r="K60" i="7"/>
  <c r="I60" i="7"/>
  <c r="G60" i="7"/>
  <c r="U59" i="7"/>
  <c r="T59" i="7"/>
  <c r="O59" i="7"/>
  <c r="M59" i="7"/>
  <c r="K59" i="7"/>
  <c r="I59" i="7"/>
  <c r="G59" i="7"/>
  <c r="S58" i="7"/>
  <c r="R58" i="7"/>
  <c r="Q58" i="7"/>
  <c r="T58" i="7" s="1"/>
  <c r="P58" i="7"/>
  <c r="L58" i="7"/>
  <c r="J58" i="7"/>
  <c r="H58" i="7"/>
  <c r="F58" i="7"/>
  <c r="E58" i="7"/>
  <c r="M58" i="7" s="1"/>
  <c r="D58" i="7"/>
  <c r="U57" i="7"/>
  <c r="T57" i="7"/>
  <c r="O57" i="7"/>
  <c r="M57" i="7"/>
  <c r="K57" i="7"/>
  <c r="I57" i="7"/>
  <c r="G57" i="7"/>
  <c r="S54" i="7"/>
  <c r="R54" i="7"/>
  <c r="Q54" i="7"/>
  <c r="P54" i="7"/>
  <c r="L54" i="7"/>
  <c r="J54" i="7"/>
  <c r="H54" i="7"/>
  <c r="F54" i="7"/>
  <c r="U54" i="7" s="1"/>
  <c r="E54" i="7"/>
  <c r="M54" i="7" s="1"/>
  <c r="D54" i="7"/>
  <c r="O54" i="7" s="1"/>
  <c r="T53" i="7"/>
  <c r="S53" i="7"/>
  <c r="R53" i="7"/>
  <c r="Q53" i="7"/>
  <c r="P53" i="7"/>
  <c r="U53" i="7" s="1"/>
  <c r="O53" i="7"/>
  <c r="L53" i="7"/>
  <c r="J53" i="7"/>
  <c r="H53" i="7"/>
  <c r="F53" i="7"/>
  <c r="E53" i="7"/>
  <c r="D53" i="7"/>
  <c r="I53" i="7" s="1"/>
  <c r="U52" i="7"/>
  <c r="T52" i="7"/>
  <c r="O52" i="7"/>
  <c r="M52" i="7"/>
  <c r="K52" i="7"/>
  <c r="I52" i="7"/>
  <c r="G52" i="7"/>
  <c r="U51" i="7"/>
  <c r="T51" i="7"/>
  <c r="O51" i="7"/>
  <c r="M51" i="7"/>
  <c r="K51" i="7"/>
  <c r="I51" i="7"/>
  <c r="G51" i="7"/>
  <c r="U50" i="7"/>
  <c r="T50" i="7"/>
  <c r="O50" i="7"/>
  <c r="M50" i="7"/>
  <c r="K50" i="7"/>
  <c r="I50" i="7"/>
  <c r="G50" i="7"/>
  <c r="U49" i="7"/>
  <c r="T49" i="7"/>
  <c r="O49" i="7"/>
  <c r="M49" i="7"/>
  <c r="K49" i="7"/>
  <c r="I49" i="7"/>
  <c r="G49" i="7"/>
  <c r="U48" i="7"/>
  <c r="T48" i="7"/>
  <c r="O48" i="7"/>
  <c r="M48" i="7"/>
  <c r="K48" i="7"/>
  <c r="I48" i="7"/>
  <c r="G48" i="7"/>
  <c r="S47" i="7"/>
  <c r="R47" i="7"/>
  <c r="Q47" i="7"/>
  <c r="T47" i="7" s="1"/>
  <c r="P47" i="7"/>
  <c r="U47" i="7" s="1"/>
  <c r="L47" i="7"/>
  <c r="K47" i="7"/>
  <c r="J47" i="7"/>
  <c r="H47" i="7"/>
  <c r="G47" i="7"/>
  <c r="F47" i="7"/>
  <c r="E47" i="7"/>
  <c r="M47" i="7" s="1"/>
  <c r="D47" i="7"/>
  <c r="U46" i="7"/>
  <c r="T46" i="7"/>
  <c r="O46" i="7"/>
  <c r="M46" i="7"/>
  <c r="K46" i="7"/>
  <c r="I46" i="7"/>
  <c r="G46" i="7"/>
  <c r="U45" i="7"/>
  <c r="T45" i="7"/>
  <c r="O45" i="7"/>
  <c r="M45" i="7"/>
  <c r="K45" i="7"/>
  <c r="I45" i="7"/>
  <c r="G45" i="7"/>
  <c r="U44" i="7"/>
  <c r="T44" i="7"/>
  <c r="O44" i="7"/>
  <c r="M44" i="7"/>
  <c r="K44" i="7"/>
  <c r="I44" i="7"/>
  <c r="G44" i="7"/>
  <c r="U43" i="7"/>
  <c r="T43" i="7"/>
  <c r="O43" i="7"/>
  <c r="M43" i="7"/>
  <c r="K43" i="7"/>
  <c r="I43" i="7"/>
  <c r="G43" i="7"/>
  <c r="U42" i="7"/>
  <c r="T42" i="7"/>
  <c r="O42" i="7"/>
  <c r="M42" i="7"/>
  <c r="K42" i="7"/>
  <c r="I42" i="7"/>
  <c r="G42" i="7"/>
  <c r="U41" i="7"/>
  <c r="T41" i="7"/>
  <c r="O41" i="7"/>
  <c r="M41" i="7"/>
  <c r="K41" i="7"/>
  <c r="I41" i="7"/>
  <c r="G41" i="7"/>
  <c r="U40" i="7"/>
  <c r="S40" i="7"/>
  <c r="R40" i="7"/>
  <c r="Q40" i="7"/>
  <c r="T40" i="7" s="1"/>
  <c r="P40" i="7"/>
  <c r="L40" i="7"/>
  <c r="J40" i="7"/>
  <c r="H40" i="7"/>
  <c r="F40" i="7"/>
  <c r="E40" i="7"/>
  <c r="M40" i="7" s="1"/>
  <c r="D40" i="7"/>
  <c r="G40" i="7" s="1"/>
  <c r="U39" i="7"/>
  <c r="T39" i="7"/>
  <c r="O39" i="7"/>
  <c r="M39" i="7"/>
  <c r="K39" i="7"/>
  <c r="I39" i="7"/>
  <c r="G39" i="7"/>
  <c r="U38" i="7"/>
  <c r="T38" i="7"/>
  <c r="O38" i="7"/>
  <c r="M38" i="7"/>
  <c r="K38" i="7"/>
  <c r="I38" i="7"/>
  <c r="G38" i="7"/>
  <c r="U37" i="7"/>
  <c r="T37" i="7"/>
  <c r="O37" i="7"/>
  <c r="M37" i="7"/>
  <c r="K37" i="7"/>
  <c r="I37" i="7"/>
  <c r="G37" i="7"/>
  <c r="U36" i="7"/>
  <c r="T36" i="7"/>
  <c r="O36" i="7"/>
  <c r="M36" i="7"/>
  <c r="K36" i="7"/>
  <c r="I36" i="7"/>
  <c r="G36" i="7"/>
  <c r="S35" i="7"/>
  <c r="R35" i="7"/>
  <c r="Q35" i="7"/>
  <c r="T35" i="7" s="1"/>
  <c r="P35" i="7"/>
  <c r="L35" i="7"/>
  <c r="J35" i="7"/>
  <c r="I35" i="7"/>
  <c r="H35" i="7"/>
  <c r="G35" i="7"/>
  <c r="F35" i="7"/>
  <c r="E35" i="7"/>
  <c r="M35" i="7" s="1"/>
  <c r="D35" i="7"/>
  <c r="O35" i="7" s="1"/>
  <c r="U34" i="7"/>
  <c r="T34" i="7"/>
  <c r="O34" i="7"/>
  <c r="M34" i="7"/>
  <c r="K34" i="7"/>
  <c r="I34" i="7"/>
  <c r="G34" i="7"/>
  <c r="U33" i="7"/>
  <c r="T33" i="7"/>
  <c r="O33" i="7"/>
  <c r="M33" i="7"/>
  <c r="K33" i="7"/>
  <c r="I33" i="7"/>
  <c r="G33" i="7"/>
  <c r="U32" i="7"/>
  <c r="T32" i="7"/>
  <c r="O32" i="7"/>
  <c r="M32" i="7"/>
  <c r="K32" i="7"/>
  <c r="I32" i="7"/>
  <c r="G32" i="7"/>
  <c r="U31" i="7"/>
  <c r="T31" i="7"/>
  <c r="O31" i="7"/>
  <c r="M31" i="7"/>
  <c r="K31" i="7"/>
  <c r="I31" i="7"/>
  <c r="G31" i="7"/>
  <c r="U30" i="7"/>
  <c r="T30" i="7"/>
  <c r="O30" i="7"/>
  <c r="M30" i="7"/>
  <c r="K30" i="7"/>
  <c r="I30" i="7"/>
  <c r="G30" i="7"/>
  <c r="U29" i="7"/>
  <c r="T29" i="7"/>
  <c r="O29" i="7"/>
  <c r="M29" i="7"/>
  <c r="K29" i="7"/>
  <c r="I29" i="7"/>
  <c r="G29" i="7"/>
  <c r="U28" i="7"/>
  <c r="T28" i="7"/>
  <c r="O28" i="7"/>
  <c r="M28" i="7"/>
  <c r="K28" i="7"/>
  <c r="I28" i="7"/>
  <c r="G28" i="7"/>
  <c r="U27" i="7"/>
  <c r="S27" i="7"/>
  <c r="R27" i="7"/>
  <c r="Q27" i="7"/>
  <c r="T27" i="7" s="1"/>
  <c r="P27" i="7"/>
  <c r="L27" i="7"/>
  <c r="J27" i="7"/>
  <c r="H27" i="7"/>
  <c r="F27" i="7"/>
  <c r="E27" i="7"/>
  <c r="M27" i="7" s="1"/>
  <c r="D27" i="7"/>
  <c r="O27" i="7" s="1"/>
  <c r="U26" i="7"/>
  <c r="T26" i="7"/>
  <c r="O26" i="7"/>
  <c r="M26" i="7"/>
  <c r="K26" i="7"/>
  <c r="I26" i="7"/>
  <c r="G26" i="7"/>
  <c r="U25" i="7"/>
  <c r="T25" i="7"/>
  <c r="O25" i="7"/>
  <c r="M25" i="7"/>
  <c r="K25" i="7"/>
  <c r="I25" i="7"/>
  <c r="G25" i="7"/>
  <c r="U24" i="7"/>
  <c r="T24" i="7"/>
  <c r="O24" i="7"/>
  <c r="M24" i="7"/>
  <c r="K24" i="7"/>
  <c r="I24" i="7"/>
  <c r="G24" i="7"/>
  <c r="U23" i="7"/>
  <c r="T23" i="7"/>
  <c r="O23" i="7"/>
  <c r="M23" i="7"/>
  <c r="K23" i="7"/>
  <c r="I23" i="7"/>
  <c r="G23" i="7"/>
  <c r="U22" i="7"/>
  <c r="T22" i="7"/>
  <c r="O22" i="7"/>
  <c r="M22" i="7"/>
  <c r="K22" i="7"/>
  <c r="I22" i="7"/>
  <c r="G22" i="7"/>
  <c r="U21" i="7"/>
  <c r="T21" i="7"/>
  <c r="O21" i="7"/>
  <c r="M21" i="7"/>
  <c r="K21" i="7"/>
  <c r="I21" i="7"/>
  <c r="G21" i="7"/>
  <c r="U20" i="7"/>
  <c r="T20" i="7"/>
  <c r="O20" i="7"/>
  <c r="M20" i="7"/>
  <c r="K20" i="7"/>
  <c r="I20" i="7"/>
  <c r="G20" i="7"/>
  <c r="S19" i="7"/>
  <c r="R19" i="7"/>
  <c r="Q19" i="7"/>
  <c r="T19" i="7" s="1"/>
  <c r="P19" i="7"/>
  <c r="L19" i="7"/>
  <c r="J19" i="7"/>
  <c r="H19" i="7"/>
  <c r="F19" i="7"/>
  <c r="E19" i="7"/>
  <c r="D19" i="7"/>
  <c r="O19" i="7" s="1"/>
  <c r="U18" i="7"/>
  <c r="T18" i="7"/>
  <c r="O18" i="7"/>
  <c r="M18" i="7"/>
  <c r="K18" i="7"/>
  <c r="I18" i="7"/>
  <c r="G18" i="7"/>
  <c r="U17" i="7"/>
  <c r="T17" i="7"/>
  <c r="O17" i="7"/>
  <c r="M17" i="7"/>
  <c r="K17" i="7"/>
  <c r="I17" i="7"/>
  <c r="G17" i="7"/>
  <c r="U16" i="7"/>
  <c r="T16" i="7"/>
  <c r="O16" i="7"/>
  <c r="M16" i="7"/>
  <c r="K16" i="7"/>
  <c r="I16" i="7"/>
  <c r="G16" i="7"/>
  <c r="U15" i="7"/>
  <c r="T15" i="7"/>
  <c r="O15" i="7"/>
  <c r="M15" i="7"/>
  <c r="K15" i="7"/>
  <c r="I15" i="7"/>
  <c r="G15" i="7"/>
  <c r="U14" i="7"/>
  <c r="T14" i="7"/>
  <c r="O14" i="7"/>
  <c r="M14" i="7"/>
  <c r="K14" i="7"/>
  <c r="I14" i="7"/>
  <c r="G14" i="7"/>
  <c r="U13" i="7"/>
  <c r="T13" i="7"/>
  <c r="O13" i="7"/>
  <c r="M13" i="7"/>
  <c r="K13" i="7"/>
  <c r="I13" i="7"/>
  <c r="G13" i="7"/>
  <c r="U12" i="7"/>
  <c r="T12" i="7"/>
  <c r="O12" i="7"/>
  <c r="M12" i="7"/>
  <c r="K12" i="7"/>
  <c r="I12" i="7"/>
  <c r="G12" i="7"/>
  <c r="U11" i="7"/>
  <c r="T11" i="7"/>
  <c r="O11" i="7"/>
  <c r="M11" i="7"/>
  <c r="K11" i="7"/>
  <c r="I11" i="7"/>
  <c r="G11" i="7"/>
  <c r="S10" i="7"/>
  <c r="R10" i="7"/>
  <c r="Q10" i="7"/>
  <c r="P10" i="7"/>
  <c r="L10" i="7"/>
  <c r="J10" i="7"/>
  <c r="H10" i="7"/>
  <c r="F10" i="7"/>
  <c r="E10" i="7"/>
  <c r="M10" i="7" s="1"/>
  <c r="D10" i="7"/>
  <c r="U9" i="7"/>
  <c r="T9" i="7"/>
  <c r="O9" i="7"/>
  <c r="M9" i="7"/>
  <c r="K9" i="7"/>
  <c r="I9" i="7"/>
  <c r="G9" i="7"/>
  <c r="U8" i="7"/>
  <c r="T8" i="7"/>
  <c r="O8" i="7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M339" i="6" s="1"/>
  <c r="D339" i="6"/>
  <c r="G339" i="6" s="1"/>
  <c r="S338" i="6"/>
  <c r="R338" i="6"/>
  <c r="Q338" i="6"/>
  <c r="P338" i="6"/>
  <c r="U338" i="6" s="1"/>
  <c r="L338" i="6"/>
  <c r="J338" i="6"/>
  <c r="H338" i="6"/>
  <c r="F338" i="6"/>
  <c r="E338" i="6"/>
  <c r="D338" i="6"/>
  <c r="S337" i="6"/>
  <c r="R337" i="6"/>
  <c r="Q337" i="6"/>
  <c r="T337" i="6" s="1"/>
  <c r="P337" i="6"/>
  <c r="L337" i="6"/>
  <c r="J337" i="6"/>
  <c r="H337" i="6"/>
  <c r="I337" i="6" s="1"/>
  <c r="F337" i="6"/>
  <c r="G337" i="6" s="1"/>
  <c r="E337" i="6"/>
  <c r="M337" i="6" s="1"/>
  <c r="D337" i="6"/>
  <c r="O337" i="6" s="1"/>
  <c r="U336" i="6"/>
  <c r="T336" i="6"/>
  <c r="O336" i="6"/>
  <c r="M336" i="6"/>
  <c r="K336" i="6"/>
  <c r="I336" i="6"/>
  <c r="G336" i="6"/>
  <c r="U335" i="6"/>
  <c r="T335" i="6"/>
  <c r="O335" i="6"/>
  <c r="M335" i="6"/>
  <c r="K335" i="6"/>
  <c r="I335" i="6"/>
  <c r="G335" i="6"/>
  <c r="U334" i="6"/>
  <c r="T334" i="6"/>
  <c r="O334" i="6"/>
  <c r="M334" i="6"/>
  <c r="K334" i="6"/>
  <c r="I334" i="6"/>
  <c r="G334" i="6"/>
  <c r="U333" i="6"/>
  <c r="T333" i="6"/>
  <c r="O333" i="6"/>
  <c r="M333" i="6"/>
  <c r="K333" i="6"/>
  <c r="I333" i="6"/>
  <c r="G333" i="6"/>
  <c r="S332" i="6"/>
  <c r="T332" i="6" s="1"/>
  <c r="R332" i="6"/>
  <c r="Q332" i="6"/>
  <c r="P332" i="6"/>
  <c r="O332" i="6"/>
  <c r="L332" i="6"/>
  <c r="J332" i="6"/>
  <c r="K332" i="6" s="1"/>
  <c r="H332" i="6"/>
  <c r="F332" i="6"/>
  <c r="U332" i="6" s="1"/>
  <c r="E332" i="6"/>
  <c r="D332" i="6"/>
  <c r="U331" i="6"/>
  <c r="T331" i="6"/>
  <c r="O331" i="6"/>
  <c r="M331" i="6"/>
  <c r="K331" i="6"/>
  <c r="I331" i="6"/>
  <c r="G331" i="6"/>
  <c r="U330" i="6"/>
  <c r="T330" i="6"/>
  <c r="O330" i="6"/>
  <c r="M330" i="6"/>
  <c r="K330" i="6"/>
  <c r="I330" i="6"/>
  <c r="G330" i="6"/>
  <c r="U329" i="6"/>
  <c r="T329" i="6"/>
  <c r="O329" i="6"/>
  <c r="M329" i="6"/>
  <c r="K329" i="6"/>
  <c r="I329" i="6"/>
  <c r="G329" i="6"/>
  <c r="U328" i="6"/>
  <c r="T328" i="6"/>
  <c r="O328" i="6"/>
  <c r="M328" i="6"/>
  <c r="K328" i="6"/>
  <c r="I328" i="6"/>
  <c r="G328" i="6"/>
  <c r="U327" i="6"/>
  <c r="T327" i="6"/>
  <c r="O327" i="6"/>
  <c r="M327" i="6"/>
  <c r="K327" i="6"/>
  <c r="I327" i="6"/>
  <c r="G327" i="6"/>
  <c r="U326" i="6"/>
  <c r="T326" i="6"/>
  <c r="O326" i="6"/>
  <c r="M326" i="6"/>
  <c r="K326" i="6"/>
  <c r="I326" i="6"/>
  <c r="G326" i="6"/>
  <c r="U325" i="6"/>
  <c r="T325" i="6"/>
  <c r="O325" i="6"/>
  <c r="M325" i="6"/>
  <c r="K325" i="6"/>
  <c r="I325" i="6"/>
  <c r="G325" i="6"/>
  <c r="U324" i="6"/>
  <c r="T324" i="6"/>
  <c r="O324" i="6"/>
  <c r="M324" i="6"/>
  <c r="K324" i="6"/>
  <c r="I324" i="6"/>
  <c r="G324" i="6"/>
  <c r="S323" i="6"/>
  <c r="R323" i="6"/>
  <c r="Q323" i="6"/>
  <c r="P323" i="6"/>
  <c r="U323" i="6" s="1"/>
  <c r="L323" i="6"/>
  <c r="J323" i="6"/>
  <c r="H323" i="6"/>
  <c r="F323" i="6"/>
  <c r="E323" i="6"/>
  <c r="M323" i="6" s="1"/>
  <c r="D323" i="6"/>
  <c r="G323" i="6" s="1"/>
  <c r="U322" i="6"/>
  <c r="T322" i="6"/>
  <c r="O322" i="6"/>
  <c r="M322" i="6"/>
  <c r="K322" i="6"/>
  <c r="I322" i="6"/>
  <c r="G322" i="6"/>
  <c r="U321" i="6"/>
  <c r="T321" i="6"/>
  <c r="O321" i="6"/>
  <c r="M321" i="6"/>
  <c r="K321" i="6"/>
  <c r="I321" i="6"/>
  <c r="G321" i="6"/>
  <c r="U320" i="6"/>
  <c r="T320" i="6"/>
  <c r="O320" i="6"/>
  <c r="M320" i="6"/>
  <c r="K320" i="6"/>
  <c r="I320" i="6"/>
  <c r="G320" i="6"/>
  <c r="U319" i="6"/>
  <c r="T319" i="6"/>
  <c r="O319" i="6"/>
  <c r="M319" i="6"/>
  <c r="K319" i="6"/>
  <c r="I319" i="6"/>
  <c r="G319" i="6"/>
  <c r="U318" i="6"/>
  <c r="T318" i="6"/>
  <c r="O318" i="6"/>
  <c r="M318" i="6"/>
  <c r="K318" i="6"/>
  <c r="I318" i="6"/>
  <c r="G318" i="6"/>
  <c r="S317" i="6"/>
  <c r="R317" i="6"/>
  <c r="Q317" i="6"/>
  <c r="T317" i="6" s="1"/>
  <c r="P317" i="6"/>
  <c r="U317" i="6" s="1"/>
  <c r="L317" i="6"/>
  <c r="K317" i="6"/>
  <c r="J317" i="6"/>
  <c r="H317" i="6"/>
  <c r="F317" i="6"/>
  <c r="E317" i="6"/>
  <c r="D317" i="6"/>
  <c r="G317" i="6" s="1"/>
  <c r="U316" i="6"/>
  <c r="T316" i="6"/>
  <c r="O316" i="6"/>
  <c r="M316" i="6"/>
  <c r="K316" i="6"/>
  <c r="I316" i="6"/>
  <c r="G316" i="6"/>
  <c r="U315" i="6"/>
  <c r="T315" i="6"/>
  <c r="O315" i="6"/>
  <c r="M315" i="6"/>
  <c r="K315" i="6"/>
  <c r="I315" i="6"/>
  <c r="G315" i="6"/>
  <c r="U314" i="6"/>
  <c r="T314" i="6"/>
  <c r="O314" i="6"/>
  <c r="M314" i="6"/>
  <c r="K314" i="6"/>
  <c r="I314" i="6"/>
  <c r="G314" i="6"/>
  <c r="U313" i="6"/>
  <c r="T313" i="6"/>
  <c r="O313" i="6"/>
  <c r="M313" i="6"/>
  <c r="K313" i="6"/>
  <c r="I313" i="6"/>
  <c r="G313" i="6"/>
  <c r="U312" i="6"/>
  <c r="T312" i="6"/>
  <c r="O312" i="6"/>
  <c r="M312" i="6"/>
  <c r="K312" i="6"/>
  <c r="I312" i="6"/>
  <c r="G312" i="6"/>
  <c r="U311" i="6"/>
  <c r="T311" i="6"/>
  <c r="O311" i="6"/>
  <c r="M311" i="6"/>
  <c r="K311" i="6"/>
  <c r="I311" i="6"/>
  <c r="G311" i="6"/>
  <c r="T310" i="6"/>
  <c r="S310" i="6"/>
  <c r="R310" i="6"/>
  <c r="Q310" i="6"/>
  <c r="P310" i="6"/>
  <c r="O310" i="6"/>
  <c r="L310" i="6"/>
  <c r="J310" i="6"/>
  <c r="K310" i="6" s="1"/>
  <c r="H310" i="6"/>
  <c r="F310" i="6"/>
  <c r="E310" i="6"/>
  <c r="D310" i="6"/>
  <c r="G310" i="6" s="1"/>
  <c r="U309" i="6"/>
  <c r="T309" i="6"/>
  <c r="O309" i="6"/>
  <c r="M309" i="6"/>
  <c r="K309" i="6"/>
  <c r="I309" i="6"/>
  <c r="G309" i="6"/>
  <c r="U308" i="6"/>
  <c r="T308" i="6"/>
  <c r="O308" i="6"/>
  <c r="M308" i="6"/>
  <c r="K308" i="6"/>
  <c r="I308" i="6"/>
  <c r="G308" i="6"/>
  <c r="U307" i="6"/>
  <c r="T307" i="6"/>
  <c r="O307" i="6"/>
  <c r="M307" i="6"/>
  <c r="K307" i="6"/>
  <c r="I307" i="6"/>
  <c r="G307" i="6"/>
  <c r="U306" i="6"/>
  <c r="T306" i="6"/>
  <c r="O306" i="6"/>
  <c r="M306" i="6"/>
  <c r="K306" i="6"/>
  <c r="I306" i="6"/>
  <c r="G306" i="6"/>
  <c r="U305" i="6"/>
  <c r="T305" i="6"/>
  <c r="O305" i="6"/>
  <c r="M305" i="6"/>
  <c r="K305" i="6"/>
  <c r="I305" i="6"/>
  <c r="G305" i="6"/>
  <c r="U304" i="6"/>
  <c r="T304" i="6"/>
  <c r="O304" i="6"/>
  <c r="M304" i="6"/>
  <c r="K304" i="6"/>
  <c r="I304" i="6"/>
  <c r="G304" i="6"/>
  <c r="S303" i="6"/>
  <c r="R303" i="6"/>
  <c r="Q303" i="6"/>
  <c r="T303" i="6" s="1"/>
  <c r="P303" i="6"/>
  <c r="L303" i="6"/>
  <c r="K303" i="6"/>
  <c r="J303" i="6"/>
  <c r="H303" i="6"/>
  <c r="I303" i="6" s="1"/>
  <c r="F303" i="6"/>
  <c r="G303" i="6" s="1"/>
  <c r="E303" i="6"/>
  <c r="D303" i="6"/>
  <c r="O303" i="6" s="1"/>
  <c r="U302" i="6"/>
  <c r="T302" i="6"/>
  <c r="O302" i="6"/>
  <c r="M302" i="6"/>
  <c r="K302" i="6"/>
  <c r="I302" i="6"/>
  <c r="G302" i="6"/>
  <c r="S299" i="6"/>
  <c r="R299" i="6"/>
  <c r="Q299" i="6"/>
  <c r="T299" i="6" s="1"/>
  <c r="P299" i="6"/>
  <c r="L299" i="6"/>
  <c r="K299" i="6"/>
  <c r="J299" i="6"/>
  <c r="H299" i="6"/>
  <c r="F299" i="6"/>
  <c r="G299" i="6" s="1"/>
  <c r="E299" i="6"/>
  <c r="D299" i="6"/>
  <c r="O299" i="6" s="1"/>
  <c r="S298" i="6"/>
  <c r="R298" i="6"/>
  <c r="Q298" i="6"/>
  <c r="P298" i="6"/>
  <c r="L298" i="6"/>
  <c r="J298" i="6"/>
  <c r="K298" i="6" s="1"/>
  <c r="I298" i="6"/>
  <c r="H298" i="6"/>
  <c r="G298" i="6"/>
  <c r="F298" i="6"/>
  <c r="E298" i="6"/>
  <c r="D298" i="6"/>
  <c r="O298" i="6" s="1"/>
  <c r="U297" i="6"/>
  <c r="T297" i="6"/>
  <c r="O297" i="6"/>
  <c r="M297" i="6"/>
  <c r="K297" i="6"/>
  <c r="I297" i="6"/>
  <c r="G297" i="6"/>
  <c r="U296" i="6"/>
  <c r="T296" i="6"/>
  <c r="O296" i="6"/>
  <c r="M296" i="6"/>
  <c r="K296" i="6"/>
  <c r="I296" i="6"/>
  <c r="G296" i="6"/>
  <c r="U295" i="6"/>
  <c r="T295" i="6"/>
  <c r="O295" i="6"/>
  <c r="M295" i="6"/>
  <c r="K295" i="6"/>
  <c r="I295" i="6"/>
  <c r="G295" i="6"/>
  <c r="U294" i="6"/>
  <c r="T294" i="6"/>
  <c r="O294" i="6"/>
  <c r="M294" i="6"/>
  <c r="K294" i="6"/>
  <c r="I294" i="6"/>
  <c r="G294" i="6"/>
  <c r="U293" i="6"/>
  <c r="T293" i="6"/>
  <c r="O293" i="6"/>
  <c r="M293" i="6"/>
  <c r="K293" i="6"/>
  <c r="I293" i="6"/>
  <c r="G293" i="6"/>
  <c r="S292" i="6"/>
  <c r="R292" i="6"/>
  <c r="Q292" i="6"/>
  <c r="T292" i="6" s="1"/>
  <c r="P292" i="6"/>
  <c r="O292" i="6"/>
  <c r="L292" i="6"/>
  <c r="K292" i="6"/>
  <c r="J292" i="6"/>
  <c r="H292" i="6"/>
  <c r="F292" i="6"/>
  <c r="U292" i="6" s="1"/>
  <c r="E292" i="6"/>
  <c r="D292" i="6"/>
  <c r="U291" i="6"/>
  <c r="T291" i="6"/>
  <c r="O291" i="6"/>
  <c r="M291" i="6"/>
  <c r="K291" i="6"/>
  <c r="I291" i="6"/>
  <c r="G291" i="6"/>
  <c r="U290" i="6"/>
  <c r="T290" i="6"/>
  <c r="O290" i="6"/>
  <c r="M290" i="6"/>
  <c r="K290" i="6"/>
  <c r="I290" i="6"/>
  <c r="G290" i="6"/>
  <c r="U289" i="6"/>
  <c r="T289" i="6"/>
  <c r="O289" i="6"/>
  <c r="M289" i="6"/>
  <c r="K289" i="6"/>
  <c r="I289" i="6"/>
  <c r="G289" i="6"/>
  <c r="U288" i="6"/>
  <c r="T288" i="6"/>
  <c r="O288" i="6"/>
  <c r="M288" i="6"/>
  <c r="K288" i="6"/>
  <c r="I288" i="6"/>
  <c r="G288" i="6"/>
  <c r="U287" i="6"/>
  <c r="T287" i="6"/>
  <c r="O287" i="6"/>
  <c r="M287" i="6"/>
  <c r="K287" i="6"/>
  <c r="I287" i="6"/>
  <c r="G287" i="6"/>
  <c r="U286" i="6"/>
  <c r="T286" i="6"/>
  <c r="O286" i="6"/>
  <c r="M286" i="6"/>
  <c r="K286" i="6"/>
  <c r="I286" i="6"/>
  <c r="G286" i="6"/>
  <c r="S285" i="6"/>
  <c r="R285" i="6"/>
  <c r="Q285" i="6"/>
  <c r="T285" i="6" s="1"/>
  <c r="P285" i="6"/>
  <c r="L285" i="6"/>
  <c r="J285" i="6"/>
  <c r="I285" i="6"/>
  <c r="H285" i="6"/>
  <c r="F285" i="6"/>
  <c r="G285" i="6" s="1"/>
  <c r="E285" i="6"/>
  <c r="M285" i="6" s="1"/>
  <c r="D285" i="6"/>
  <c r="O285" i="6" s="1"/>
  <c r="U284" i="6"/>
  <c r="T284" i="6"/>
  <c r="O284" i="6"/>
  <c r="M284" i="6"/>
  <c r="K284" i="6"/>
  <c r="I284" i="6"/>
  <c r="G284" i="6"/>
  <c r="U283" i="6"/>
  <c r="T283" i="6"/>
  <c r="O283" i="6"/>
  <c r="M283" i="6"/>
  <c r="K283" i="6"/>
  <c r="I283" i="6"/>
  <c r="G283" i="6"/>
  <c r="U282" i="6"/>
  <c r="T282" i="6"/>
  <c r="O282" i="6"/>
  <c r="M282" i="6"/>
  <c r="K282" i="6"/>
  <c r="I282" i="6"/>
  <c r="G282" i="6"/>
  <c r="U281" i="6"/>
  <c r="T281" i="6"/>
  <c r="O281" i="6"/>
  <c r="M281" i="6"/>
  <c r="K281" i="6"/>
  <c r="I281" i="6"/>
  <c r="G281" i="6"/>
  <c r="U280" i="6"/>
  <c r="T280" i="6"/>
  <c r="O280" i="6"/>
  <c r="M280" i="6"/>
  <c r="K280" i="6"/>
  <c r="I280" i="6"/>
  <c r="G280" i="6"/>
  <c r="U279" i="6"/>
  <c r="T279" i="6"/>
  <c r="O279" i="6"/>
  <c r="M279" i="6"/>
  <c r="K279" i="6"/>
  <c r="I279" i="6"/>
  <c r="G279" i="6"/>
  <c r="U278" i="6"/>
  <c r="T278" i="6"/>
  <c r="O278" i="6"/>
  <c r="M278" i="6"/>
  <c r="K278" i="6"/>
  <c r="I278" i="6"/>
  <c r="G278" i="6"/>
  <c r="U277" i="6"/>
  <c r="T277" i="6"/>
  <c r="O277" i="6"/>
  <c r="M277" i="6"/>
  <c r="K277" i="6"/>
  <c r="I277" i="6"/>
  <c r="G277" i="6"/>
  <c r="U276" i="6"/>
  <c r="T276" i="6"/>
  <c r="O276" i="6"/>
  <c r="M276" i="6"/>
  <c r="K276" i="6"/>
  <c r="I276" i="6"/>
  <c r="G276" i="6"/>
  <c r="S275" i="6"/>
  <c r="R275" i="6"/>
  <c r="Q275" i="6"/>
  <c r="T275" i="6" s="1"/>
  <c r="P275" i="6"/>
  <c r="U275" i="6" s="1"/>
  <c r="L275" i="6"/>
  <c r="J275" i="6"/>
  <c r="H275" i="6"/>
  <c r="F275" i="6"/>
  <c r="E275" i="6"/>
  <c r="D275" i="6"/>
  <c r="O275" i="6" s="1"/>
  <c r="U274" i="6"/>
  <c r="T274" i="6"/>
  <c r="O274" i="6"/>
  <c r="M274" i="6"/>
  <c r="K274" i="6"/>
  <c r="I274" i="6"/>
  <c r="G274" i="6"/>
  <c r="U273" i="6"/>
  <c r="T273" i="6"/>
  <c r="O273" i="6"/>
  <c r="M273" i="6"/>
  <c r="K273" i="6"/>
  <c r="I273" i="6"/>
  <c r="G273" i="6"/>
  <c r="U272" i="6"/>
  <c r="T272" i="6"/>
  <c r="O272" i="6"/>
  <c r="M272" i="6"/>
  <c r="K272" i="6"/>
  <c r="I272" i="6"/>
  <c r="G272" i="6"/>
  <c r="U271" i="6"/>
  <c r="T271" i="6"/>
  <c r="O271" i="6"/>
  <c r="M271" i="6"/>
  <c r="K271" i="6"/>
  <c r="I271" i="6"/>
  <c r="G271" i="6"/>
  <c r="U270" i="6"/>
  <c r="T270" i="6"/>
  <c r="O270" i="6"/>
  <c r="M270" i="6"/>
  <c r="K270" i="6"/>
  <c r="I270" i="6"/>
  <c r="G270" i="6"/>
  <c r="U269" i="6"/>
  <c r="T269" i="6"/>
  <c r="O269" i="6"/>
  <c r="M269" i="6"/>
  <c r="K269" i="6"/>
  <c r="I269" i="6"/>
  <c r="G269" i="6"/>
  <c r="U268" i="6"/>
  <c r="T268" i="6"/>
  <c r="O268" i="6"/>
  <c r="M268" i="6"/>
  <c r="K268" i="6"/>
  <c r="I268" i="6"/>
  <c r="G268" i="6"/>
  <c r="U267" i="6"/>
  <c r="S267" i="6"/>
  <c r="R267" i="6"/>
  <c r="Q267" i="6"/>
  <c r="P267" i="6"/>
  <c r="L267" i="6"/>
  <c r="K267" i="6"/>
  <c r="J267" i="6"/>
  <c r="H267" i="6"/>
  <c r="I267" i="6" s="1"/>
  <c r="F267" i="6"/>
  <c r="E267" i="6"/>
  <c r="D267" i="6"/>
  <c r="U266" i="6"/>
  <c r="T266" i="6"/>
  <c r="O266" i="6"/>
  <c r="M266" i="6"/>
  <c r="K266" i="6"/>
  <c r="I266" i="6"/>
  <c r="G266" i="6"/>
  <c r="U265" i="6"/>
  <c r="T265" i="6"/>
  <c r="O265" i="6"/>
  <c r="M265" i="6"/>
  <c r="K265" i="6"/>
  <c r="I265" i="6"/>
  <c r="G265" i="6"/>
  <c r="U264" i="6"/>
  <c r="T264" i="6"/>
  <c r="O264" i="6"/>
  <c r="M264" i="6"/>
  <c r="K264" i="6"/>
  <c r="I264" i="6"/>
  <c r="G264" i="6"/>
  <c r="U263" i="6"/>
  <c r="T263" i="6"/>
  <c r="O263" i="6"/>
  <c r="M263" i="6"/>
  <c r="K263" i="6"/>
  <c r="I263" i="6"/>
  <c r="G263" i="6"/>
  <c r="S260" i="6"/>
  <c r="R260" i="6"/>
  <c r="Q260" i="6"/>
  <c r="P260" i="6"/>
  <c r="L260" i="6"/>
  <c r="J260" i="6"/>
  <c r="H260" i="6"/>
  <c r="F260" i="6"/>
  <c r="G260" i="6" s="1"/>
  <c r="E260" i="6"/>
  <c r="D260" i="6"/>
  <c r="O260" i="6" s="1"/>
  <c r="S259" i="6"/>
  <c r="R259" i="6"/>
  <c r="Q259" i="6"/>
  <c r="T259" i="6" s="1"/>
  <c r="P259" i="6"/>
  <c r="L259" i="6"/>
  <c r="K259" i="6"/>
  <c r="J259" i="6"/>
  <c r="I259" i="6"/>
  <c r="H259" i="6"/>
  <c r="F259" i="6"/>
  <c r="G259" i="6" s="1"/>
  <c r="E259" i="6"/>
  <c r="D259" i="6"/>
  <c r="O259" i="6" s="1"/>
  <c r="U258" i="6"/>
  <c r="T258" i="6"/>
  <c r="O258" i="6"/>
  <c r="M258" i="6"/>
  <c r="K258" i="6"/>
  <c r="I258" i="6"/>
  <c r="G258" i="6"/>
  <c r="U257" i="6"/>
  <c r="T257" i="6"/>
  <c r="O257" i="6"/>
  <c r="M257" i="6"/>
  <c r="K257" i="6"/>
  <c r="I257" i="6"/>
  <c r="G257" i="6"/>
  <c r="U256" i="6"/>
  <c r="T256" i="6"/>
  <c r="O256" i="6"/>
  <c r="M256" i="6"/>
  <c r="K256" i="6"/>
  <c r="I256" i="6"/>
  <c r="G256" i="6"/>
  <c r="U255" i="6"/>
  <c r="T255" i="6"/>
  <c r="O255" i="6"/>
  <c r="M255" i="6"/>
  <c r="K255" i="6"/>
  <c r="I255" i="6"/>
  <c r="G255" i="6"/>
  <c r="S254" i="6"/>
  <c r="T254" i="6" s="1"/>
  <c r="R254" i="6"/>
  <c r="Q254" i="6"/>
  <c r="P254" i="6"/>
  <c r="L254" i="6"/>
  <c r="K254" i="6"/>
  <c r="J254" i="6"/>
  <c r="H254" i="6"/>
  <c r="F254" i="6"/>
  <c r="E254" i="6"/>
  <c r="D254" i="6"/>
  <c r="G254" i="6" s="1"/>
  <c r="U253" i="6"/>
  <c r="T253" i="6"/>
  <c r="O253" i="6"/>
  <c r="M253" i="6"/>
  <c r="K253" i="6"/>
  <c r="I253" i="6"/>
  <c r="G253" i="6"/>
  <c r="U252" i="6"/>
  <c r="T252" i="6"/>
  <c r="O252" i="6"/>
  <c r="M252" i="6"/>
  <c r="K252" i="6"/>
  <c r="I252" i="6"/>
  <c r="G252" i="6"/>
  <c r="U251" i="6"/>
  <c r="T251" i="6"/>
  <c r="O251" i="6"/>
  <c r="M251" i="6"/>
  <c r="K251" i="6"/>
  <c r="I251" i="6"/>
  <c r="G251" i="6"/>
  <c r="U250" i="6"/>
  <c r="T250" i="6"/>
  <c r="O250" i="6"/>
  <c r="M250" i="6"/>
  <c r="K250" i="6"/>
  <c r="I250" i="6"/>
  <c r="G250" i="6"/>
  <c r="U249" i="6"/>
  <c r="T249" i="6"/>
  <c r="O249" i="6"/>
  <c r="M249" i="6"/>
  <c r="K249" i="6"/>
  <c r="I249" i="6"/>
  <c r="G249" i="6"/>
  <c r="U248" i="6"/>
  <c r="T248" i="6"/>
  <c r="O248" i="6"/>
  <c r="M248" i="6"/>
  <c r="K248" i="6"/>
  <c r="I248" i="6"/>
  <c r="G248" i="6"/>
  <c r="S247" i="6"/>
  <c r="R247" i="6"/>
  <c r="Q247" i="6"/>
  <c r="T247" i="6" s="1"/>
  <c r="P247" i="6"/>
  <c r="L247" i="6"/>
  <c r="K247" i="6"/>
  <c r="J247" i="6"/>
  <c r="I247" i="6"/>
  <c r="H247" i="6"/>
  <c r="F247" i="6"/>
  <c r="G247" i="6" s="1"/>
  <c r="E247" i="6"/>
  <c r="D247" i="6"/>
  <c r="O247" i="6" s="1"/>
  <c r="U246" i="6"/>
  <c r="T246" i="6"/>
  <c r="O246" i="6"/>
  <c r="M246" i="6"/>
  <c r="K246" i="6"/>
  <c r="I246" i="6"/>
  <c r="G246" i="6"/>
  <c r="U245" i="6"/>
  <c r="T245" i="6"/>
  <c r="O245" i="6"/>
  <c r="M245" i="6"/>
  <c r="K245" i="6"/>
  <c r="I245" i="6"/>
  <c r="G245" i="6"/>
  <c r="U244" i="6"/>
  <c r="T244" i="6"/>
  <c r="O244" i="6"/>
  <c r="M244" i="6"/>
  <c r="K244" i="6"/>
  <c r="I244" i="6"/>
  <c r="G244" i="6"/>
  <c r="U243" i="6"/>
  <c r="T243" i="6"/>
  <c r="O243" i="6"/>
  <c r="M243" i="6"/>
  <c r="K243" i="6"/>
  <c r="I243" i="6"/>
  <c r="G243" i="6"/>
  <c r="U242" i="6"/>
  <c r="T242" i="6"/>
  <c r="O242" i="6"/>
  <c r="M242" i="6"/>
  <c r="K242" i="6"/>
  <c r="I242" i="6"/>
  <c r="G242" i="6"/>
  <c r="U241" i="6"/>
  <c r="T241" i="6"/>
  <c r="O241" i="6"/>
  <c r="M241" i="6"/>
  <c r="K241" i="6"/>
  <c r="I241" i="6"/>
  <c r="G241" i="6"/>
  <c r="S240" i="6"/>
  <c r="R240" i="6"/>
  <c r="Q240" i="6"/>
  <c r="P240" i="6"/>
  <c r="U240" i="6" s="1"/>
  <c r="L240" i="6"/>
  <c r="J240" i="6"/>
  <c r="K240" i="6" s="1"/>
  <c r="H240" i="6"/>
  <c r="F240" i="6"/>
  <c r="E240" i="6"/>
  <c r="M240" i="6" s="1"/>
  <c r="D240" i="6"/>
  <c r="U239" i="6"/>
  <c r="T239" i="6"/>
  <c r="O239" i="6"/>
  <c r="M239" i="6"/>
  <c r="K239" i="6"/>
  <c r="I239" i="6"/>
  <c r="G239" i="6"/>
  <c r="U238" i="6"/>
  <c r="T238" i="6"/>
  <c r="O238" i="6"/>
  <c r="M238" i="6"/>
  <c r="K238" i="6"/>
  <c r="I238" i="6"/>
  <c r="G238" i="6"/>
  <c r="U237" i="6"/>
  <c r="T237" i="6"/>
  <c r="O237" i="6"/>
  <c r="M237" i="6"/>
  <c r="K237" i="6"/>
  <c r="I237" i="6"/>
  <c r="G237" i="6"/>
  <c r="U236" i="6"/>
  <c r="T236" i="6"/>
  <c r="O236" i="6"/>
  <c r="M236" i="6"/>
  <c r="K236" i="6"/>
  <c r="I236" i="6"/>
  <c r="G236" i="6"/>
  <c r="U235" i="6"/>
  <c r="T235" i="6"/>
  <c r="O235" i="6"/>
  <c r="M235" i="6"/>
  <c r="K235" i="6"/>
  <c r="I235" i="6"/>
  <c r="G235" i="6"/>
  <c r="U234" i="6"/>
  <c r="T234" i="6"/>
  <c r="O234" i="6"/>
  <c r="M234" i="6"/>
  <c r="K234" i="6"/>
  <c r="I234" i="6"/>
  <c r="G234" i="6"/>
  <c r="S231" i="6"/>
  <c r="R231" i="6"/>
  <c r="Q231" i="6"/>
  <c r="P231" i="6"/>
  <c r="L231" i="6"/>
  <c r="J231" i="6"/>
  <c r="H231" i="6"/>
  <c r="F231" i="6"/>
  <c r="U231" i="6" s="1"/>
  <c r="E231" i="6"/>
  <c r="D231" i="6"/>
  <c r="S230" i="6"/>
  <c r="R230" i="6"/>
  <c r="Q230" i="6"/>
  <c r="T230" i="6" s="1"/>
  <c r="P230" i="6"/>
  <c r="U230" i="6" s="1"/>
  <c r="L230" i="6"/>
  <c r="J230" i="6"/>
  <c r="H230" i="6"/>
  <c r="F230" i="6"/>
  <c r="E230" i="6"/>
  <c r="D230" i="6"/>
  <c r="O230" i="6" s="1"/>
  <c r="U229" i="6"/>
  <c r="T229" i="6"/>
  <c r="O229" i="6"/>
  <c r="M229" i="6"/>
  <c r="K229" i="6"/>
  <c r="I229" i="6"/>
  <c r="G229" i="6"/>
  <c r="U228" i="6"/>
  <c r="T228" i="6"/>
  <c r="O228" i="6"/>
  <c r="M228" i="6"/>
  <c r="K228" i="6"/>
  <c r="I228" i="6"/>
  <c r="G228" i="6"/>
  <c r="U227" i="6"/>
  <c r="T227" i="6"/>
  <c r="O227" i="6"/>
  <c r="M227" i="6"/>
  <c r="K227" i="6"/>
  <c r="I227" i="6"/>
  <c r="G227" i="6"/>
  <c r="U226" i="6"/>
  <c r="T226" i="6"/>
  <c r="O226" i="6"/>
  <c r="M226" i="6"/>
  <c r="K226" i="6"/>
  <c r="I226" i="6"/>
  <c r="G226" i="6"/>
  <c r="U225" i="6"/>
  <c r="T225" i="6"/>
  <c r="O225" i="6"/>
  <c r="M225" i="6"/>
  <c r="K225" i="6"/>
  <c r="I225" i="6"/>
  <c r="G225" i="6"/>
  <c r="S224" i="6"/>
  <c r="T224" i="6" s="1"/>
  <c r="R224" i="6"/>
  <c r="Q224" i="6"/>
  <c r="P224" i="6"/>
  <c r="U224" i="6" s="1"/>
  <c r="L224" i="6"/>
  <c r="J224" i="6"/>
  <c r="H224" i="6"/>
  <c r="I224" i="6" s="1"/>
  <c r="F224" i="6"/>
  <c r="E224" i="6"/>
  <c r="D224" i="6"/>
  <c r="U223" i="6"/>
  <c r="T223" i="6"/>
  <c r="O223" i="6"/>
  <c r="M223" i="6"/>
  <c r="K223" i="6"/>
  <c r="I223" i="6"/>
  <c r="G223" i="6"/>
  <c r="U222" i="6"/>
  <c r="T222" i="6"/>
  <c r="O222" i="6"/>
  <c r="M222" i="6"/>
  <c r="K222" i="6"/>
  <c r="I222" i="6"/>
  <c r="G222" i="6"/>
  <c r="U221" i="6"/>
  <c r="T221" i="6"/>
  <c r="O221" i="6"/>
  <c r="M221" i="6"/>
  <c r="K221" i="6"/>
  <c r="I221" i="6"/>
  <c r="G221" i="6"/>
  <c r="U220" i="6"/>
  <c r="T220" i="6"/>
  <c r="O220" i="6"/>
  <c r="M220" i="6"/>
  <c r="K220" i="6"/>
  <c r="I220" i="6"/>
  <c r="G220" i="6"/>
  <c r="U219" i="6"/>
  <c r="T219" i="6"/>
  <c r="O219" i="6"/>
  <c r="M219" i="6"/>
  <c r="K219" i="6"/>
  <c r="I219" i="6"/>
  <c r="G219" i="6"/>
  <c r="U218" i="6"/>
  <c r="T218" i="6"/>
  <c r="O218" i="6"/>
  <c r="M218" i="6"/>
  <c r="K218" i="6"/>
  <c r="I218" i="6"/>
  <c r="G218" i="6"/>
  <c r="U217" i="6"/>
  <c r="T217" i="6"/>
  <c r="O217" i="6"/>
  <c r="M217" i="6"/>
  <c r="K217" i="6"/>
  <c r="I217" i="6"/>
  <c r="G217" i="6"/>
  <c r="S216" i="6"/>
  <c r="R216" i="6"/>
  <c r="Q216" i="6"/>
  <c r="T216" i="6" s="1"/>
  <c r="P216" i="6"/>
  <c r="L216" i="6"/>
  <c r="K216" i="6"/>
  <c r="J216" i="6"/>
  <c r="H216" i="6"/>
  <c r="F216" i="6"/>
  <c r="U216" i="6" s="1"/>
  <c r="E216" i="6"/>
  <c r="M216" i="6" s="1"/>
  <c r="D216" i="6"/>
  <c r="O216" i="6" s="1"/>
  <c r="U215" i="6"/>
  <c r="T215" i="6"/>
  <c r="O215" i="6"/>
  <c r="M215" i="6"/>
  <c r="K215" i="6"/>
  <c r="I215" i="6"/>
  <c r="G215" i="6"/>
  <c r="U214" i="6"/>
  <c r="T214" i="6"/>
  <c r="O214" i="6"/>
  <c r="M214" i="6"/>
  <c r="K214" i="6"/>
  <c r="I214" i="6"/>
  <c r="G214" i="6"/>
  <c r="U213" i="6"/>
  <c r="T213" i="6"/>
  <c r="O213" i="6"/>
  <c r="M213" i="6"/>
  <c r="K213" i="6"/>
  <c r="I213" i="6"/>
  <c r="G213" i="6"/>
  <c r="U212" i="6"/>
  <c r="T212" i="6"/>
  <c r="O212" i="6"/>
  <c r="M212" i="6"/>
  <c r="K212" i="6"/>
  <c r="I212" i="6"/>
  <c r="G212" i="6"/>
  <c r="U211" i="6"/>
  <c r="T211" i="6"/>
  <c r="O211" i="6"/>
  <c r="M211" i="6"/>
  <c r="K211" i="6"/>
  <c r="I211" i="6"/>
  <c r="G211" i="6"/>
  <c r="U210" i="6"/>
  <c r="T210" i="6"/>
  <c r="O210" i="6"/>
  <c r="M210" i="6"/>
  <c r="K210" i="6"/>
  <c r="I210" i="6"/>
  <c r="G210" i="6"/>
  <c r="U209" i="6"/>
  <c r="T209" i="6"/>
  <c r="O209" i="6"/>
  <c r="M209" i="6"/>
  <c r="K209" i="6"/>
  <c r="I209" i="6"/>
  <c r="G209" i="6"/>
  <c r="U208" i="6"/>
  <c r="T208" i="6"/>
  <c r="O208" i="6"/>
  <c r="M208" i="6"/>
  <c r="K208" i="6"/>
  <c r="I208" i="6"/>
  <c r="G208" i="6"/>
  <c r="S205" i="6"/>
  <c r="R205" i="6"/>
  <c r="Q205" i="6"/>
  <c r="T205" i="6" s="1"/>
  <c r="P205" i="6"/>
  <c r="L205" i="6"/>
  <c r="J205" i="6"/>
  <c r="H205" i="6"/>
  <c r="F205" i="6"/>
  <c r="U205" i="6" s="1"/>
  <c r="E205" i="6"/>
  <c r="D205" i="6"/>
  <c r="G205" i="6" s="1"/>
  <c r="S204" i="6"/>
  <c r="R204" i="6"/>
  <c r="Q204" i="6"/>
  <c r="T204" i="6" s="1"/>
  <c r="P204" i="6"/>
  <c r="U204" i="6" s="1"/>
  <c r="L204" i="6"/>
  <c r="J204" i="6"/>
  <c r="H204" i="6"/>
  <c r="I204" i="6" s="1"/>
  <c r="F204" i="6"/>
  <c r="E204" i="6"/>
  <c r="D204" i="6"/>
  <c r="O204" i="6" s="1"/>
  <c r="U203" i="6"/>
  <c r="T203" i="6"/>
  <c r="O203" i="6"/>
  <c r="M203" i="6"/>
  <c r="K203" i="6"/>
  <c r="I203" i="6"/>
  <c r="G203" i="6"/>
  <c r="U202" i="6"/>
  <c r="T202" i="6"/>
  <c r="O202" i="6"/>
  <c r="M202" i="6"/>
  <c r="K202" i="6"/>
  <c r="I202" i="6"/>
  <c r="G202" i="6"/>
  <c r="U201" i="6"/>
  <c r="T201" i="6"/>
  <c r="O201" i="6"/>
  <c r="M201" i="6"/>
  <c r="K201" i="6"/>
  <c r="I201" i="6"/>
  <c r="G201" i="6"/>
  <c r="U200" i="6"/>
  <c r="T200" i="6"/>
  <c r="O200" i="6"/>
  <c r="M200" i="6"/>
  <c r="K200" i="6"/>
  <c r="I200" i="6"/>
  <c r="G200" i="6"/>
  <c r="U199" i="6"/>
  <c r="T199" i="6"/>
  <c r="O199" i="6"/>
  <c r="M199" i="6"/>
  <c r="K199" i="6"/>
  <c r="I199" i="6"/>
  <c r="G199" i="6"/>
  <c r="S198" i="6"/>
  <c r="T198" i="6" s="1"/>
  <c r="R198" i="6"/>
  <c r="Q198" i="6"/>
  <c r="P198" i="6"/>
  <c r="U198" i="6" s="1"/>
  <c r="L198" i="6"/>
  <c r="J198" i="6"/>
  <c r="I198" i="6"/>
  <c r="H198" i="6"/>
  <c r="F198" i="6"/>
  <c r="E198" i="6"/>
  <c r="D198" i="6"/>
  <c r="U197" i="6"/>
  <c r="T197" i="6"/>
  <c r="O197" i="6"/>
  <c r="M197" i="6"/>
  <c r="K197" i="6"/>
  <c r="I197" i="6"/>
  <c r="G197" i="6"/>
  <c r="U196" i="6"/>
  <c r="T196" i="6"/>
  <c r="O196" i="6"/>
  <c r="M196" i="6"/>
  <c r="K196" i="6"/>
  <c r="I196" i="6"/>
  <c r="G196" i="6"/>
  <c r="U195" i="6"/>
  <c r="T195" i="6"/>
  <c r="O195" i="6"/>
  <c r="M195" i="6"/>
  <c r="K195" i="6"/>
  <c r="I195" i="6"/>
  <c r="G195" i="6"/>
  <c r="U194" i="6"/>
  <c r="T194" i="6"/>
  <c r="O194" i="6"/>
  <c r="M194" i="6"/>
  <c r="K194" i="6"/>
  <c r="I194" i="6"/>
  <c r="G194" i="6"/>
  <c r="U193" i="6"/>
  <c r="T193" i="6"/>
  <c r="O193" i="6"/>
  <c r="M193" i="6"/>
  <c r="K193" i="6"/>
  <c r="I193" i="6"/>
  <c r="G193" i="6"/>
  <c r="U192" i="6"/>
  <c r="T192" i="6"/>
  <c r="O192" i="6"/>
  <c r="M192" i="6"/>
  <c r="K192" i="6"/>
  <c r="I192" i="6"/>
  <c r="G192" i="6"/>
  <c r="S191" i="6"/>
  <c r="R191" i="6"/>
  <c r="Q191" i="6"/>
  <c r="T191" i="6" s="1"/>
  <c r="P191" i="6"/>
  <c r="U191" i="6" s="1"/>
  <c r="L191" i="6"/>
  <c r="J191" i="6"/>
  <c r="H191" i="6"/>
  <c r="F191" i="6"/>
  <c r="E191" i="6"/>
  <c r="M191" i="6" s="1"/>
  <c r="D191" i="6"/>
  <c r="U190" i="6"/>
  <c r="T190" i="6"/>
  <c r="O190" i="6"/>
  <c r="M190" i="6"/>
  <c r="K190" i="6"/>
  <c r="I190" i="6"/>
  <c r="G190" i="6"/>
  <c r="U189" i="6"/>
  <c r="T189" i="6"/>
  <c r="O189" i="6"/>
  <c r="M189" i="6"/>
  <c r="K189" i="6"/>
  <c r="I189" i="6"/>
  <c r="G189" i="6"/>
  <c r="U188" i="6"/>
  <c r="T188" i="6"/>
  <c r="O188" i="6"/>
  <c r="M188" i="6"/>
  <c r="K188" i="6"/>
  <c r="I188" i="6"/>
  <c r="G188" i="6"/>
  <c r="U187" i="6"/>
  <c r="T187" i="6"/>
  <c r="O187" i="6"/>
  <c r="M187" i="6"/>
  <c r="K187" i="6"/>
  <c r="I187" i="6"/>
  <c r="G187" i="6"/>
  <c r="U186" i="6"/>
  <c r="T186" i="6"/>
  <c r="O186" i="6"/>
  <c r="M186" i="6"/>
  <c r="K186" i="6"/>
  <c r="I186" i="6"/>
  <c r="G186" i="6"/>
  <c r="S185" i="6"/>
  <c r="R185" i="6"/>
  <c r="Q185" i="6"/>
  <c r="P185" i="6"/>
  <c r="L185" i="6"/>
  <c r="K185" i="6"/>
  <c r="J185" i="6"/>
  <c r="H185" i="6"/>
  <c r="I185" i="6" s="1"/>
  <c r="F185" i="6"/>
  <c r="U185" i="6" s="1"/>
  <c r="E185" i="6"/>
  <c r="D185" i="6"/>
  <c r="U184" i="6"/>
  <c r="T184" i="6"/>
  <c r="O184" i="6"/>
  <c r="M184" i="6"/>
  <c r="K184" i="6"/>
  <c r="I184" i="6"/>
  <c r="G184" i="6"/>
  <c r="U183" i="6"/>
  <c r="T183" i="6"/>
  <c r="O183" i="6"/>
  <c r="M183" i="6"/>
  <c r="K183" i="6"/>
  <c r="I183" i="6"/>
  <c r="G183" i="6"/>
  <c r="U182" i="6"/>
  <c r="T182" i="6"/>
  <c r="O182" i="6"/>
  <c r="M182" i="6"/>
  <c r="K182" i="6"/>
  <c r="I182" i="6"/>
  <c r="G182" i="6"/>
  <c r="U181" i="6"/>
  <c r="T181" i="6"/>
  <c r="O181" i="6"/>
  <c r="M181" i="6"/>
  <c r="K181" i="6"/>
  <c r="I181" i="6"/>
  <c r="G181" i="6"/>
  <c r="U180" i="6"/>
  <c r="T180" i="6"/>
  <c r="O180" i="6"/>
  <c r="M180" i="6"/>
  <c r="K180" i="6"/>
  <c r="I180" i="6"/>
  <c r="G180" i="6"/>
  <c r="S179" i="6"/>
  <c r="R179" i="6"/>
  <c r="Q179" i="6"/>
  <c r="P179" i="6"/>
  <c r="U179" i="6" s="1"/>
  <c r="L179" i="6"/>
  <c r="J179" i="6"/>
  <c r="H179" i="6"/>
  <c r="F179" i="6"/>
  <c r="E179" i="6"/>
  <c r="M179" i="6" s="1"/>
  <c r="D179" i="6"/>
  <c r="G179" i="6" s="1"/>
  <c r="U178" i="6"/>
  <c r="T178" i="6"/>
  <c r="O178" i="6"/>
  <c r="M178" i="6"/>
  <c r="K178" i="6"/>
  <c r="I178" i="6"/>
  <c r="G178" i="6"/>
  <c r="U177" i="6"/>
  <c r="T177" i="6"/>
  <c r="O177" i="6"/>
  <c r="M177" i="6"/>
  <c r="K177" i="6"/>
  <c r="I177" i="6"/>
  <c r="G177" i="6"/>
  <c r="U176" i="6"/>
  <c r="T176" i="6"/>
  <c r="O176" i="6"/>
  <c r="M176" i="6"/>
  <c r="K176" i="6"/>
  <c r="I176" i="6"/>
  <c r="G176" i="6"/>
  <c r="U175" i="6"/>
  <c r="T175" i="6"/>
  <c r="O175" i="6"/>
  <c r="M175" i="6"/>
  <c r="K175" i="6"/>
  <c r="I175" i="6"/>
  <c r="G175" i="6"/>
  <c r="U174" i="6"/>
  <c r="T174" i="6"/>
  <c r="O174" i="6"/>
  <c r="M174" i="6"/>
  <c r="K174" i="6"/>
  <c r="I174" i="6"/>
  <c r="G174" i="6"/>
  <c r="U173" i="6"/>
  <c r="T173" i="6"/>
  <c r="O173" i="6"/>
  <c r="M173" i="6"/>
  <c r="K173" i="6"/>
  <c r="I173" i="6"/>
  <c r="G173" i="6"/>
  <c r="S170" i="6"/>
  <c r="R170" i="6"/>
  <c r="Q170" i="6"/>
  <c r="T170" i="6" s="1"/>
  <c r="P170" i="6"/>
  <c r="L170" i="6"/>
  <c r="J170" i="6"/>
  <c r="H170" i="6"/>
  <c r="F170" i="6"/>
  <c r="E170" i="6"/>
  <c r="M170" i="6" s="1"/>
  <c r="D170" i="6"/>
  <c r="O170" i="6" s="1"/>
  <c r="S169" i="6"/>
  <c r="R169" i="6"/>
  <c r="Q169" i="6"/>
  <c r="P169" i="6"/>
  <c r="U169" i="6" s="1"/>
  <c r="L169" i="6"/>
  <c r="K169" i="6"/>
  <c r="J169" i="6"/>
  <c r="H169" i="6"/>
  <c r="F169" i="6"/>
  <c r="E169" i="6"/>
  <c r="M169" i="6" s="1"/>
  <c r="D169" i="6"/>
  <c r="U168" i="6"/>
  <c r="T168" i="6"/>
  <c r="O168" i="6"/>
  <c r="M168" i="6"/>
  <c r="K168" i="6"/>
  <c r="I168" i="6"/>
  <c r="G168" i="6"/>
  <c r="U167" i="6"/>
  <c r="T167" i="6"/>
  <c r="O167" i="6"/>
  <c r="M167" i="6"/>
  <c r="K167" i="6"/>
  <c r="I167" i="6"/>
  <c r="G167" i="6"/>
  <c r="U166" i="6"/>
  <c r="T166" i="6"/>
  <c r="O166" i="6"/>
  <c r="M166" i="6"/>
  <c r="K166" i="6"/>
  <c r="I166" i="6"/>
  <c r="G166" i="6"/>
  <c r="U165" i="6"/>
  <c r="T165" i="6"/>
  <c r="O165" i="6"/>
  <c r="M165" i="6"/>
  <c r="K165" i="6"/>
  <c r="I165" i="6"/>
  <c r="G165" i="6"/>
  <c r="U164" i="6"/>
  <c r="T164" i="6"/>
  <c r="O164" i="6"/>
  <c r="M164" i="6"/>
  <c r="K164" i="6"/>
  <c r="I164" i="6"/>
  <c r="G164" i="6"/>
  <c r="S163" i="6"/>
  <c r="R163" i="6"/>
  <c r="Q163" i="6"/>
  <c r="T163" i="6" s="1"/>
  <c r="P163" i="6"/>
  <c r="L163" i="6"/>
  <c r="J163" i="6"/>
  <c r="H163" i="6"/>
  <c r="F163" i="6"/>
  <c r="U163" i="6" s="1"/>
  <c r="E163" i="6"/>
  <c r="D163" i="6"/>
  <c r="U162" i="6"/>
  <c r="T162" i="6"/>
  <c r="O162" i="6"/>
  <c r="M162" i="6"/>
  <c r="K162" i="6"/>
  <c r="I162" i="6"/>
  <c r="G162" i="6"/>
  <c r="U161" i="6"/>
  <c r="T161" i="6"/>
  <c r="O161" i="6"/>
  <c r="M161" i="6"/>
  <c r="K161" i="6"/>
  <c r="I161" i="6"/>
  <c r="G161" i="6"/>
  <c r="U160" i="6"/>
  <c r="T160" i="6"/>
  <c r="O160" i="6"/>
  <c r="M160" i="6"/>
  <c r="K160" i="6"/>
  <c r="I160" i="6"/>
  <c r="G160" i="6"/>
  <c r="U159" i="6"/>
  <c r="T159" i="6"/>
  <c r="O159" i="6"/>
  <c r="M159" i="6"/>
  <c r="K159" i="6"/>
  <c r="I159" i="6"/>
  <c r="G159" i="6"/>
  <c r="U158" i="6"/>
  <c r="T158" i="6"/>
  <c r="O158" i="6"/>
  <c r="M158" i="6"/>
  <c r="K158" i="6"/>
  <c r="I158" i="6"/>
  <c r="G158" i="6"/>
  <c r="S157" i="6"/>
  <c r="R157" i="6"/>
  <c r="Q157" i="6"/>
  <c r="P157" i="6"/>
  <c r="U157" i="6" s="1"/>
  <c r="L157" i="6"/>
  <c r="J157" i="6"/>
  <c r="H157" i="6"/>
  <c r="I157" i="6" s="1"/>
  <c r="F157" i="6"/>
  <c r="E157" i="6"/>
  <c r="K157" i="6" s="1"/>
  <c r="D157" i="6"/>
  <c r="U156" i="6"/>
  <c r="T156" i="6"/>
  <c r="O156" i="6"/>
  <c r="M156" i="6"/>
  <c r="K156" i="6"/>
  <c r="I156" i="6"/>
  <c r="G156" i="6"/>
  <c r="U155" i="6"/>
  <c r="T155" i="6"/>
  <c r="O155" i="6"/>
  <c r="M155" i="6"/>
  <c r="K155" i="6"/>
  <c r="I155" i="6"/>
  <c r="G155" i="6"/>
  <c r="U154" i="6"/>
  <c r="T154" i="6"/>
  <c r="O154" i="6"/>
  <c r="M154" i="6"/>
  <c r="K154" i="6"/>
  <c r="I154" i="6"/>
  <c r="G154" i="6"/>
  <c r="U153" i="6"/>
  <c r="T153" i="6"/>
  <c r="O153" i="6"/>
  <c r="M153" i="6"/>
  <c r="K153" i="6"/>
  <c r="I153" i="6"/>
  <c r="G153" i="6"/>
  <c r="U152" i="6"/>
  <c r="T152" i="6"/>
  <c r="O152" i="6"/>
  <c r="M152" i="6"/>
  <c r="K152" i="6"/>
  <c r="I152" i="6"/>
  <c r="G152" i="6"/>
  <c r="U151" i="6"/>
  <c r="T151" i="6"/>
  <c r="O151" i="6"/>
  <c r="M151" i="6"/>
  <c r="K151" i="6"/>
  <c r="I151" i="6"/>
  <c r="G151" i="6"/>
  <c r="S150" i="6"/>
  <c r="R150" i="6"/>
  <c r="Q150" i="6"/>
  <c r="T150" i="6" s="1"/>
  <c r="P150" i="6"/>
  <c r="L150" i="6"/>
  <c r="J150" i="6"/>
  <c r="H150" i="6"/>
  <c r="F150" i="6"/>
  <c r="E150" i="6"/>
  <c r="D150" i="6"/>
  <c r="G150" i="6" s="1"/>
  <c r="U149" i="6"/>
  <c r="T149" i="6"/>
  <c r="O149" i="6"/>
  <c r="M149" i="6"/>
  <c r="K149" i="6"/>
  <c r="I149" i="6"/>
  <c r="G149" i="6"/>
  <c r="U148" i="6"/>
  <c r="T148" i="6"/>
  <c r="O148" i="6"/>
  <c r="M148" i="6"/>
  <c r="K148" i="6"/>
  <c r="I148" i="6"/>
  <c r="G148" i="6"/>
  <c r="U147" i="6"/>
  <c r="T147" i="6"/>
  <c r="O147" i="6"/>
  <c r="M147" i="6"/>
  <c r="K147" i="6"/>
  <c r="I147" i="6"/>
  <c r="G147" i="6"/>
  <c r="U146" i="6"/>
  <c r="T146" i="6"/>
  <c r="O146" i="6"/>
  <c r="M146" i="6"/>
  <c r="K146" i="6"/>
  <c r="I146" i="6"/>
  <c r="G146" i="6"/>
  <c r="U145" i="6"/>
  <c r="T145" i="6"/>
  <c r="O145" i="6"/>
  <c r="M145" i="6"/>
  <c r="K145" i="6"/>
  <c r="I145" i="6"/>
  <c r="G145" i="6"/>
  <c r="S144" i="6"/>
  <c r="R144" i="6"/>
  <c r="Q144" i="6"/>
  <c r="P144" i="6"/>
  <c r="U144" i="6" s="1"/>
  <c r="L144" i="6"/>
  <c r="J144" i="6"/>
  <c r="H144" i="6"/>
  <c r="I144" i="6" s="1"/>
  <c r="G144" i="6"/>
  <c r="F144" i="6"/>
  <c r="E144" i="6"/>
  <c r="D144" i="6"/>
  <c r="O144" i="6" s="1"/>
  <c r="U143" i="6"/>
  <c r="T143" i="6"/>
  <c r="O143" i="6"/>
  <c r="M143" i="6"/>
  <c r="K143" i="6"/>
  <c r="I143" i="6"/>
  <c r="G143" i="6"/>
  <c r="U142" i="6"/>
  <c r="T142" i="6"/>
  <c r="O142" i="6"/>
  <c r="M142" i="6"/>
  <c r="K142" i="6"/>
  <c r="I142" i="6"/>
  <c r="G142" i="6"/>
  <c r="U141" i="6"/>
  <c r="T141" i="6"/>
  <c r="O141" i="6"/>
  <c r="M141" i="6"/>
  <c r="K141" i="6"/>
  <c r="I141" i="6"/>
  <c r="G141" i="6"/>
  <c r="U140" i="6"/>
  <c r="T140" i="6"/>
  <c r="O140" i="6"/>
  <c r="M140" i="6"/>
  <c r="K140" i="6"/>
  <c r="I140" i="6"/>
  <c r="G140" i="6"/>
  <c r="U139" i="6"/>
  <c r="T139" i="6"/>
  <c r="O139" i="6"/>
  <c r="M139" i="6"/>
  <c r="K139" i="6"/>
  <c r="I139" i="6"/>
  <c r="G139" i="6"/>
  <c r="U138" i="6"/>
  <c r="T138" i="6"/>
  <c r="O138" i="6"/>
  <c r="M138" i="6"/>
  <c r="K138" i="6"/>
  <c r="I138" i="6"/>
  <c r="G138" i="6"/>
  <c r="S137" i="6"/>
  <c r="T137" i="6" s="1"/>
  <c r="R137" i="6"/>
  <c r="Q137" i="6"/>
  <c r="P137" i="6"/>
  <c r="U137" i="6" s="1"/>
  <c r="L137" i="6"/>
  <c r="J137" i="6"/>
  <c r="H137" i="6"/>
  <c r="F137" i="6"/>
  <c r="E137" i="6"/>
  <c r="M137" i="6" s="1"/>
  <c r="D137" i="6"/>
  <c r="O137" i="6" s="1"/>
  <c r="U136" i="6"/>
  <c r="T136" i="6"/>
  <c r="O136" i="6"/>
  <c r="M136" i="6"/>
  <c r="K136" i="6"/>
  <c r="I136" i="6"/>
  <c r="G136" i="6"/>
  <c r="U135" i="6"/>
  <c r="T135" i="6"/>
  <c r="O135" i="6"/>
  <c r="M135" i="6"/>
  <c r="K135" i="6"/>
  <c r="I135" i="6"/>
  <c r="G135" i="6"/>
  <c r="U134" i="6"/>
  <c r="T134" i="6"/>
  <c r="O134" i="6"/>
  <c r="M134" i="6"/>
  <c r="K134" i="6"/>
  <c r="I134" i="6"/>
  <c r="G134" i="6"/>
  <c r="U133" i="6"/>
  <c r="T133" i="6"/>
  <c r="O133" i="6"/>
  <c r="M133" i="6"/>
  <c r="K133" i="6"/>
  <c r="I133" i="6"/>
  <c r="G133" i="6"/>
  <c r="S132" i="6"/>
  <c r="R132" i="6"/>
  <c r="Q132" i="6"/>
  <c r="P132" i="6"/>
  <c r="U132" i="6" s="1"/>
  <c r="L132" i="6"/>
  <c r="J132" i="6"/>
  <c r="K132" i="6" s="1"/>
  <c r="H132" i="6"/>
  <c r="G132" i="6"/>
  <c r="F132" i="6"/>
  <c r="E132" i="6"/>
  <c r="D132" i="6"/>
  <c r="O132" i="6" s="1"/>
  <c r="U131" i="6"/>
  <c r="T131" i="6"/>
  <c r="O131" i="6"/>
  <c r="M131" i="6"/>
  <c r="K131" i="6"/>
  <c r="I131" i="6"/>
  <c r="G131" i="6"/>
  <c r="U130" i="6"/>
  <c r="T130" i="6"/>
  <c r="O130" i="6"/>
  <c r="M130" i="6"/>
  <c r="K130" i="6"/>
  <c r="I130" i="6"/>
  <c r="G130" i="6"/>
  <c r="U129" i="6"/>
  <c r="T129" i="6"/>
  <c r="O129" i="6"/>
  <c r="M129" i="6"/>
  <c r="K129" i="6"/>
  <c r="I129" i="6"/>
  <c r="G129" i="6"/>
  <c r="U128" i="6"/>
  <c r="T128" i="6"/>
  <c r="O128" i="6"/>
  <c r="M128" i="6"/>
  <c r="K128" i="6"/>
  <c r="I128" i="6"/>
  <c r="G128" i="6"/>
  <c r="U127" i="6"/>
  <c r="T127" i="6"/>
  <c r="O127" i="6"/>
  <c r="M127" i="6"/>
  <c r="K127" i="6"/>
  <c r="I127" i="6"/>
  <c r="G127" i="6"/>
  <c r="S126" i="6"/>
  <c r="T126" i="6" s="1"/>
  <c r="R126" i="6"/>
  <c r="Q126" i="6"/>
  <c r="P126" i="6"/>
  <c r="O126" i="6"/>
  <c r="L126" i="6"/>
  <c r="J126" i="6"/>
  <c r="K126" i="6" s="1"/>
  <c r="H126" i="6"/>
  <c r="F126" i="6"/>
  <c r="U126" i="6" s="1"/>
  <c r="E126" i="6"/>
  <c r="D126" i="6"/>
  <c r="U125" i="6"/>
  <c r="T125" i="6"/>
  <c r="O125" i="6"/>
  <c r="M125" i="6"/>
  <c r="K125" i="6"/>
  <c r="I125" i="6"/>
  <c r="G125" i="6"/>
  <c r="U124" i="6"/>
  <c r="T124" i="6"/>
  <c r="O124" i="6"/>
  <c r="M124" i="6"/>
  <c r="K124" i="6"/>
  <c r="I124" i="6"/>
  <c r="G124" i="6"/>
  <c r="U123" i="6"/>
  <c r="T123" i="6"/>
  <c r="O123" i="6"/>
  <c r="M123" i="6"/>
  <c r="K123" i="6"/>
  <c r="I123" i="6"/>
  <c r="G123" i="6"/>
  <c r="U122" i="6"/>
  <c r="T122" i="6"/>
  <c r="O122" i="6"/>
  <c r="M122" i="6"/>
  <c r="K122" i="6"/>
  <c r="I122" i="6"/>
  <c r="G122" i="6"/>
  <c r="U121" i="6"/>
  <c r="S121" i="6"/>
  <c r="R121" i="6"/>
  <c r="Q121" i="6"/>
  <c r="P121" i="6"/>
  <c r="L121" i="6"/>
  <c r="J121" i="6"/>
  <c r="K121" i="6" s="1"/>
  <c r="H121" i="6"/>
  <c r="I121" i="6" s="1"/>
  <c r="F121" i="6"/>
  <c r="E121" i="6"/>
  <c r="D121" i="6"/>
  <c r="U120" i="6"/>
  <c r="T120" i="6"/>
  <c r="O120" i="6"/>
  <c r="M120" i="6"/>
  <c r="K120" i="6"/>
  <c r="I120" i="6"/>
  <c r="G120" i="6"/>
  <c r="U119" i="6"/>
  <c r="T119" i="6"/>
  <c r="O119" i="6"/>
  <c r="M119" i="6"/>
  <c r="K119" i="6"/>
  <c r="I119" i="6"/>
  <c r="G119" i="6"/>
  <c r="U118" i="6"/>
  <c r="T118" i="6"/>
  <c r="O118" i="6"/>
  <c r="M118" i="6"/>
  <c r="K118" i="6"/>
  <c r="I118" i="6"/>
  <c r="G118" i="6"/>
  <c r="U117" i="6"/>
  <c r="T117" i="6"/>
  <c r="O117" i="6"/>
  <c r="M117" i="6"/>
  <c r="K117" i="6"/>
  <c r="I117" i="6"/>
  <c r="G117" i="6"/>
  <c r="U116" i="6"/>
  <c r="T116" i="6"/>
  <c r="O116" i="6"/>
  <c r="M116" i="6"/>
  <c r="K116" i="6"/>
  <c r="I116" i="6"/>
  <c r="G116" i="6"/>
  <c r="U115" i="6"/>
  <c r="T115" i="6"/>
  <c r="O115" i="6"/>
  <c r="M115" i="6"/>
  <c r="K115" i="6"/>
  <c r="I115" i="6"/>
  <c r="G115" i="6"/>
  <c r="U114" i="6"/>
  <c r="T114" i="6"/>
  <c r="O114" i="6"/>
  <c r="M114" i="6"/>
  <c r="K114" i="6"/>
  <c r="I114" i="6"/>
  <c r="G114" i="6"/>
  <c r="U113" i="6"/>
  <c r="T113" i="6"/>
  <c r="O113" i="6"/>
  <c r="M113" i="6"/>
  <c r="K113" i="6"/>
  <c r="I113" i="6"/>
  <c r="G113" i="6"/>
  <c r="S112" i="6"/>
  <c r="R112" i="6"/>
  <c r="Q112" i="6"/>
  <c r="P112" i="6"/>
  <c r="U112" i="6" s="1"/>
  <c r="L112" i="6"/>
  <c r="J112" i="6"/>
  <c r="H112" i="6"/>
  <c r="I112" i="6" s="1"/>
  <c r="F112" i="6"/>
  <c r="E112" i="6"/>
  <c r="D112" i="6"/>
  <c r="G112" i="6" s="1"/>
  <c r="U111" i="6"/>
  <c r="T111" i="6"/>
  <c r="O111" i="6"/>
  <c r="M111" i="6"/>
  <c r="K111" i="6"/>
  <c r="I111" i="6"/>
  <c r="G111" i="6"/>
  <c r="U110" i="6"/>
  <c r="T110" i="6"/>
  <c r="O110" i="6"/>
  <c r="M110" i="6"/>
  <c r="K110" i="6"/>
  <c r="I110" i="6"/>
  <c r="G110" i="6"/>
  <c r="U109" i="6"/>
  <c r="T109" i="6"/>
  <c r="O109" i="6"/>
  <c r="M109" i="6"/>
  <c r="K109" i="6"/>
  <c r="I109" i="6"/>
  <c r="G109" i="6"/>
  <c r="U108" i="6"/>
  <c r="T108" i="6"/>
  <c r="O108" i="6"/>
  <c r="M108" i="6"/>
  <c r="K108" i="6"/>
  <c r="I108" i="6"/>
  <c r="G108" i="6"/>
  <c r="U107" i="6"/>
  <c r="T107" i="6"/>
  <c r="O107" i="6"/>
  <c r="M107" i="6"/>
  <c r="K107" i="6"/>
  <c r="I107" i="6"/>
  <c r="G107" i="6"/>
  <c r="S106" i="6"/>
  <c r="R106" i="6"/>
  <c r="Q106" i="6"/>
  <c r="P106" i="6"/>
  <c r="O106" i="6"/>
  <c r="L106" i="6"/>
  <c r="J106" i="6"/>
  <c r="H106" i="6"/>
  <c r="F106" i="6"/>
  <c r="G106" i="6" s="1"/>
  <c r="E106" i="6"/>
  <c r="D106" i="6"/>
  <c r="U105" i="6"/>
  <c r="T105" i="6"/>
  <c r="O105" i="6"/>
  <c r="M105" i="6"/>
  <c r="K105" i="6"/>
  <c r="I105" i="6"/>
  <c r="G105" i="6"/>
  <c r="S102" i="6"/>
  <c r="R102" i="6"/>
  <c r="Q102" i="6"/>
  <c r="T102" i="6" s="1"/>
  <c r="P102" i="6"/>
  <c r="U102" i="6" s="1"/>
  <c r="L102" i="6"/>
  <c r="J102" i="6"/>
  <c r="H102" i="6"/>
  <c r="I102" i="6" s="1"/>
  <c r="F102" i="6"/>
  <c r="E102" i="6"/>
  <c r="M102" i="6" s="1"/>
  <c r="D102" i="6"/>
  <c r="O102" i="6" s="1"/>
  <c r="S101" i="6"/>
  <c r="R101" i="6"/>
  <c r="Q101" i="6"/>
  <c r="P101" i="6"/>
  <c r="U101" i="6" s="1"/>
  <c r="L101" i="6"/>
  <c r="J101" i="6"/>
  <c r="I101" i="6"/>
  <c r="H101" i="6"/>
  <c r="F101" i="6"/>
  <c r="E101" i="6"/>
  <c r="M101" i="6" s="1"/>
  <c r="D101" i="6"/>
  <c r="O101" i="6" s="1"/>
  <c r="U100" i="6"/>
  <c r="T100" i="6"/>
  <c r="O100" i="6"/>
  <c r="M100" i="6"/>
  <c r="K100" i="6"/>
  <c r="I100" i="6"/>
  <c r="G100" i="6"/>
  <c r="U99" i="6"/>
  <c r="T99" i="6"/>
  <c r="O99" i="6"/>
  <c r="M99" i="6"/>
  <c r="K99" i="6"/>
  <c r="I99" i="6"/>
  <c r="G99" i="6"/>
  <c r="U98" i="6"/>
  <c r="T98" i="6"/>
  <c r="O98" i="6"/>
  <c r="M98" i="6"/>
  <c r="K98" i="6"/>
  <c r="I98" i="6"/>
  <c r="G98" i="6"/>
  <c r="U97" i="6"/>
  <c r="T97" i="6"/>
  <c r="O97" i="6"/>
  <c r="M97" i="6"/>
  <c r="K97" i="6"/>
  <c r="I97" i="6"/>
  <c r="G97" i="6"/>
  <c r="S96" i="6"/>
  <c r="R96" i="6"/>
  <c r="Q96" i="6"/>
  <c r="T96" i="6" s="1"/>
  <c r="P96" i="6"/>
  <c r="L96" i="6"/>
  <c r="K96" i="6"/>
  <c r="J96" i="6"/>
  <c r="H96" i="6"/>
  <c r="F96" i="6"/>
  <c r="U96" i="6" s="1"/>
  <c r="E96" i="6"/>
  <c r="M96" i="6" s="1"/>
  <c r="D96" i="6"/>
  <c r="O96" i="6" s="1"/>
  <c r="U95" i="6"/>
  <c r="T95" i="6"/>
  <c r="O95" i="6"/>
  <c r="M95" i="6"/>
  <c r="K95" i="6"/>
  <c r="I95" i="6"/>
  <c r="G95" i="6"/>
  <c r="U94" i="6"/>
  <c r="T94" i="6"/>
  <c r="O94" i="6"/>
  <c r="M94" i="6"/>
  <c r="K94" i="6"/>
  <c r="I94" i="6"/>
  <c r="G94" i="6"/>
  <c r="U93" i="6"/>
  <c r="T93" i="6"/>
  <c r="O93" i="6"/>
  <c r="M93" i="6"/>
  <c r="K93" i="6"/>
  <c r="I93" i="6"/>
  <c r="G93" i="6"/>
  <c r="U92" i="6"/>
  <c r="T92" i="6"/>
  <c r="O92" i="6"/>
  <c r="M92" i="6"/>
  <c r="K92" i="6"/>
  <c r="I92" i="6"/>
  <c r="G92" i="6"/>
  <c r="S91" i="6"/>
  <c r="R91" i="6"/>
  <c r="Q91" i="6"/>
  <c r="P91" i="6"/>
  <c r="U91" i="6" s="1"/>
  <c r="L91" i="6"/>
  <c r="K91" i="6"/>
  <c r="J91" i="6"/>
  <c r="H91" i="6"/>
  <c r="F91" i="6"/>
  <c r="E91" i="6"/>
  <c r="M91" i="6" s="1"/>
  <c r="D91" i="6"/>
  <c r="U90" i="6"/>
  <c r="T90" i="6"/>
  <c r="O90" i="6"/>
  <c r="M90" i="6"/>
  <c r="K90" i="6"/>
  <c r="I90" i="6"/>
  <c r="G90" i="6"/>
  <c r="U89" i="6"/>
  <c r="T89" i="6"/>
  <c r="O89" i="6"/>
  <c r="M89" i="6"/>
  <c r="K89" i="6"/>
  <c r="I89" i="6"/>
  <c r="G89" i="6"/>
  <c r="U88" i="6"/>
  <c r="T88" i="6"/>
  <c r="O88" i="6"/>
  <c r="M88" i="6"/>
  <c r="K88" i="6"/>
  <c r="I88" i="6"/>
  <c r="G88" i="6"/>
  <c r="S85" i="6"/>
  <c r="R85" i="6"/>
  <c r="Q85" i="6"/>
  <c r="T85" i="6" s="1"/>
  <c r="P85" i="6"/>
  <c r="L85" i="6"/>
  <c r="K85" i="6"/>
  <c r="J85" i="6"/>
  <c r="H85" i="6"/>
  <c r="F85" i="6"/>
  <c r="G85" i="6" s="1"/>
  <c r="E85" i="6"/>
  <c r="D85" i="6"/>
  <c r="I85" i="6" s="1"/>
  <c r="S84" i="6"/>
  <c r="R84" i="6"/>
  <c r="Q84" i="6"/>
  <c r="P84" i="6"/>
  <c r="U84" i="6" s="1"/>
  <c r="L84" i="6"/>
  <c r="J84" i="6"/>
  <c r="K84" i="6" s="1"/>
  <c r="H84" i="6"/>
  <c r="G84" i="6"/>
  <c r="F84" i="6"/>
  <c r="E84" i="6"/>
  <c r="D84" i="6"/>
  <c r="O84" i="6" s="1"/>
  <c r="U83" i="6"/>
  <c r="T83" i="6"/>
  <c r="O83" i="6"/>
  <c r="M83" i="6"/>
  <c r="K83" i="6"/>
  <c r="I83" i="6"/>
  <c r="G83" i="6"/>
  <c r="U82" i="6"/>
  <c r="T82" i="6"/>
  <c r="O82" i="6"/>
  <c r="M82" i="6"/>
  <c r="K82" i="6"/>
  <c r="I82" i="6"/>
  <c r="G82" i="6"/>
  <c r="U81" i="6"/>
  <c r="T81" i="6"/>
  <c r="O81" i="6"/>
  <c r="M81" i="6"/>
  <c r="K81" i="6"/>
  <c r="I81" i="6"/>
  <c r="G81" i="6"/>
  <c r="U80" i="6"/>
  <c r="T80" i="6"/>
  <c r="O80" i="6"/>
  <c r="M80" i="6"/>
  <c r="K80" i="6"/>
  <c r="I80" i="6"/>
  <c r="G80" i="6"/>
  <c r="U79" i="6"/>
  <c r="T79" i="6"/>
  <c r="O79" i="6"/>
  <c r="M79" i="6"/>
  <c r="K79" i="6"/>
  <c r="I79" i="6"/>
  <c r="G79" i="6"/>
  <c r="S78" i="6"/>
  <c r="T78" i="6" s="1"/>
  <c r="R78" i="6"/>
  <c r="Q78" i="6"/>
  <c r="P78" i="6"/>
  <c r="O78" i="6"/>
  <c r="L78" i="6"/>
  <c r="J78" i="6"/>
  <c r="K78" i="6" s="1"/>
  <c r="H78" i="6"/>
  <c r="F78" i="6"/>
  <c r="E78" i="6"/>
  <c r="D78" i="6"/>
  <c r="G78" i="6" s="1"/>
  <c r="U77" i="6"/>
  <c r="T77" i="6"/>
  <c r="O77" i="6"/>
  <c r="M77" i="6"/>
  <c r="K77" i="6"/>
  <c r="I77" i="6"/>
  <c r="G77" i="6"/>
  <c r="U76" i="6"/>
  <c r="T76" i="6"/>
  <c r="O76" i="6"/>
  <c r="M76" i="6"/>
  <c r="K76" i="6"/>
  <c r="I76" i="6"/>
  <c r="G76" i="6"/>
  <c r="U75" i="6"/>
  <c r="T75" i="6"/>
  <c r="O75" i="6"/>
  <c r="M75" i="6"/>
  <c r="K75" i="6"/>
  <c r="I75" i="6"/>
  <c r="G75" i="6"/>
  <c r="U74" i="6"/>
  <c r="T74" i="6"/>
  <c r="O74" i="6"/>
  <c r="M74" i="6"/>
  <c r="K74" i="6"/>
  <c r="I74" i="6"/>
  <c r="G74" i="6"/>
  <c r="U73" i="6"/>
  <c r="T73" i="6"/>
  <c r="O73" i="6"/>
  <c r="M73" i="6"/>
  <c r="K73" i="6"/>
  <c r="I73" i="6"/>
  <c r="G73" i="6"/>
  <c r="U72" i="6"/>
  <c r="T72" i="6"/>
  <c r="O72" i="6"/>
  <c r="M72" i="6"/>
  <c r="K72" i="6"/>
  <c r="I72" i="6"/>
  <c r="G72" i="6"/>
  <c r="U71" i="6"/>
  <c r="T71" i="6"/>
  <c r="O71" i="6"/>
  <c r="M71" i="6"/>
  <c r="K71" i="6"/>
  <c r="I71" i="6"/>
  <c r="G71" i="6"/>
  <c r="S70" i="6"/>
  <c r="R70" i="6"/>
  <c r="Q70" i="6"/>
  <c r="P70" i="6"/>
  <c r="U70" i="6" s="1"/>
  <c r="L70" i="6"/>
  <c r="J70" i="6"/>
  <c r="H70" i="6"/>
  <c r="I70" i="6" s="1"/>
  <c r="F70" i="6"/>
  <c r="G70" i="6" s="1"/>
  <c r="E70" i="6"/>
  <c r="M70" i="6" s="1"/>
  <c r="D70" i="6"/>
  <c r="O70" i="6" s="1"/>
  <c r="U69" i="6"/>
  <c r="T69" i="6"/>
  <c r="O69" i="6"/>
  <c r="M69" i="6"/>
  <c r="K69" i="6"/>
  <c r="I69" i="6"/>
  <c r="G69" i="6"/>
  <c r="U68" i="6"/>
  <c r="T68" i="6"/>
  <c r="O68" i="6"/>
  <c r="M68" i="6"/>
  <c r="K68" i="6"/>
  <c r="I68" i="6"/>
  <c r="G68" i="6"/>
  <c r="U67" i="6"/>
  <c r="T67" i="6"/>
  <c r="O67" i="6"/>
  <c r="M67" i="6"/>
  <c r="K67" i="6"/>
  <c r="I67" i="6"/>
  <c r="G67" i="6"/>
  <c r="U66" i="6"/>
  <c r="T66" i="6"/>
  <c r="O66" i="6"/>
  <c r="M66" i="6"/>
  <c r="K66" i="6"/>
  <c r="I66" i="6"/>
  <c r="G66" i="6"/>
  <c r="U65" i="6"/>
  <c r="T65" i="6"/>
  <c r="O65" i="6"/>
  <c r="M65" i="6"/>
  <c r="K65" i="6"/>
  <c r="I65" i="6"/>
  <c r="G65" i="6"/>
  <c r="U64" i="6"/>
  <c r="T64" i="6"/>
  <c r="O64" i="6"/>
  <c r="M64" i="6"/>
  <c r="K64" i="6"/>
  <c r="I64" i="6"/>
  <c r="G64" i="6"/>
  <c r="S63" i="6"/>
  <c r="R63" i="6"/>
  <c r="Q63" i="6"/>
  <c r="T63" i="6" s="1"/>
  <c r="P63" i="6"/>
  <c r="U63" i="6" s="1"/>
  <c r="L63" i="6"/>
  <c r="K63" i="6"/>
  <c r="J63" i="6"/>
  <c r="H63" i="6"/>
  <c r="F63" i="6"/>
  <c r="E63" i="6"/>
  <c r="M63" i="6" s="1"/>
  <c r="D63" i="6"/>
  <c r="G63" i="6" s="1"/>
  <c r="U62" i="6"/>
  <c r="T62" i="6"/>
  <c r="O62" i="6"/>
  <c r="M62" i="6"/>
  <c r="K62" i="6"/>
  <c r="I62" i="6"/>
  <c r="G62" i="6"/>
  <c r="U61" i="6"/>
  <c r="T61" i="6"/>
  <c r="O61" i="6"/>
  <c r="M61" i="6"/>
  <c r="K61" i="6"/>
  <c r="I61" i="6"/>
  <c r="G61" i="6"/>
  <c r="U60" i="6"/>
  <c r="T60" i="6"/>
  <c r="O60" i="6"/>
  <c r="M60" i="6"/>
  <c r="K60" i="6"/>
  <c r="I60" i="6"/>
  <c r="G60" i="6"/>
  <c r="U59" i="6"/>
  <c r="T59" i="6"/>
  <c r="O59" i="6"/>
  <c r="M59" i="6"/>
  <c r="K59" i="6"/>
  <c r="I59" i="6"/>
  <c r="G59" i="6"/>
  <c r="S58" i="6"/>
  <c r="R58" i="6"/>
  <c r="Q58" i="6"/>
  <c r="T58" i="6" s="1"/>
  <c r="P58" i="6"/>
  <c r="U58" i="6" s="1"/>
  <c r="L58" i="6"/>
  <c r="J58" i="6"/>
  <c r="H58" i="6"/>
  <c r="F58" i="6"/>
  <c r="E58" i="6"/>
  <c r="D58" i="6"/>
  <c r="O58" i="6" s="1"/>
  <c r="U57" i="6"/>
  <c r="T57" i="6"/>
  <c r="O57" i="6"/>
  <c r="M57" i="6"/>
  <c r="K57" i="6"/>
  <c r="I57" i="6"/>
  <c r="G57" i="6"/>
  <c r="S54" i="6"/>
  <c r="R54" i="6"/>
  <c r="Q54" i="6"/>
  <c r="P54" i="6"/>
  <c r="O54" i="6"/>
  <c r="L54" i="6"/>
  <c r="J54" i="6"/>
  <c r="H54" i="6"/>
  <c r="F54" i="6"/>
  <c r="G54" i="6" s="1"/>
  <c r="E54" i="6"/>
  <c r="M54" i="6" s="1"/>
  <c r="D54" i="6"/>
  <c r="S53" i="6"/>
  <c r="R53" i="6"/>
  <c r="Q53" i="6"/>
  <c r="P53" i="6"/>
  <c r="L53" i="6"/>
  <c r="K53" i="6"/>
  <c r="J53" i="6"/>
  <c r="H53" i="6"/>
  <c r="I53" i="6" s="1"/>
  <c r="F53" i="6"/>
  <c r="E53" i="6"/>
  <c r="D53" i="6"/>
  <c r="O53" i="6" s="1"/>
  <c r="U52" i="6"/>
  <c r="T52" i="6"/>
  <c r="O52" i="6"/>
  <c r="M52" i="6"/>
  <c r="K52" i="6"/>
  <c r="I52" i="6"/>
  <c r="G52" i="6"/>
  <c r="U51" i="6"/>
  <c r="T51" i="6"/>
  <c r="O51" i="6"/>
  <c r="M51" i="6"/>
  <c r="K51" i="6"/>
  <c r="I51" i="6"/>
  <c r="G51" i="6"/>
  <c r="U50" i="6"/>
  <c r="T50" i="6"/>
  <c r="O50" i="6"/>
  <c r="M50" i="6"/>
  <c r="K50" i="6"/>
  <c r="I50" i="6"/>
  <c r="G50" i="6"/>
  <c r="U49" i="6"/>
  <c r="T49" i="6"/>
  <c r="O49" i="6"/>
  <c r="M49" i="6"/>
  <c r="K49" i="6"/>
  <c r="I49" i="6"/>
  <c r="G49" i="6"/>
  <c r="U48" i="6"/>
  <c r="T48" i="6"/>
  <c r="O48" i="6"/>
  <c r="M48" i="6"/>
  <c r="K48" i="6"/>
  <c r="I48" i="6"/>
  <c r="G48" i="6"/>
  <c r="S47" i="6"/>
  <c r="T47" i="6" s="1"/>
  <c r="R47" i="6"/>
  <c r="Q47" i="6"/>
  <c r="P47" i="6"/>
  <c r="L47" i="6"/>
  <c r="J47" i="6"/>
  <c r="H47" i="6"/>
  <c r="F47" i="6"/>
  <c r="U47" i="6" s="1"/>
  <c r="E47" i="6"/>
  <c r="M47" i="6" s="1"/>
  <c r="D47" i="6"/>
  <c r="O47" i="6" s="1"/>
  <c r="U46" i="6"/>
  <c r="T46" i="6"/>
  <c r="O46" i="6"/>
  <c r="M46" i="6"/>
  <c r="K46" i="6"/>
  <c r="I46" i="6"/>
  <c r="G46" i="6"/>
  <c r="U45" i="6"/>
  <c r="T45" i="6"/>
  <c r="O45" i="6"/>
  <c r="M45" i="6"/>
  <c r="K45" i="6"/>
  <c r="I45" i="6"/>
  <c r="G45" i="6"/>
  <c r="U44" i="6"/>
  <c r="T44" i="6"/>
  <c r="O44" i="6"/>
  <c r="M44" i="6"/>
  <c r="K44" i="6"/>
  <c r="I44" i="6"/>
  <c r="G44" i="6"/>
  <c r="U43" i="6"/>
  <c r="T43" i="6"/>
  <c r="O43" i="6"/>
  <c r="M43" i="6"/>
  <c r="K43" i="6"/>
  <c r="I43" i="6"/>
  <c r="G43" i="6"/>
  <c r="U42" i="6"/>
  <c r="T42" i="6"/>
  <c r="O42" i="6"/>
  <c r="M42" i="6"/>
  <c r="K42" i="6"/>
  <c r="I42" i="6"/>
  <c r="G42" i="6"/>
  <c r="U41" i="6"/>
  <c r="T41" i="6"/>
  <c r="O41" i="6"/>
  <c r="M41" i="6"/>
  <c r="K41" i="6"/>
  <c r="I41" i="6"/>
  <c r="G41" i="6"/>
  <c r="S40" i="6"/>
  <c r="R40" i="6"/>
  <c r="Q40" i="6"/>
  <c r="P40" i="6"/>
  <c r="O40" i="6"/>
  <c r="L40" i="6"/>
  <c r="J40" i="6"/>
  <c r="H40" i="6"/>
  <c r="F40" i="6"/>
  <c r="G40" i="6" s="1"/>
  <c r="E40" i="6"/>
  <c r="M40" i="6" s="1"/>
  <c r="D40" i="6"/>
  <c r="U39" i="6"/>
  <c r="T39" i="6"/>
  <c r="O39" i="6"/>
  <c r="M39" i="6"/>
  <c r="K39" i="6"/>
  <c r="I39" i="6"/>
  <c r="G39" i="6"/>
  <c r="U38" i="6"/>
  <c r="T38" i="6"/>
  <c r="O38" i="6"/>
  <c r="M38" i="6"/>
  <c r="K38" i="6"/>
  <c r="I38" i="6"/>
  <c r="G38" i="6"/>
  <c r="U37" i="6"/>
  <c r="T37" i="6"/>
  <c r="O37" i="6"/>
  <c r="M37" i="6"/>
  <c r="K37" i="6"/>
  <c r="I37" i="6"/>
  <c r="G37" i="6"/>
  <c r="U36" i="6"/>
  <c r="T36" i="6"/>
  <c r="O36" i="6"/>
  <c r="M36" i="6"/>
  <c r="K36" i="6"/>
  <c r="I36" i="6"/>
  <c r="G36" i="6"/>
  <c r="S35" i="6"/>
  <c r="T35" i="6" s="1"/>
  <c r="R35" i="6"/>
  <c r="Q35" i="6"/>
  <c r="P35" i="6"/>
  <c r="U35" i="6" s="1"/>
  <c r="L35" i="6"/>
  <c r="J35" i="6"/>
  <c r="H35" i="6"/>
  <c r="F35" i="6"/>
  <c r="E35" i="6"/>
  <c r="D35" i="6"/>
  <c r="O35" i="6" s="1"/>
  <c r="U34" i="6"/>
  <c r="T34" i="6"/>
  <c r="O34" i="6"/>
  <c r="M34" i="6"/>
  <c r="K34" i="6"/>
  <c r="I34" i="6"/>
  <c r="G34" i="6"/>
  <c r="U33" i="6"/>
  <c r="T33" i="6"/>
  <c r="O33" i="6"/>
  <c r="M33" i="6"/>
  <c r="K33" i="6"/>
  <c r="I33" i="6"/>
  <c r="G33" i="6"/>
  <c r="U32" i="6"/>
  <c r="T32" i="6"/>
  <c r="O32" i="6"/>
  <c r="M32" i="6"/>
  <c r="K32" i="6"/>
  <c r="I32" i="6"/>
  <c r="G32" i="6"/>
  <c r="U31" i="6"/>
  <c r="T31" i="6"/>
  <c r="O31" i="6"/>
  <c r="M31" i="6"/>
  <c r="K31" i="6"/>
  <c r="I31" i="6"/>
  <c r="G31" i="6"/>
  <c r="U30" i="6"/>
  <c r="T30" i="6"/>
  <c r="O30" i="6"/>
  <c r="M30" i="6"/>
  <c r="K30" i="6"/>
  <c r="I30" i="6"/>
  <c r="G30" i="6"/>
  <c r="U29" i="6"/>
  <c r="T29" i="6"/>
  <c r="O29" i="6"/>
  <c r="M29" i="6"/>
  <c r="K29" i="6"/>
  <c r="I29" i="6"/>
  <c r="G29" i="6"/>
  <c r="U28" i="6"/>
  <c r="T28" i="6"/>
  <c r="O28" i="6"/>
  <c r="M28" i="6"/>
  <c r="K28" i="6"/>
  <c r="I28" i="6"/>
  <c r="G28" i="6"/>
  <c r="S27" i="6"/>
  <c r="R27" i="6"/>
  <c r="Q27" i="6"/>
  <c r="P27" i="6"/>
  <c r="L27" i="6"/>
  <c r="J27" i="6"/>
  <c r="H27" i="6"/>
  <c r="F27" i="6"/>
  <c r="U27" i="6" s="1"/>
  <c r="E27" i="6"/>
  <c r="M27" i="6" s="1"/>
  <c r="D27" i="6"/>
  <c r="U26" i="6"/>
  <c r="T26" i="6"/>
  <c r="O26" i="6"/>
  <c r="M26" i="6"/>
  <c r="K26" i="6"/>
  <c r="I26" i="6"/>
  <c r="G26" i="6"/>
  <c r="U25" i="6"/>
  <c r="T25" i="6"/>
  <c r="O25" i="6"/>
  <c r="M25" i="6"/>
  <c r="K25" i="6"/>
  <c r="I25" i="6"/>
  <c r="G25" i="6"/>
  <c r="U24" i="6"/>
  <c r="T24" i="6"/>
  <c r="O24" i="6"/>
  <c r="M24" i="6"/>
  <c r="K24" i="6"/>
  <c r="I24" i="6"/>
  <c r="G24" i="6"/>
  <c r="U23" i="6"/>
  <c r="T23" i="6"/>
  <c r="O23" i="6"/>
  <c r="M23" i="6"/>
  <c r="K23" i="6"/>
  <c r="I23" i="6"/>
  <c r="G23" i="6"/>
  <c r="U22" i="6"/>
  <c r="T22" i="6"/>
  <c r="O22" i="6"/>
  <c r="M22" i="6"/>
  <c r="K22" i="6"/>
  <c r="I22" i="6"/>
  <c r="G22" i="6"/>
  <c r="U21" i="6"/>
  <c r="T21" i="6"/>
  <c r="O21" i="6"/>
  <c r="M21" i="6"/>
  <c r="K21" i="6"/>
  <c r="I21" i="6"/>
  <c r="G21" i="6"/>
  <c r="U20" i="6"/>
  <c r="T20" i="6"/>
  <c r="O20" i="6"/>
  <c r="M20" i="6"/>
  <c r="K20" i="6"/>
  <c r="I20" i="6"/>
  <c r="G20" i="6"/>
  <c r="S19" i="6"/>
  <c r="R19" i="6"/>
  <c r="Q19" i="6"/>
  <c r="T19" i="6" s="1"/>
  <c r="P19" i="6"/>
  <c r="L19" i="6"/>
  <c r="J19" i="6"/>
  <c r="H19" i="6"/>
  <c r="F19" i="6"/>
  <c r="G19" i="6" s="1"/>
  <c r="E19" i="6"/>
  <c r="D19" i="6"/>
  <c r="I19" i="6" s="1"/>
  <c r="U18" i="6"/>
  <c r="T18" i="6"/>
  <c r="O18" i="6"/>
  <c r="M18" i="6"/>
  <c r="K18" i="6"/>
  <c r="I18" i="6"/>
  <c r="G18" i="6"/>
  <c r="U17" i="6"/>
  <c r="T17" i="6"/>
  <c r="O17" i="6"/>
  <c r="M17" i="6"/>
  <c r="K17" i="6"/>
  <c r="I17" i="6"/>
  <c r="G17" i="6"/>
  <c r="U16" i="6"/>
  <c r="T16" i="6"/>
  <c r="O16" i="6"/>
  <c r="M16" i="6"/>
  <c r="K16" i="6"/>
  <c r="I16" i="6"/>
  <c r="G16" i="6"/>
  <c r="U15" i="6"/>
  <c r="T15" i="6"/>
  <c r="O15" i="6"/>
  <c r="M15" i="6"/>
  <c r="K15" i="6"/>
  <c r="I15" i="6"/>
  <c r="G15" i="6"/>
  <c r="U14" i="6"/>
  <c r="T14" i="6"/>
  <c r="O14" i="6"/>
  <c r="M14" i="6"/>
  <c r="K14" i="6"/>
  <c r="I14" i="6"/>
  <c r="G14" i="6"/>
  <c r="U13" i="6"/>
  <c r="T13" i="6"/>
  <c r="O13" i="6"/>
  <c r="M13" i="6"/>
  <c r="K13" i="6"/>
  <c r="I13" i="6"/>
  <c r="G13" i="6"/>
  <c r="U12" i="6"/>
  <c r="T12" i="6"/>
  <c r="O12" i="6"/>
  <c r="M12" i="6"/>
  <c r="K12" i="6"/>
  <c r="I12" i="6"/>
  <c r="G12" i="6"/>
  <c r="U11" i="6"/>
  <c r="T11" i="6"/>
  <c r="O11" i="6"/>
  <c r="M11" i="6"/>
  <c r="K11" i="6"/>
  <c r="I11" i="6"/>
  <c r="G11" i="6"/>
  <c r="S10" i="6"/>
  <c r="R10" i="6"/>
  <c r="Q10" i="6"/>
  <c r="P10" i="6"/>
  <c r="L10" i="6"/>
  <c r="J10" i="6"/>
  <c r="K10" i="6" s="1"/>
  <c r="I10" i="6"/>
  <c r="H10" i="6"/>
  <c r="G10" i="6"/>
  <c r="F10" i="6"/>
  <c r="E10" i="6"/>
  <c r="D10" i="6"/>
  <c r="O10" i="6" s="1"/>
  <c r="U9" i="6"/>
  <c r="T9" i="6"/>
  <c r="O9" i="6"/>
  <c r="M9" i="6"/>
  <c r="K9" i="6"/>
  <c r="I9" i="6"/>
  <c r="G9" i="6"/>
  <c r="U8" i="6"/>
  <c r="T8" i="6"/>
  <c r="O8" i="6"/>
  <c r="M8" i="6"/>
  <c r="K8" i="6"/>
  <c r="I8" i="6"/>
  <c r="G8" i="6"/>
  <c r="S339" i="5"/>
  <c r="R339" i="5"/>
  <c r="Q339" i="5"/>
  <c r="T339" i="5" s="1"/>
  <c r="P339" i="5"/>
  <c r="L339" i="5"/>
  <c r="J339" i="5"/>
  <c r="H339" i="5"/>
  <c r="I339" i="5" s="1"/>
  <c r="F339" i="5"/>
  <c r="E339" i="5"/>
  <c r="M339" i="5" s="1"/>
  <c r="D339" i="5"/>
  <c r="O339" i="5" s="1"/>
  <c r="S338" i="5"/>
  <c r="R338" i="5"/>
  <c r="Q338" i="5"/>
  <c r="P338" i="5"/>
  <c r="L338" i="5"/>
  <c r="J338" i="5"/>
  <c r="H338" i="5"/>
  <c r="F338" i="5"/>
  <c r="E338" i="5"/>
  <c r="D338" i="5"/>
  <c r="S337" i="5"/>
  <c r="R337" i="5"/>
  <c r="Q337" i="5"/>
  <c r="P337" i="5"/>
  <c r="L337" i="5"/>
  <c r="J337" i="5"/>
  <c r="I337" i="5"/>
  <c r="H337" i="5"/>
  <c r="F337" i="5"/>
  <c r="G337" i="5" s="1"/>
  <c r="E337" i="5"/>
  <c r="M337" i="5" s="1"/>
  <c r="D337" i="5"/>
  <c r="O337" i="5" s="1"/>
  <c r="U336" i="5"/>
  <c r="T336" i="5"/>
  <c r="O336" i="5"/>
  <c r="M336" i="5"/>
  <c r="K336" i="5"/>
  <c r="I336" i="5"/>
  <c r="G336" i="5"/>
  <c r="U335" i="5"/>
  <c r="T335" i="5"/>
  <c r="O335" i="5"/>
  <c r="M335" i="5"/>
  <c r="K335" i="5"/>
  <c r="I335" i="5"/>
  <c r="G335" i="5"/>
  <c r="U334" i="5"/>
  <c r="T334" i="5"/>
  <c r="O334" i="5"/>
  <c r="M334" i="5"/>
  <c r="K334" i="5"/>
  <c r="I334" i="5"/>
  <c r="G334" i="5"/>
  <c r="U333" i="5"/>
  <c r="T333" i="5"/>
  <c r="O333" i="5"/>
  <c r="M333" i="5"/>
  <c r="K333" i="5"/>
  <c r="I333" i="5"/>
  <c r="G333" i="5"/>
  <c r="S332" i="5"/>
  <c r="R332" i="5"/>
  <c r="Q332" i="5"/>
  <c r="T332" i="5" s="1"/>
  <c r="P332" i="5"/>
  <c r="L332" i="5"/>
  <c r="J332" i="5"/>
  <c r="K332" i="5" s="1"/>
  <c r="H332" i="5"/>
  <c r="G332" i="5"/>
  <c r="F332" i="5"/>
  <c r="E332" i="5"/>
  <c r="M332" i="5" s="1"/>
  <c r="D332" i="5"/>
  <c r="I332" i="5" s="1"/>
  <c r="U331" i="5"/>
  <c r="T331" i="5"/>
  <c r="O331" i="5"/>
  <c r="M331" i="5"/>
  <c r="K331" i="5"/>
  <c r="I331" i="5"/>
  <c r="G331" i="5"/>
  <c r="U330" i="5"/>
  <c r="T330" i="5"/>
  <c r="O330" i="5"/>
  <c r="M330" i="5"/>
  <c r="K330" i="5"/>
  <c r="I330" i="5"/>
  <c r="G330" i="5"/>
  <c r="U329" i="5"/>
  <c r="T329" i="5"/>
  <c r="O329" i="5"/>
  <c r="M329" i="5"/>
  <c r="K329" i="5"/>
  <c r="I329" i="5"/>
  <c r="G329" i="5"/>
  <c r="U328" i="5"/>
  <c r="T328" i="5"/>
  <c r="O328" i="5"/>
  <c r="M328" i="5"/>
  <c r="K328" i="5"/>
  <c r="I328" i="5"/>
  <c r="G328" i="5"/>
  <c r="U327" i="5"/>
  <c r="T327" i="5"/>
  <c r="O327" i="5"/>
  <c r="M327" i="5"/>
  <c r="K327" i="5"/>
  <c r="I327" i="5"/>
  <c r="G327" i="5"/>
  <c r="U326" i="5"/>
  <c r="T326" i="5"/>
  <c r="O326" i="5"/>
  <c r="M326" i="5"/>
  <c r="K326" i="5"/>
  <c r="I326" i="5"/>
  <c r="G326" i="5"/>
  <c r="U325" i="5"/>
  <c r="T325" i="5"/>
  <c r="O325" i="5"/>
  <c r="M325" i="5"/>
  <c r="K325" i="5"/>
  <c r="I325" i="5"/>
  <c r="G325" i="5"/>
  <c r="U324" i="5"/>
  <c r="T324" i="5"/>
  <c r="O324" i="5"/>
  <c r="M324" i="5"/>
  <c r="K324" i="5"/>
  <c r="I324" i="5"/>
  <c r="G324" i="5"/>
  <c r="S323" i="5"/>
  <c r="R323" i="5"/>
  <c r="Q323" i="5"/>
  <c r="T323" i="5" s="1"/>
  <c r="P323" i="5"/>
  <c r="L323" i="5"/>
  <c r="J323" i="5"/>
  <c r="H323" i="5"/>
  <c r="F323" i="5"/>
  <c r="E323" i="5"/>
  <c r="D323" i="5"/>
  <c r="U322" i="5"/>
  <c r="T322" i="5"/>
  <c r="O322" i="5"/>
  <c r="M322" i="5"/>
  <c r="K322" i="5"/>
  <c r="I322" i="5"/>
  <c r="G322" i="5"/>
  <c r="U321" i="5"/>
  <c r="T321" i="5"/>
  <c r="O321" i="5"/>
  <c r="M321" i="5"/>
  <c r="K321" i="5"/>
  <c r="I321" i="5"/>
  <c r="G321" i="5"/>
  <c r="U320" i="5"/>
  <c r="T320" i="5"/>
  <c r="O320" i="5"/>
  <c r="M320" i="5"/>
  <c r="K320" i="5"/>
  <c r="I320" i="5"/>
  <c r="G320" i="5"/>
  <c r="U319" i="5"/>
  <c r="T319" i="5"/>
  <c r="O319" i="5"/>
  <c r="M319" i="5"/>
  <c r="K319" i="5"/>
  <c r="I319" i="5"/>
  <c r="G319" i="5"/>
  <c r="U318" i="5"/>
  <c r="T318" i="5"/>
  <c r="O318" i="5"/>
  <c r="M318" i="5"/>
  <c r="K318" i="5"/>
  <c r="I318" i="5"/>
  <c r="G318" i="5"/>
  <c r="U317" i="5"/>
  <c r="S317" i="5"/>
  <c r="R317" i="5"/>
  <c r="Q317" i="5"/>
  <c r="T317" i="5" s="1"/>
  <c r="P317" i="5"/>
  <c r="L317" i="5"/>
  <c r="J317" i="5"/>
  <c r="K317" i="5" s="1"/>
  <c r="H317" i="5"/>
  <c r="F317" i="5"/>
  <c r="E317" i="5"/>
  <c r="D317" i="5"/>
  <c r="O317" i="5" s="1"/>
  <c r="U316" i="5"/>
  <c r="T316" i="5"/>
  <c r="O316" i="5"/>
  <c r="M316" i="5"/>
  <c r="K316" i="5"/>
  <c r="I316" i="5"/>
  <c r="G316" i="5"/>
  <c r="U315" i="5"/>
  <c r="T315" i="5"/>
  <c r="O315" i="5"/>
  <c r="M315" i="5"/>
  <c r="K315" i="5"/>
  <c r="I315" i="5"/>
  <c r="G315" i="5"/>
  <c r="U314" i="5"/>
  <c r="T314" i="5"/>
  <c r="O314" i="5"/>
  <c r="M314" i="5"/>
  <c r="K314" i="5"/>
  <c r="I314" i="5"/>
  <c r="G314" i="5"/>
  <c r="U313" i="5"/>
  <c r="T313" i="5"/>
  <c r="O313" i="5"/>
  <c r="M313" i="5"/>
  <c r="K313" i="5"/>
  <c r="I313" i="5"/>
  <c r="G313" i="5"/>
  <c r="U312" i="5"/>
  <c r="T312" i="5"/>
  <c r="O312" i="5"/>
  <c r="M312" i="5"/>
  <c r="K312" i="5"/>
  <c r="I312" i="5"/>
  <c r="G312" i="5"/>
  <c r="U311" i="5"/>
  <c r="T311" i="5"/>
  <c r="O311" i="5"/>
  <c r="M311" i="5"/>
  <c r="K311" i="5"/>
  <c r="I311" i="5"/>
  <c r="G311" i="5"/>
  <c r="S310" i="5"/>
  <c r="R310" i="5"/>
  <c r="Q310" i="5"/>
  <c r="P310" i="5"/>
  <c r="O310" i="5"/>
  <c r="L310" i="5"/>
  <c r="J310" i="5"/>
  <c r="H310" i="5"/>
  <c r="F310" i="5"/>
  <c r="G310" i="5" s="1"/>
  <c r="E310" i="5"/>
  <c r="D310" i="5"/>
  <c r="U309" i="5"/>
  <c r="T309" i="5"/>
  <c r="O309" i="5"/>
  <c r="M309" i="5"/>
  <c r="K309" i="5"/>
  <c r="I309" i="5"/>
  <c r="G309" i="5"/>
  <c r="U308" i="5"/>
  <c r="T308" i="5"/>
  <c r="O308" i="5"/>
  <c r="M308" i="5"/>
  <c r="K308" i="5"/>
  <c r="I308" i="5"/>
  <c r="G308" i="5"/>
  <c r="U307" i="5"/>
  <c r="T307" i="5"/>
  <c r="O307" i="5"/>
  <c r="M307" i="5"/>
  <c r="K307" i="5"/>
  <c r="I307" i="5"/>
  <c r="G307" i="5"/>
  <c r="U306" i="5"/>
  <c r="T306" i="5"/>
  <c r="O306" i="5"/>
  <c r="M306" i="5"/>
  <c r="K306" i="5"/>
  <c r="I306" i="5"/>
  <c r="G306" i="5"/>
  <c r="U305" i="5"/>
  <c r="T305" i="5"/>
  <c r="O305" i="5"/>
  <c r="M305" i="5"/>
  <c r="K305" i="5"/>
  <c r="I305" i="5"/>
  <c r="G305" i="5"/>
  <c r="U304" i="5"/>
  <c r="T304" i="5"/>
  <c r="O304" i="5"/>
  <c r="M304" i="5"/>
  <c r="K304" i="5"/>
  <c r="I304" i="5"/>
  <c r="G304" i="5"/>
  <c r="S303" i="5"/>
  <c r="R303" i="5"/>
  <c r="Q303" i="5"/>
  <c r="P303" i="5"/>
  <c r="U303" i="5" s="1"/>
  <c r="L303" i="5"/>
  <c r="J303" i="5"/>
  <c r="I303" i="5"/>
  <c r="H303" i="5"/>
  <c r="G303" i="5"/>
  <c r="F303" i="5"/>
  <c r="E303" i="5"/>
  <c r="M303" i="5" s="1"/>
  <c r="D303" i="5"/>
  <c r="O303" i="5" s="1"/>
  <c r="U302" i="5"/>
  <c r="T302" i="5"/>
  <c r="O302" i="5"/>
  <c r="M302" i="5"/>
  <c r="K302" i="5"/>
  <c r="I302" i="5"/>
  <c r="G302" i="5"/>
  <c r="S299" i="5"/>
  <c r="T299" i="5" s="1"/>
  <c r="R299" i="5"/>
  <c r="Q299" i="5"/>
  <c r="P299" i="5"/>
  <c r="U299" i="5" s="1"/>
  <c r="L299" i="5"/>
  <c r="J299" i="5"/>
  <c r="I299" i="5"/>
  <c r="H299" i="5"/>
  <c r="F299" i="5"/>
  <c r="G299" i="5" s="1"/>
  <c r="E299" i="5"/>
  <c r="M299" i="5" s="1"/>
  <c r="D299" i="5"/>
  <c r="O299" i="5" s="1"/>
  <c r="S298" i="5"/>
  <c r="T298" i="5" s="1"/>
  <c r="R298" i="5"/>
  <c r="Q298" i="5"/>
  <c r="P298" i="5"/>
  <c r="L298" i="5"/>
  <c r="J298" i="5"/>
  <c r="H298" i="5"/>
  <c r="F298" i="5"/>
  <c r="U298" i="5" s="1"/>
  <c r="E298" i="5"/>
  <c r="D298" i="5"/>
  <c r="U297" i="5"/>
  <c r="T297" i="5"/>
  <c r="O297" i="5"/>
  <c r="M297" i="5"/>
  <c r="K297" i="5"/>
  <c r="I297" i="5"/>
  <c r="G297" i="5"/>
  <c r="U296" i="5"/>
  <c r="T296" i="5"/>
  <c r="O296" i="5"/>
  <c r="M296" i="5"/>
  <c r="K296" i="5"/>
  <c r="I296" i="5"/>
  <c r="G296" i="5"/>
  <c r="U295" i="5"/>
  <c r="T295" i="5"/>
  <c r="O295" i="5"/>
  <c r="M295" i="5"/>
  <c r="K295" i="5"/>
  <c r="I295" i="5"/>
  <c r="G295" i="5"/>
  <c r="U294" i="5"/>
  <c r="T294" i="5"/>
  <c r="O294" i="5"/>
  <c r="M294" i="5"/>
  <c r="K294" i="5"/>
  <c r="I294" i="5"/>
  <c r="G294" i="5"/>
  <c r="U293" i="5"/>
  <c r="T293" i="5"/>
  <c r="O293" i="5"/>
  <c r="M293" i="5"/>
  <c r="K293" i="5"/>
  <c r="I293" i="5"/>
  <c r="G293" i="5"/>
  <c r="S292" i="5"/>
  <c r="R292" i="5"/>
  <c r="Q292" i="5"/>
  <c r="T292" i="5" s="1"/>
  <c r="P292" i="5"/>
  <c r="L292" i="5"/>
  <c r="J292" i="5"/>
  <c r="K292" i="5" s="1"/>
  <c r="H292" i="5"/>
  <c r="G292" i="5"/>
  <c r="F292" i="5"/>
  <c r="E292" i="5"/>
  <c r="M292" i="5" s="1"/>
  <c r="D292" i="5"/>
  <c r="I292" i="5" s="1"/>
  <c r="U291" i="5"/>
  <c r="T291" i="5"/>
  <c r="O291" i="5"/>
  <c r="M291" i="5"/>
  <c r="K291" i="5"/>
  <c r="I291" i="5"/>
  <c r="G291" i="5"/>
  <c r="U290" i="5"/>
  <c r="T290" i="5"/>
  <c r="O290" i="5"/>
  <c r="M290" i="5"/>
  <c r="K290" i="5"/>
  <c r="I290" i="5"/>
  <c r="G290" i="5"/>
  <c r="U289" i="5"/>
  <c r="T289" i="5"/>
  <c r="O289" i="5"/>
  <c r="M289" i="5"/>
  <c r="K289" i="5"/>
  <c r="I289" i="5"/>
  <c r="G289" i="5"/>
  <c r="U288" i="5"/>
  <c r="T288" i="5"/>
  <c r="O288" i="5"/>
  <c r="M288" i="5"/>
  <c r="K288" i="5"/>
  <c r="I288" i="5"/>
  <c r="G288" i="5"/>
  <c r="U287" i="5"/>
  <c r="T287" i="5"/>
  <c r="O287" i="5"/>
  <c r="M287" i="5"/>
  <c r="K287" i="5"/>
  <c r="I287" i="5"/>
  <c r="G287" i="5"/>
  <c r="U286" i="5"/>
  <c r="T286" i="5"/>
  <c r="O286" i="5"/>
  <c r="M286" i="5"/>
  <c r="K286" i="5"/>
  <c r="I286" i="5"/>
  <c r="G286" i="5"/>
  <c r="S285" i="5"/>
  <c r="T285" i="5" s="1"/>
  <c r="R285" i="5"/>
  <c r="Q285" i="5"/>
  <c r="P285" i="5"/>
  <c r="L285" i="5"/>
  <c r="J285" i="5"/>
  <c r="H285" i="5"/>
  <c r="F285" i="5"/>
  <c r="E285" i="5"/>
  <c r="M285" i="5" s="1"/>
  <c r="D285" i="5"/>
  <c r="G285" i="5" s="1"/>
  <c r="U284" i="5"/>
  <c r="T284" i="5"/>
  <c r="O284" i="5"/>
  <c r="M284" i="5"/>
  <c r="K284" i="5"/>
  <c r="I284" i="5"/>
  <c r="G284" i="5"/>
  <c r="U283" i="5"/>
  <c r="T283" i="5"/>
  <c r="O283" i="5"/>
  <c r="M283" i="5"/>
  <c r="K283" i="5"/>
  <c r="I283" i="5"/>
  <c r="G283" i="5"/>
  <c r="U282" i="5"/>
  <c r="T282" i="5"/>
  <c r="O282" i="5"/>
  <c r="M282" i="5"/>
  <c r="K282" i="5"/>
  <c r="I282" i="5"/>
  <c r="G282" i="5"/>
  <c r="U281" i="5"/>
  <c r="T281" i="5"/>
  <c r="O281" i="5"/>
  <c r="M281" i="5"/>
  <c r="K281" i="5"/>
  <c r="I281" i="5"/>
  <c r="G281" i="5"/>
  <c r="U280" i="5"/>
  <c r="T280" i="5"/>
  <c r="O280" i="5"/>
  <c r="M280" i="5"/>
  <c r="K280" i="5"/>
  <c r="I280" i="5"/>
  <c r="G280" i="5"/>
  <c r="U279" i="5"/>
  <c r="T279" i="5"/>
  <c r="O279" i="5"/>
  <c r="M279" i="5"/>
  <c r="K279" i="5"/>
  <c r="I279" i="5"/>
  <c r="G279" i="5"/>
  <c r="U278" i="5"/>
  <c r="T278" i="5"/>
  <c r="O278" i="5"/>
  <c r="M278" i="5"/>
  <c r="K278" i="5"/>
  <c r="I278" i="5"/>
  <c r="G278" i="5"/>
  <c r="U277" i="5"/>
  <c r="T277" i="5"/>
  <c r="O277" i="5"/>
  <c r="M277" i="5"/>
  <c r="K277" i="5"/>
  <c r="I277" i="5"/>
  <c r="G277" i="5"/>
  <c r="U276" i="5"/>
  <c r="T276" i="5"/>
  <c r="O276" i="5"/>
  <c r="M276" i="5"/>
  <c r="K276" i="5"/>
  <c r="I276" i="5"/>
  <c r="G276" i="5"/>
  <c r="S275" i="5"/>
  <c r="T275" i="5" s="1"/>
  <c r="R275" i="5"/>
  <c r="Q275" i="5"/>
  <c r="P275" i="5"/>
  <c r="L275" i="5"/>
  <c r="J275" i="5"/>
  <c r="K275" i="5" s="1"/>
  <c r="H275" i="5"/>
  <c r="F275" i="5"/>
  <c r="E275" i="5"/>
  <c r="M275" i="5" s="1"/>
  <c r="D275" i="5"/>
  <c r="O275" i="5" s="1"/>
  <c r="U274" i="5"/>
  <c r="T274" i="5"/>
  <c r="O274" i="5"/>
  <c r="M274" i="5"/>
  <c r="K274" i="5"/>
  <c r="I274" i="5"/>
  <c r="G274" i="5"/>
  <c r="U273" i="5"/>
  <c r="T273" i="5"/>
  <c r="O273" i="5"/>
  <c r="M273" i="5"/>
  <c r="K273" i="5"/>
  <c r="I273" i="5"/>
  <c r="G273" i="5"/>
  <c r="U272" i="5"/>
  <c r="T272" i="5"/>
  <c r="O272" i="5"/>
  <c r="M272" i="5"/>
  <c r="K272" i="5"/>
  <c r="I272" i="5"/>
  <c r="G272" i="5"/>
  <c r="U271" i="5"/>
  <c r="T271" i="5"/>
  <c r="O271" i="5"/>
  <c r="M271" i="5"/>
  <c r="K271" i="5"/>
  <c r="I271" i="5"/>
  <c r="G271" i="5"/>
  <c r="U270" i="5"/>
  <c r="T270" i="5"/>
  <c r="O270" i="5"/>
  <c r="M270" i="5"/>
  <c r="K270" i="5"/>
  <c r="I270" i="5"/>
  <c r="G270" i="5"/>
  <c r="U269" i="5"/>
  <c r="T269" i="5"/>
  <c r="O269" i="5"/>
  <c r="M269" i="5"/>
  <c r="K269" i="5"/>
  <c r="I269" i="5"/>
  <c r="G269" i="5"/>
  <c r="U268" i="5"/>
  <c r="T268" i="5"/>
  <c r="O268" i="5"/>
  <c r="M268" i="5"/>
  <c r="K268" i="5"/>
  <c r="I268" i="5"/>
  <c r="G268" i="5"/>
  <c r="S267" i="5"/>
  <c r="T267" i="5" s="1"/>
  <c r="R267" i="5"/>
  <c r="Q267" i="5"/>
  <c r="P267" i="5"/>
  <c r="L267" i="5"/>
  <c r="J267" i="5"/>
  <c r="H267" i="5"/>
  <c r="F267" i="5"/>
  <c r="U267" i="5" s="1"/>
  <c r="E267" i="5"/>
  <c r="D267" i="5"/>
  <c r="O267" i="5" s="1"/>
  <c r="U266" i="5"/>
  <c r="T266" i="5"/>
  <c r="O266" i="5"/>
  <c r="M266" i="5"/>
  <c r="K266" i="5"/>
  <c r="I266" i="5"/>
  <c r="G266" i="5"/>
  <c r="U265" i="5"/>
  <c r="T265" i="5"/>
  <c r="O265" i="5"/>
  <c r="M265" i="5"/>
  <c r="K265" i="5"/>
  <c r="I265" i="5"/>
  <c r="G265" i="5"/>
  <c r="U264" i="5"/>
  <c r="T264" i="5"/>
  <c r="O264" i="5"/>
  <c r="M264" i="5"/>
  <c r="K264" i="5"/>
  <c r="I264" i="5"/>
  <c r="G264" i="5"/>
  <c r="U263" i="5"/>
  <c r="T263" i="5"/>
  <c r="O263" i="5"/>
  <c r="M263" i="5"/>
  <c r="K263" i="5"/>
  <c r="I263" i="5"/>
  <c r="G263" i="5"/>
  <c r="S260" i="5"/>
  <c r="R260" i="5"/>
  <c r="Q260" i="5"/>
  <c r="T260" i="5" s="1"/>
  <c r="P260" i="5"/>
  <c r="L260" i="5"/>
  <c r="J260" i="5"/>
  <c r="I260" i="5"/>
  <c r="H260" i="5"/>
  <c r="F260" i="5"/>
  <c r="U260" i="5" s="1"/>
  <c r="E260" i="5"/>
  <c r="K260" i="5" s="1"/>
  <c r="D260" i="5"/>
  <c r="O260" i="5" s="1"/>
  <c r="S259" i="5"/>
  <c r="T259" i="5" s="1"/>
  <c r="R259" i="5"/>
  <c r="Q259" i="5"/>
  <c r="P259" i="5"/>
  <c r="U259" i="5" s="1"/>
  <c r="L259" i="5"/>
  <c r="J259" i="5"/>
  <c r="H259" i="5"/>
  <c r="G259" i="5"/>
  <c r="F259" i="5"/>
  <c r="E259" i="5"/>
  <c r="D259" i="5"/>
  <c r="O259" i="5" s="1"/>
  <c r="U258" i="5"/>
  <c r="T258" i="5"/>
  <c r="O258" i="5"/>
  <c r="M258" i="5"/>
  <c r="K258" i="5"/>
  <c r="I258" i="5"/>
  <c r="G258" i="5"/>
  <c r="U257" i="5"/>
  <c r="T257" i="5"/>
  <c r="O257" i="5"/>
  <c r="M257" i="5"/>
  <c r="K257" i="5"/>
  <c r="I257" i="5"/>
  <c r="G257" i="5"/>
  <c r="U256" i="5"/>
  <c r="T256" i="5"/>
  <c r="O256" i="5"/>
  <c r="M256" i="5"/>
  <c r="K256" i="5"/>
  <c r="I256" i="5"/>
  <c r="G256" i="5"/>
  <c r="U255" i="5"/>
  <c r="T255" i="5"/>
  <c r="O255" i="5"/>
  <c r="M255" i="5"/>
  <c r="K255" i="5"/>
  <c r="I255" i="5"/>
  <c r="G255" i="5"/>
  <c r="S254" i="5"/>
  <c r="R254" i="5"/>
  <c r="Q254" i="5"/>
  <c r="P254" i="5"/>
  <c r="U254" i="5" s="1"/>
  <c r="O254" i="5"/>
  <c r="L254" i="5"/>
  <c r="J254" i="5"/>
  <c r="H254" i="5"/>
  <c r="G254" i="5"/>
  <c r="F254" i="5"/>
  <c r="E254" i="5"/>
  <c r="M254" i="5" s="1"/>
  <c r="D254" i="5"/>
  <c r="I254" i="5" s="1"/>
  <c r="U253" i="5"/>
  <c r="T253" i="5"/>
  <c r="O253" i="5"/>
  <c r="M253" i="5"/>
  <c r="K253" i="5"/>
  <c r="I253" i="5"/>
  <c r="G253" i="5"/>
  <c r="U252" i="5"/>
  <c r="T252" i="5"/>
  <c r="O252" i="5"/>
  <c r="M252" i="5"/>
  <c r="K252" i="5"/>
  <c r="I252" i="5"/>
  <c r="G252" i="5"/>
  <c r="U251" i="5"/>
  <c r="T251" i="5"/>
  <c r="O251" i="5"/>
  <c r="M251" i="5"/>
  <c r="K251" i="5"/>
  <c r="I251" i="5"/>
  <c r="G251" i="5"/>
  <c r="U250" i="5"/>
  <c r="T250" i="5"/>
  <c r="O250" i="5"/>
  <c r="M250" i="5"/>
  <c r="K250" i="5"/>
  <c r="I250" i="5"/>
  <c r="G250" i="5"/>
  <c r="U249" i="5"/>
  <c r="T249" i="5"/>
  <c r="O249" i="5"/>
  <c r="M249" i="5"/>
  <c r="K249" i="5"/>
  <c r="I249" i="5"/>
  <c r="G249" i="5"/>
  <c r="U248" i="5"/>
  <c r="T248" i="5"/>
  <c r="O248" i="5"/>
  <c r="M248" i="5"/>
  <c r="K248" i="5"/>
  <c r="I248" i="5"/>
  <c r="G248" i="5"/>
  <c r="S247" i="5"/>
  <c r="R247" i="5"/>
  <c r="Q247" i="5"/>
  <c r="P247" i="5"/>
  <c r="L247" i="5"/>
  <c r="J247" i="5"/>
  <c r="K247" i="5" s="1"/>
  <c r="H247" i="5"/>
  <c r="F247" i="5"/>
  <c r="E247" i="5"/>
  <c r="D247" i="5"/>
  <c r="O247" i="5" s="1"/>
  <c r="U246" i="5"/>
  <c r="T246" i="5"/>
  <c r="O246" i="5"/>
  <c r="M246" i="5"/>
  <c r="K246" i="5"/>
  <c r="I246" i="5"/>
  <c r="G246" i="5"/>
  <c r="U245" i="5"/>
  <c r="T245" i="5"/>
  <c r="O245" i="5"/>
  <c r="M245" i="5"/>
  <c r="K245" i="5"/>
  <c r="I245" i="5"/>
  <c r="G245" i="5"/>
  <c r="U244" i="5"/>
  <c r="T244" i="5"/>
  <c r="O244" i="5"/>
  <c r="M244" i="5"/>
  <c r="K244" i="5"/>
  <c r="I244" i="5"/>
  <c r="G244" i="5"/>
  <c r="U243" i="5"/>
  <c r="T243" i="5"/>
  <c r="O243" i="5"/>
  <c r="M243" i="5"/>
  <c r="K243" i="5"/>
  <c r="I243" i="5"/>
  <c r="G243" i="5"/>
  <c r="U242" i="5"/>
  <c r="T242" i="5"/>
  <c r="O242" i="5"/>
  <c r="M242" i="5"/>
  <c r="K242" i="5"/>
  <c r="I242" i="5"/>
  <c r="G242" i="5"/>
  <c r="U241" i="5"/>
  <c r="T241" i="5"/>
  <c r="O241" i="5"/>
  <c r="M241" i="5"/>
  <c r="K241" i="5"/>
  <c r="I241" i="5"/>
  <c r="G241" i="5"/>
  <c r="S240" i="5"/>
  <c r="R240" i="5"/>
  <c r="Q240" i="5"/>
  <c r="T240" i="5" s="1"/>
  <c r="P240" i="5"/>
  <c r="L240" i="5"/>
  <c r="J240" i="5"/>
  <c r="H240" i="5"/>
  <c r="F240" i="5"/>
  <c r="U240" i="5" s="1"/>
  <c r="E240" i="5"/>
  <c r="D240" i="5"/>
  <c r="U239" i="5"/>
  <c r="T239" i="5"/>
  <c r="O239" i="5"/>
  <c r="M239" i="5"/>
  <c r="K239" i="5"/>
  <c r="I239" i="5"/>
  <c r="G239" i="5"/>
  <c r="U238" i="5"/>
  <c r="T238" i="5"/>
  <c r="O238" i="5"/>
  <c r="M238" i="5"/>
  <c r="K238" i="5"/>
  <c r="I238" i="5"/>
  <c r="G238" i="5"/>
  <c r="U237" i="5"/>
  <c r="T237" i="5"/>
  <c r="O237" i="5"/>
  <c r="M237" i="5"/>
  <c r="K237" i="5"/>
  <c r="I237" i="5"/>
  <c r="G237" i="5"/>
  <c r="U236" i="5"/>
  <c r="T236" i="5"/>
  <c r="O236" i="5"/>
  <c r="M236" i="5"/>
  <c r="K236" i="5"/>
  <c r="I236" i="5"/>
  <c r="G236" i="5"/>
  <c r="U235" i="5"/>
  <c r="T235" i="5"/>
  <c r="O235" i="5"/>
  <c r="M235" i="5"/>
  <c r="K235" i="5"/>
  <c r="I235" i="5"/>
  <c r="G235" i="5"/>
  <c r="U234" i="5"/>
  <c r="T234" i="5"/>
  <c r="O234" i="5"/>
  <c r="M234" i="5"/>
  <c r="K234" i="5"/>
  <c r="I234" i="5"/>
  <c r="G234" i="5"/>
  <c r="S231" i="5"/>
  <c r="R231" i="5"/>
  <c r="Q231" i="5"/>
  <c r="T231" i="5" s="1"/>
  <c r="P231" i="5"/>
  <c r="L231" i="5"/>
  <c r="J231" i="5"/>
  <c r="H231" i="5"/>
  <c r="I231" i="5" s="1"/>
  <c r="F231" i="5"/>
  <c r="E231" i="5"/>
  <c r="M231" i="5" s="1"/>
  <c r="D231" i="5"/>
  <c r="O231" i="5" s="1"/>
  <c r="S230" i="5"/>
  <c r="R230" i="5"/>
  <c r="Q230" i="5"/>
  <c r="P230" i="5"/>
  <c r="L230" i="5"/>
  <c r="J230" i="5"/>
  <c r="H230" i="5"/>
  <c r="F230" i="5"/>
  <c r="E230" i="5"/>
  <c r="D230" i="5"/>
  <c r="U229" i="5"/>
  <c r="T229" i="5"/>
  <c r="O229" i="5"/>
  <c r="M229" i="5"/>
  <c r="K229" i="5"/>
  <c r="I229" i="5"/>
  <c r="G229" i="5"/>
  <c r="U228" i="5"/>
  <c r="T228" i="5"/>
  <c r="O228" i="5"/>
  <c r="M228" i="5"/>
  <c r="K228" i="5"/>
  <c r="I228" i="5"/>
  <c r="G228" i="5"/>
  <c r="U227" i="5"/>
  <c r="T227" i="5"/>
  <c r="O227" i="5"/>
  <c r="M227" i="5"/>
  <c r="K227" i="5"/>
  <c r="I227" i="5"/>
  <c r="G227" i="5"/>
  <c r="U226" i="5"/>
  <c r="T226" i="5"/>
  <c r="O226" i="5"/>
  <c r="M226" i="5"/>
  <c r="K226" i="5"/>
  <c r="I226" i="5"/>
  <c r="G226" i="5"/>
  <c r="U225" i="5"/>
  <c r="T225" i="5"/>
  <c r="O225" i="5"/>
  <c r="M225" i="5"/>
  <c r="K225" i="5"/>
  <c r="I225" i="5"/>
  <c r="G225" i="5"/>
  <c r="S224" i="5"/>
  <c r="R224" i="5"/>
  <c r="Q224" i="5"/>
  <c r="P224" i="5"/>
  <c r="U224" i="5" s="1"/>
  <c r="L224" i="5"/>
  <c r="J224" i="5"/>
  <c r="H224" i="5"/>
  <c r="F224" i="5"/>
  <c r="E224" i="5"/>
  <c r="M224" i="5" s="1"/>
  <c r="D224" i="5"/>
  <c r="U223" i="5"/>
  <c r="T223" i="5"/>
  <c r="O223" i="5"/>
  <c r="M223" i="5"/>
  <c r="K223" i="5"/>
  <c r="I223" i="5"/>
  <c r="G223" i="5"/>
  <c r="U222" i="5"/>
  <c r="T222" i="5"/>
  <c r="O222" i="5"/>
  <c r="M222" i="5"/>
  <c r="K222" i="5"/>
  <c r="I222" i="5"/>
  <c r="G222" i="5"/>
  <c r="U221" i="5"/>
  <c r="T221" i="5"/>
  <c r="O221" i="5"/>
  <c r="M221" i="5"/>
  <c r="K221" i="5"/>
  <c r="I221" i="5"/>
  <c r="G221" i="5"/>
  <c r="U220" i="5"/>
  <c r="T220" i="5"/>
  <c r="O220" i="5"/>
  <c r="M220" i="5"/>
  <c r="K220" i="5"/>
  <c r="I220" i="5"/>
  <c r="G220" i="5"/>
  <c r="U219" i="5"/>
  <c r="T219" i="5"/>
  <c r="O219" i="5"/>
  <c r="M219" i="5"/>
  <c r="K219" i="5"/>
  <c r="I219" i="5"/>
  <c r="G219" i="5"/>
  <c r="U218" i="5"/>
  <c r="T218" i="5"/>
  <c r="O218" i="5"/>
  <c r="M218" i="5"/>
  <c r="K218" i="5"/>
  <c r="I218" i="5"/>
  <c r="G218" i="5"/>
  <c r="U217" i="5"/>
  <c r="T217" i="5"/>
  <c r="O217" i="5"/>
  <c r="M217" i="5"/>
  <c r="K217" i="5"/>
  <c r="I217" i="5"/>
  <c r="G217" i="5"/>
  <c r="S216" i="5"/>
  <c r="R216" i="5"/>
  <c r="Q216" i="5"/>
  <c r="P216" i="5"/>
  <c r="U216" i="5" s="1"/>
  <c r="O216" i="5"/>
  <c r="L216" i="5"/>
  <c r="J216" i="5"/>
  <c r="H216" i="5"/>
  <c r="G216" i="5"/>
  <c r="F216" i="5"/>
  <c r="E216" i="5"/>
  <c r="M216" i="5" s="1"/>
  <c r="D216" i="5"/>
  <c r="I216" i="5" s="1"/>
  <c r="U215" i="5"/>
  <c r="T215" i="5"/>
  <c r="O215" i="5"/>
  <c r="M215" i="5"/>
  <c r="K215" i="5"/>
  <c r="I215" i="5"/>
  <c r="G215" i="5"/>
  <c r="U214" i="5"/>
  <c r="T214" i="5"/>
  <c r="O214" i="5"/>
  <c r="M214" i="5"/>
  <c r="K214" i="5"/>
  <c r="I214" i="5"/>
  <c r="G214" i="5"/>
  <c r="U213" i="5"/>
  <c r="T213" i="5"/>
  <c r="O213" i="5"/>
  <c r="M213" i="5"/>
  <c r="K213" i="5"/>
  <c r="I213" i="5"/>
  <c r="G213" i="5"/>
  <c r="U212" i="5"/>
  <c r="T212" i="5"/>
  <c r="O212" i="5"/>
  <c r="M212" i="5"/>
  <c r="K212" i="5"/>
  <c r="I212" i="5"/>
  <c r="G212" i="5"/>
  <c r="U211" i="5"/>
  <c r="T211" i="5"/>
  <c r="O211" i="5"/>
  <c r="M211" i="5"/>
  <c r="K211" i="5"/>
  <c r="I211" i="5"/>
  <c r="G211" i="5"/>
  <c r="U210" i="5"/>
  <c r="T210" i="5"/>
  <c r="O210" i="5"/>
  <c r="M210" i="5"/>
  <c r="K210" i="5"/>
  <c r="I210" i="5"/>
  <c r="G210" i="5"/>
  <c r="U209" i="5"/>
  <c r="T209" i="5"/>
  <c r="O209" i="5"/>
  <c r="M209" i="5"/>
  <c r="K209" i="5"/>
  <c r="I209" i="5"/>
  <c r="G209" i="5"/>
  <c r="U208" i="5"/>
  <c r="T208" i="5"/>
  <c r="O208" i="5"/>
  <c r="M208" i="5"/>
  <c r="K208" i="5"/>
  <c r="I208" i="5"/>
  <c r="G208" i="5"/>
  <c r="S205" i="5"/>
  <c r="R205" i="5"/>
  <c r="Q205" i="5"/>
  <c r="P205" i="5"/>
  <c r="L205" i="5"/>
  <c r="J205" i="5"/>
  <c r="H205" i="5"/>
  <c r="I205" i="5" s="1"/>
  <c r="F205" i="5"/>
  <c r="E205" i="5"/>
  <c r="D205" i="5"/>
  <c r="O205" i="5" s="1"/>
  <c r="S204" i="5"/>
  <c r="R204" i="5"/>
  <c r="Q204" i="5"/>
  <c r="P204" i="5"/>
  <c r="L204" i="5"/>
  <c r="J204" i="5"/>
  <c r="H204" i="5"/>
  <c r="F204" i="5"/>
  <c r="U204" i="5" s="1"/>
  <c r="E204" i="5"/>
  <c r="D204" i="5"/>
  <c r="O204" i="5" s="1"/>
  <c r="U203" i="5"/>
  <c r="T203" i="5"/>
  <c r="O203" i="5"/>
  <c r="M203" i="5"/>
  <c r="K203" i="5"/>
  <c r="I203" i="5"/>
  <c r="G203" i="5"/>
  <c r="U202" i="5"/>
  <c r="T202" i="5"/>
  <c r="O202" i="5"/>
  <c r="M202" i="5"/>
  <c r="K202" i="5"/>
  <c r="I202" i="5"/>
  <c r="G202" i="5"/>
  <c r="U201" i="5"/>
  <c r="T201" i="5"/>
  <c r="O201" i="5"/>
  <c r="M201" i="5"/>
  <c r="K201" i="5"/>
  <c r="I201" i="5"/>
  <c r="G201" i="5"/>
  <c r="U200" i="5"/>
  <c r="T200" i="5"/>
  <c r="O200" i="5"/>
  <c r="M200" i="5"/>
  <c r="K200" i="5"/>
  <c r="I200" i="5"/>
  <c r="G200" i="5"/>
  <c r="U199" i="5"/>
  <c r="T199" i="5"/>
  <c r="O199" i="5"/>
  <c r="M199" i="5"/>
  <c r="K199" i="5"/>
  <c r="I199" i="5"/>
  <c r="G199" i="5"/>
  <c r="S198" i="5"/>
  <c r="R198" i="5"/>
  <c r="Q198" i="5"/>
  <c r="P198" i="5"/>
  <c r="U198" i="5" s="1"/>
  <c r="L198" i="5"/>
  <c r="J198" i="5"/>
  <c r="H198" i="5"/>
  <c r="F198" i="5"/>
  <c r="E198" i="5"/>
  <c r="M198" i="5" s="1"/>
  <c r="D198" i="5"/>
  <c r="G198" i="5" s="1"/>
  <c r="U197" i="5"/>
  <c r="T197" i="5"/>
  <c r="O197" i="5"/>
  <c r="M197" i="5"/>
  <c r="K197" i="5"/>
  <c r="I197" i="5"/>
  <c r="G197" i="5"/>
  <c r="U196" i="5"/>
  <c r="T196" i="5"/>
  <c r="O196" i="5"/>
  <c r="M196" i="5"/>
  <c r="K196" i="5"/>
  <c r="I196" i="5"/>
  <c r="G196" i="5"/>
  <c r="U195" i="5"/>
  <c r="T195" i="5"/>
  <c r="O195" i="5"/>
  <c r="M195" i="5"/>
  <c r="K195" i="5"/>
  <c r="I195" i="5"/>
  <c r="G195" i="5"/>
  <c r="U194" i="5"/>
  <c r="T194" i="5"/>
  <c r="O194" i="5"/>
  <c r="M194" i="5"/>
  <c r="K194" i="5"/>
  <c r="I194" i="5"/>
  <c r="G194" i="5"/>
  <c r="U193" i="5"/>
  <c r="T193" i="5"/>
  <c r="O193" i="5"/>
  <c r="M193" i="5"/>
  <c r="K193" i="5"/>
  <c r="I193" i="5"/>
  <c r="G193" i="5"/>
  <c r="U192" i="5"/>
  <c r="T192" i="5"/>
  <c r="O192" i="5"/>
  <c r="M192" i="5"/>
  <c r="K192" i="5"/>
  <c r="I192" i="5"/>
  <c r="G192" i="5"/>
  <c r="S191" i="5"/>
  <c r="R191" i="5"/>
  <c r="Q191" i="5"/>
  <c r="T191" i="5" s="1"/>
  <c r="P191" i="5"/>
  <c r="U191" i="5" s="1"/>
  <c r="L191" i="5"/>
  <c r="J191" i="5"/>
  <c r="H191" i="5"/>
  <c r="F191" i="5"/>
  <c r="E191" i="5"/>
  <c r="M191" i="5" s="1"/>
  <c r="D191" i="5"/>
  <c r="O191" i="5" s="1"/>
  <c r="U190" i="5"/>
  <c r="T190" i="5"/>
  <c r="O190" i="5"/>
  <c r="M190" i="5"/>
  <c r="K190" i="5"/>
  <c r="I190" i="5"/>
  <c r="G190" i="5"/>
  <c r="U189" i="5"/>
  <c r="T189" i="5"/>
  <c r="O189" i="5"/>
  <c r="M189" i="5"/>
  <c r="K189" i="5"/>
  <c r="I189" i="5"/>
  <c r="G189" i="5"/>
  <c r="U188" i="5"/>
  <c r="T188" i="5"/>
  <c r="O188" i="5"/>
  <c r="M188" i="5"/>
  <c r="K188" i="5"/>
  <c r="I188" i="5"/>
  <c r="G188" i="5"/>
  <c r="U187" i="5"/>
  <c r="T187" i="5"/>
  <c r="O187" i="5"/>
  <c r="M187" i="5"/>
  <c r="K187" i="5"/>
  <c r="I187" i="5"/>
  <c r="G187" i="5"/>
  <c r="U186" i="5"/>
  <c r="T186" i="5"/>
  <c r="O186" i="5"/>
  <c r="M186" i="5"/>
  <c r="K186" i="5"/>
  <c r="I186" i="5"/>
  <c r="G186" i="5"/>
  <c r="S185" i="5"/>
  <c r="R185" i="5"/>
  <c r="Q185" i="5"/>
  <c r="T185" i="5" s="1"/>
  <c r="P185" i="5"/>
  <c r="U185" i="5" s="1"/>
  <c r="L185" i="5"/>
  <c r="K185" i="5"/>
  <c r="J185" i="5"/>
  <c r="H185" i="5"/>
  <c r="F185" i="5"/>
  <c r="E185" i="5"/>
  <c r="M185" i="5" s="1"/>
  <c r="D185" i="5"/>
  <c r="O185" i="5" s="1"/>
  <c r="U184" i="5"/>
  <c r="T184" i="5"/>
  <c r="O184" i="5"/>
  <c r="M184" i="5"/>
  <c r="K184" i="5"/>
  <c r="I184" i="5"/>
  <c r="G184" i="5"/>
  <c r="U183" i="5"/>
  <c r="T183" i="5"/>
  <c r="O183" i="5"/>
  <c r="M183" i="5"/>
  <c r="K183" i="5"/>
  <c r="I183" i="5"/>
  <c r="G183" i="5"/>
  <c r="U182" i="5"/>
  <c r="T182" i="5"/>
  <c r="O182" i="5"/>
  <c r="M182" i="5"/>
  <c r="K182" i="5"/>
  <c r="I182" i="5"/>
  <c r="G182" i="5"/>
  <c r="U181" i="5"/>
  <c r="T181" i="5"/>
  <c r="O181" i="5"/>
  <c r="M181" i="5"/>
  <c r="K181" i="5"/>
  <c r="I181" i="5"/>
  <c r="G181" i="5"/>
  <c r="U180" i="5"/>
  <c r="T180" i="5"/>
  <c r="O180" i="5"/>
  <c r="M180" i="5"/>
  <c r="K180" i="5"/>
  <c r="I180" i="5"/>
  <c r="G180" i="5"/>
  <c r="S179" i="5"/>
  <c r="R179" i="5"/>
  <c r="Q179" i="5"/>
  <c r="T179" i="5" s="1"/>
  <c r="P179" i="5"/>
  <c r="U179" i="5" s="1"/>
  <c r="L179" i="5"/>
  <c r="J179" i="5"/>
  <c r="H179" i="5"/>
  <c r="I179" i="5" s="1"/>
  <c r="G179" i="5"/>
  <c r="F179" i="5"/>
  <c r="E179" i="5"/>
  <c r="D179" i="5"/>
  <c r="O179" i="5" s="1"/>
  <c r="U178" i="5"/>
  <c r="T178" i="5"/>
  <c r="O178" i="5"/>
  <c r="M178" i="5"/>
  <c r="K178" i="5"/>
  <c r="I178" i="5"/>
  <c r="G178" i="5"/>
  <c r="U177" i="5"/>
  <c r="T177" i="5"/>
  <c r="O177" i="5"/>
  <c r="M177" i="5"/>
  <c r="K177" i="5"/>
  <c r="I177" i="5"/>
  <c r="G177" i="5"/>
  <c r="U176" i="5"/>
  <c r="T176" i="5"/>
  <c r="O176" i="5"/>
  <c r="M176" i="5"/>
  <c r="K176" i="5"/>
  <c r="I176" i="5"/>
  <c r="G176" i="5"/>
  <c r="U175" i="5"/>
  <c r="T175" i="5"/>
  <c r="O175" i="5"/>
  <c r="M175" i="5"/>
  <c r="K175" i="5"/>
  <c r="I175" i="5"/>
  <c r="G175" i="5"/>
  <c r="U174" i="5"/>
  <c r="T174" i="5"/>
  <c r="O174" i="5"/>
  <c r="M174" i="5"/>
  <c r="K174" i="5"/>
  <c r="I174" i="5"/>
  <c r="G174" i="5"/>
  <c r="U173" i="5"/>
  <c r="T173" i="5"/>
  <c r="O173" i="5"/>
  <c r="M173" i="5"/>
  <c r="K173" i="5"/>
  <c r="I173" i="5"/>
  <c r="G173" i="5"/>
  <c r="S170" i="5"/>
  <c r="R170" i="5"/>
  <c r="Q170" i="5"/>
  <c r="T170" i="5" s="1"/>
  <c r="P170" i="5"/>
  <c r="L170" i="5"/>
  <c r="K170" i="5"/>
  <c r="J170" i="5"/>
  <c r="H170" i="5"/>
  <c r="F170" i="5"/>
  <c r="U170" i="5" s="1"/>
  <c r="E170" i="5"/>
  <c r="D170" i="5"/>
  <c r="I170" i="5" s="1"/>
  <c r="T169" i="5"/>
  <c r="S169" i="5"/>
  <c r="R169" i="5"/>
  <c r="Q169" i="5"/>
  <c r="P169" i="5"/>
  <c r="U169" i="5" s="1"/>
  <c r="L169" i="5"/>
  <c r="K169" i="5"/>
  <c r="J169" i="5"/>
  <c r="H169" i="5"/>
  <c r="F169" i="5"/>
  <c r="E169" i="5"/>
  <c r="M169" i="5" s="1"/>
  <c r="D169" i="5"/>
  <c r="O169" i="5" s="1"/>
  <c r="U168" i="5"/>
  <c r="T168" i="5"/>
  <c r="O168" i="5"/>
  <c r="M168" i="5"/>
  <c r="K168" i="5"/>
  <c r="I168" i="5"/>
  <c r="G168" i="5"/>
  <c r="U167" i="5"/>
  <c r="T167" i="5"/>
  <c r="O167" i="5"/>
  <c r="M167" i="5"/>
  <c r="K167" i="5"/>
  <c r="I167" i="5"/>
  <c r="G167" i="5"/>
  <c r="U166" i="5"/>
  <c r="T166" i="5"/>
  <c r="O166" i="5"/>
  <c r="M166" i="5"/>
  <c r="K166" i="5"/>
  <c r="I166" i="5"/>
  <c r="G166" i="5"/>
  <c r="U165" i="5"/>
  <c r="T165" i="5"/>
  <c r="O165" i="5"/>
  <c r="M165" i="5"/>
  <c r="K165" i="5"/>
  <c r="I165" i="5"/>
  <c r="G165" i="5"/>
  <c r="U164" i="5"/>
  <c r="T164" i="5"/>
  <c r="O164" i="5"/>
  <c r="M164" i="5"/>
  <c r="K164" i="5"/>
  <c r="I164" i="5"/>
  <c r="G164" i="5"/>
  <c r="S163" i="5"/>
  <c r="R163" i="5"/>
  <c r="Q163" i="5"/>
  <c r="T163" i="5" s="1"/>
  <c r="P163" i="5"/>
  <c r="L163" i="5"/>
  <c r="J163" i="5"/>
  <c r="H163" i="5"/>
  <c r="I163" i="5" s="1"/>
  <c r="F163" i="5"/>
  <c r="E163" i="5"/>
  <c r="K163" i="5" s="1"/>
  <c r="D163" i="5"/>
  <c r="O163" i="5" s="1"/>
  <c r="U162" i="5"/>
  <c r="T162" i="5"/>
  <c r="O162" i="5"/>
  <c r="M162" i="5"/>
  <c r="K162" i="5"/>
  <c r="I162" i="5"/>
  <c r="G162" i="5"/>
  <c r="U161" i="5"/>
  <c r="T161" i="5"/>
  <c r="O161" i="5"/>
  <c r="M161" i="5"/>
  <c r="K161" i="5"/>
  <c r="I161" i="5"/>
  <c r="G161" i="5"/>
  <c r="U160" i="5"/>
  <c r="T160" i="5"/>
  <c r="O160" i="5"/>
  <c r="M160" i="5"/>
  <c r="K160" i="5"/>
  <c r="I160" i="5"/>
  <c r="G160" i="5"/>
  <c r="U159" i="5"/>
  <c r="T159" i="5"/>
  <c r="O159" i="5"/>
  <c r="M159" i="5"/>
  <c r="K159" i="5"/>
  <c r="I159" i="5"/>
  <c r="G159" i="5"/>
  <c r="U158" i="5"/>
  <c r="T158" i="5"/>
  <c r="O158" i="5"/>
  <c r="M158" i="5"/>
  <c r="K158" i="5"/>
  <c r="I158" i="5"/>
  <c r="G158" i="5"/>
  <c r="S157" i="5"/>
  <c r="R157" i="5"/>
  <c r="Q157" i="5"/>
  <c r="T157" i="5" s="1"/>
  <c r="P157" i="5"/>
  <c r="L157" i="5"/>
  <c r="J157" i="5"/>
  <c r="H157" i="5"/>
  <c r="F157" i="5"/>
  <c r="U157" i="5" s="1"/>
  <c r="E157" i="5"/>
  <c r="D157" i="5"/>
  <c r="O157" i="5" s="1"/>
  <c r="U156" i="5"/>
  <c r="T156" i="5"/>
  <c r="O156" i="5"/>
  <c r="M156" i="5"/>
  <c r="K156" i="5"/>
  <c r="I156" i="5"/>
  <c r="G156" i="5"/>
  <c r="U155" i="5"/>
  <c r="T155" i="5"/>
  <c r="O155" i="5"/>
  <c r="M155" i="5"/>
  <c r="K155" i="5"/>
  <c r="I155" i="5"/>
  <c r="G155" i="5"/>
  <c r="U154" i="5"/>
  <c r="T154" i="5"/>
  <c r="O154" i="5"/>
  <c r="M154" i="5"/>
  <c r="K154" i="5"/>
  <c r="I154" i="5"/>
  <c r="G154" i="5"/>
  <c r="U153" i="5"/>
  <c r="T153" i="5"/>
  <c r="O153" i="5"/>
  <c r="M153" i="5"/>
  <c r="K153" i="5"/>
  <c r="I153" i="5"/>
  <c r="G153" i="5"/>
  <c r="U152" i="5"/>
  <c r="T152" i="5"/>
  <c r="O152" i="5"/>
  <c r="M152" i="5"/>
  <c r="K152" i="5"/>
  <c r="I152" i="5"/>
  <c r="G152" i="5"/>
  <c r="U151" i="5"/>
  <c r="T151" i="5"/>
  <c r="O151" i="5"/>
  <c r="M151" i="5"/>
  <c r="K151" i="5"/>
  <c r="I151" i="5"/>
  <c r="G151" i="5"/>
  <c r="S150" i="5"/>
  <c r="R150" i="5"/>
  <c r="Q150" i="5"/>
  <c r="T150" i="5" s="1"/>
  <c r="P150" i="5"/>
  <c r="U150" i="5" s="1"/>
  <c r="L150" i="5"/>
  <c r="J150" i="5"/>
  <c r="H150" i="5"/>
  <c r="G150" i="5"/>
  <c r="F150" i="5"/>
  <c r="E150" i="5"/>
  <c r="M150" i="5" s="1"/>
  <c r="D150" i="5"/>
  <c r="I150" i="5" s="1"/>
  <c r="U149" i="5"/>
  <c r="T149" i="5"/>
  <c r="O149" i="5"/>
  <c r="M149" i="5"/>
  <c r="K149" i="5"/>
  <c r="I149" i="5"/>
  <c r="G149" i="5"/>
  <c r="U148" i="5"/>
  <c r="T148" i="5"/>
  <c r="O148" i="5"/>
  <c r="M148" i="5"/>
  <c r="K148" i="5"/>
  <c r="I148" i="5"/>
  <c r="G148" i="5"/>
  <c r="U147" i="5"/>
  <c r="T147" i="5"/>
  <c r="O147" i="5"/>
  <c r="M147" i="5"/>
  <c r="K147" i="5"/>
  <c r="I147" i="5"/>
  <c r="G147" i="5"/>
  <c r="U146" i="5"/>
  <c r="T146" i="5"/>
  <c r="O146" i="5"/>
  <c r="M146" i="5"/>
  <c r="K146" i="5"/>
  <c r="I146" i="5"/>
  <c r="G146" i="5"/>
  <c r="U145" i="5"/>
  <c r="T145" i="5"/>
  <c r="O145" i="5"/>
  <c r="M145" i="5"/>
  <c r="K145" i="5"/>
  <c r="I145" i="5"/>
  <c r="G145" i="5"/>
  <c r="T144" i="5"/>
  <c r="S144" i="5"/>
  <c r="R144" i="5"/>
  <c r="Q144" i="5"/>
  <c r="P144" i="5"/>
  <c r="U144" i="5" s="1"/>
  <c r="L144" i="5"/>
  <c r="K144" i="5"/>
  <c r="J144" i="5"/>
  <c r="H144" i="5"/>
  <c r="F144" i="5"/>
  <c r="E144" i="5"/>
  <c r="M144" i="5" s="1"/>
  <c r="D144" i="5"/>
  <c r="U143" i="5"/>
  <c r="T143" i="5"/>
  <c r="O143" i="5"/>
  <c r="M143" i="5"/>
  <c r="K143" i="5"/>
  <c r="I143" i="5"/>
  <c r="G143" i="5"/>
  <c r="U142" i="5"/>
  <c r="T142" i="5"/>
  <c r="O142" i="5"/>
  <c r="M142" i="5"/>
  <c r="K142" i="5"/>
  <c r="I142" i="5"/>
  <c r="G142" i="5"/>
  <c r="U141" i="5"/>
  <c r="T141" i="5"/>
  <c r="O141" i="5"/>
  <c r="M141" i="5"/>
  <c r="K141" i="5"/>
  <c r="I141" i="5"/>
  <c r="G141" i="5"/>
  <c r="U140" i="5"/>
  <c r="T140" i="5"/>
  <c r="O140" i="5"/>
  <c r="M140" i="5"/>
  <c r="K140" i="5"/>
  <c r="I140" i="5"/>
  <c r="G140" i="5"/>
  <c r="U139" i="5"/>
  <c r="T139" i="5"/>
  <c r="O139" i="5"/>
  <c r="M139" i="5"/>
  <c r="K139" i="5"/>
  <c r="I139" i="5"/>
  <c r="G139" i="5"/>
  <c r="U138" i="5"/>
  <c r="T138" i="5"/>
  <c r="O138" i="5"/>
  <c r="M138" i="5"/>
  <c r="K138" i="5"/>
  <c r="I138" i="5"/>
  <c r="G138" i="5"/>
  <c r="T137" i="5"/>
  <c r="S137" i="5"/>
  <c r="R137" i="5"/>
  <c r="Q137" i="5"/>
  <c r="P137" i="5"/>
  <c r="U137" i="5" s="1"/>
  <c r="L137" i="5"/>
  <c r="J137" i="5"/>
  <c r="I137" i="5"/>
  <c r="H137" i="5"/>
  <c r="F137" i="5"/>
  <c r="E137" i="5"/>
  <c r="D137" i="5"/>
  <c r="O137" i="5" s="1"/>
  <c r="U136" i="5"/>
  <c r="T136" i="5"/>
  <c r="O136" i="5"/>
  <c r="M136" i="5"/>
  <c r="K136" i="5"/>
  <c r="I136" i="5"/>
  <c r="G136" i="5"/>
  <c r="U135" i="5"/>
  <c r="T135" i="5"/>
  <c r="O135" i="5"/>
  <c r="M135" i="5"/>
  <c r="K135" i="5"/>
  <c r="I135" i="5"/>
  <c r="G135" i="5"/>
  <c r="U134" i="5"/>
  <c r="T134" i="5"/>
  <c r="O134" i="5"/>
  <c r="M134" i="5"/>
  <c r="K134" i="5"/>
  <c r="I134" i="5"/>
  <c r="G134" i="5"/>
  <c r="U133" i="5"/>
  <c r="T133" i="5"/>
  <c r="O133" i="5"/>
  <c r="M133" i="5"/>
  <c r="K133" i="5"/>
  <c r="I133" i="5"/>
  <c r="G133" i="5"/>
  <c r="T132" i="5"/>
  <c r="S132" i="5"/>
  <c r="R132" i="5"/>
  <c r="Q132" i="5"/>
  <c r="P132" i="5"/>
  <c r="U132" i="5" s="1"/>
  <c r="L132" i="5"/>
  <c r="K132" i="5"/>
  <c r="J132" i="5"/>
  <c r="H132" i="5"/>
  <c r="F132" i="5"/>
  <c r="E132" i="5"/>
  <c r="M132" i="5" s="1"/>
  <c r="D132" i="5"/>
  <c r="U131" i="5"/>
  <c r="T131" i="5"/>
  <c r="O131" i="5"/>
  <c r="M131" i="5"/>
  <c r="K131" i="5"/>
  <c r="I131" i="5"/>
  <c r="G131" i="5"/>
  <c r="U130" i="5"/>
  <c r="T130" i="5"/>
  <c r="O130" i="5"/>
  <c r="M130" i="5"/>
  <c r="K130" i="5"/>
  <c r="I130" i="5"/>
  <c r="G130" i="5"/>
  <c r="U129" i="5"/>
  <c r="T129" i="5"/>
  <c r="O129" i="5"/>
  <c r="M129" i="5"/>
  <c r="K129" i="5"/>
  <c r="I129" i="5"/>
  <c r="G129" i="5"/>
  <c r="U128" i="5"/>
  <c r="T128" i="5"/>
  <c r="O128" i="5"/>
  <c r="M128" i="5"/>
  <c r="K128" i="5"/>
  <c r="I128" i="5"/>
  <c r="G128" i="5"/>
  <c r="U127" i="5"/>
  <c r="T127" i="5"/>
  <c r="O127" i="5"/>
  <c r="M127" i="5"/>
  <c r="K127" i="5"/>
  <c r="I127" i="5"/>
  <c r="G127" i="5"/>
  <c r="S126" i="5"/>
  <c r="R126" i="5"/>
  <c r="Q126" i="5"/>
  <c r="T126" i="5" s="1"/>
  <c r="P126" i="5"/>
  <c r="U126" i="5" s="1"/>
  <c r="L126" i="5"/>
  <c r="J126" i="5"/>
  <c r="K126" i="5" s="1"/>
  <c r="H126" i="5"/>
  <c r="F126" i="5"/>
  <c r="E126" i="5"/>
  <c r="D126" i="5"/>
  <c r="O126" i="5" s="1"/>
  <c r="U125" i="5"/>
  <c r="T125" i="5"/>
  <c r="O125" i="5"/>
  <c r="M125" i="5"/>
  <c r="K125" i="5"/>
  <c r="I125" i="5"/>
  <c r="G125" i="5"/>
  <c r="U124" i="5"/>
  <c r="T124" i="5"/>
  <c r="O124" i="5"/>
  <c r="M124" i="5"/>
  <c r="K124" i="5"/>
  <c r="I124" i="5"/>
  <c r="G124" i="5"/>
  <c r="U123" i="5"/>
  <c r="T123" i="5"/>
  <c r="O123" i="5"/>
  <c r="M123" i="5"/>
  <c r="K123" i="5"/>
  <c r="I123" i="5"/>
  <c r="G123" i="5"/>
  <c r="U122" i="5"/>
  <c r="T122" i="5"/>
  <c r="O122" i="5"/>
  <c r="M122" i="5"/>
  <c r="K122" i="5"/>
  <c r="I122" i="5"/>
  <c r="G122" i="5"/>
  <c r="T121" i="5"/>
  <c r="S121" i="5"/>
  <c r="R121" i="5"/>
  <c r="Q121" i="5"/>
  <c r="P121" i="5"/>
  <c r="U121" i="5" s="1"/>
  <c r="L121" i="5"/>
  <c r="K121" i="5"/>
  <c r="J121" i="5"/>
  <c r="H121" i="5"/>
  <c r="F121" i="5"/>
  <c r="E121" i="5"/>
  <c r="M121" i="5" s="1"/>
  <c r="D121" i="5"/>
  <c r="O121" i="5" s="1"/>
  <c r="U120" i="5"/>
  <c r="T120" i="5"/>
  <c r="O120" i="5"/>
  <c r="M120" i="5"/>
  <c r="K120" i="5"/>
  <c r="I120" i="5"/>
  <c r="G120" i="5"/>
  <c r="U119" i="5"/>
  <c r="T119" i="5"/>
  <c r="O119" i="5"/>
  <c r="M119" i="5"/>
  <c r="K119" i="5"/>
  <c r="I119" i="5"/>
  <c r="G119" i="5"/>
  <c r="U118" i="5"/>
  <c r="T118" i="5"/>
  <c r="O118" i="5"/>
  <c r="M118" i="5"/>
  <c r="K118" i="5"/>
  <c r="I118" i="5"/>
  <c r="G118" i="5"/>
  <c r="U117" i="5"/>
  <c r="T117" i="5"/>
  <c r="O117" i="5"/>
  <c r="M117" i="5"/>
  <c r="K117" i="5"/>
  <c r="I117" i="5"/>
  <c r="G117" i="5"/>
  <c r="U116" i="5"/>
  <c r="T116" i="5"/>
  <c r="O116" i="5"/>
  <c r="M116" i="5"/>
  <c r="K116" i="5"/>
  <c r="I116" i="5"/>
  <c r="G116" i="5"/>
  <c r="U115" i="5"/>
  <c r="T115" i="5"/>
  <c r="O115" i="5"/>
  <c r="M115" i="5"/>
  <c r="K115" i="5"/>
  <c r="I115" i="5"/>
  <c r="G115" i="5"/>
  <c r="U114" i="5"/>
  <c r="T114" i="5"/>
  <c r="O114" i="5"/>
  <c r="M114" i="5"/>
  <c r="K114" i="5"/>
  <c r="I114" i="5"/>
  <c r="G114" i="5"/>
  <c r="U113" i="5"/>
  <c r="T113" i="5"/>
  <c r="O113" i="5"/>
  <c r="M113" i="5"/>
  <c r="K113" i="5"/>
  <c r="I113" i="5"/>
  <c r="G113" i="5"/>
  <c r="S112" i="5"/>
  <c r="R112" i="5"/>
  <c r="Q112" i="5"/>
  <c r="P112" i="5"/>
  <c r="U112" i="5" s="1"/>
  <c r="L112" i="5"/>
  <c r="J112" i="5"/>
  <c r="H112" i="5"/>
  <c r="F112" i="5"/>
  <c r="E112" i="5"/>
  <c r="M112" i="5" s="1"/>
  <c r="D112" i="5"/>
  <c r="G112" i="5" s="1"/>
  <c r="U111" i="5"/>
  <c r="T111" i="5"/>
  <c r="O111" i="5"/>
  <c r="M111" i="5"/>
  <c r="K111" i="5"/>
  <c r="I111" i="5"/>
  <c r="G111" i="5"/>
  <c r="U110" i="5"/>
  <c r="T110" i="5"/>
  <c r="O110" i="5"/>
  <c r="M110" i="5"/>
  <c r="K110" i="5"/>
  <c r="I110" i="5"/>
  <c r="G110" i="5"/>
  <c r="U109" i="5"/>
  <c r="T109" i="5"/>
  <c r="O109" i="5"/>
  <c r="M109" i="5"/>
  <c r="K109" i="5"/>
  <c r="I109" i="5"/>
  <c r="G109" i="5"/>
  <c r="U108" i="5"/>
  <c r="T108" i="5"/>
  <c r="O108" i="5"/>
  <c r="M108" i="5"/>
  <c r="K108" i="5"/>
  <c r="I108" i="5"/>
  <c r="G108" i="5"/>
  <c r="U107" i="5"/>
  <c r="T107" i="5"/>
  <c r="O107" i="5"/>
  <c r="M107" i="5"/>
  <c r="K107" i="5"/>
  <c r="I107" i="5"/>
  <c r="G107" i="5"/>
  <c r="S106" i="5"/>
  <c r="R106" i="5"/>
  <c r="Q106" i="5"/>
  <c r="P106" i="5"/>
  <c r="O106" i="5"/>
  <c r="L106" i="5"/>
  <c r="J106" i="5"/>
  <c r="H106" i="5"/>
  <c r="F106" i="5"/>
  <c r="U106" i="5" s="1"/>
  <c r="E106" i="5"/>
  <c r="D106" i="5"/>
  <c r="U105" i="5"/>
  <c r="T105" i="5"/>
  <c r="O105" i="5"/>
  <c r="M105" i="5"/>
  <c r="K105" i="5"/>
  <c r="I105" i="5"/>
  <c r="G105" i="5"/>
  <c r="S102" i="5"/>
  <c r="R102" i="5"/>
  <c r="Q102" i="5"/>
  <c r="P102" i="5"/>
  <c r="L102" i="5"/>
  <c r="J102" i="5"/>
  <c r="H102" i="5"/>
  <c r="F102" i="5"/>
  <c r="U102" i="5" s="1"/>
  <c r="E102" i="5"/>
  <c r="D102" i="5"/>
  <c r="O102" i="5" s="1"/>
  <c r="S101" i="5"/>
  <c r="R101" i="5"/>
  <c r="Q101" i="5"/>
  <c r="P101" i="5"/>
  <c r="L101" i="5"/>
  <c r="J101" i="5"/>
  <c r="I101" i="5"/>
  <c r="H101" i="5"/>
  <c r="G101" i="5"/>
  <c r="F101" i="5"/>
  <c r="E101" i="5"/>
  <c r="D101" i="5"/>
  <c r="O101" i="5" s="1"/>
  <c r="U100" i="5"/>
  <c r="T100" i="5"/>
  <c r="O100" i="5"/>
  <c r="M100" i="5"/>
  <c r="K100" i="5"/>
  <c r="I100" i="5"/>
  <c r="G100" i="5"/>
  <c r="U99" i="5"/>
  <c r="T99" i="5"/>
  <c r="O99" i="5"/>
  <c r="M99" i="5"/>
  <c r="K99" i="5"/>
  <c r="I99" i="5"/>
  <c r="G99" i="5"/>
  <c r="U98" i="5"/>
  <c r="T98" i="5"/>
  <c r="O98" i="5"/>
  <c r="M98" i="5"/>
  <c r="K98" i="5"/>
  <c r="I98" i="5"/>
  <c r="G98" i="5"/>
  <c r="U97" i="5"/>
  <c r="T97" i="5"/>
  <c r="O97" i="5"/>
  <c r="M97" i="5"/>
  <c r="K97" i="5"/>
  <c r="I97" i="5"/>
  <c r="G97" i="5"/>
  <c r="S96" i="5"/>
  <c r="R96" i="5"/>
  <c r="Q96" i="5"/>
  <c r="P96" i="5"/>
  <c r="O96" i="5"/>
  <c r="L96" i="5"/>
  <c r="J96" i="5"/>
  <c r="K96" i="5" s="1"/>
  <c r="H96" i="5"/>
  <c r="G96" i="5"/>
  <c r="F96" i="5"/>
  <c r="E96" i="5"/>
  <c r="M96" i="5" s="1"/>
  <c r="D96" i="5"/>
  <c r="I96" i="5" s="1"/>
  <c r="U95" i="5"/>
  <c r="T95" i="5"/>
  <c r="O95" i="5"/>
  <c r="M95" i="5"/>
  <c r="K95" i="5"/>
  <c r="I95" i="5"/>
  <c r="G95" i="5"/>
  <c r="U94" i="5"/>
  <c r="T94" i="5"/>
  <c r="O94" i="5"/>
  <c r="M94" i="5"/>
  <c r="K94" i="5"/>
  <c r="I94" i="5"/>
  <c r="G94" i="5"/>
  <c r="U93" i="5"/>
  <c r="T93" i="5"/>
  <c r="O93" i="5"/>
  <c r="M93" i="5"/>
  <c r="K93" i="5"/>
  <c r="I93" i="5"/>
  <c r="G93" i="5"/>
  <c r="U92" i="5"/>
  <c r="T92" i="5"/>
  <c r="O92" i="5"/>
  <c r="M92" i="5"/>
  <c r="K92" i="5"/>
  <c r="I92" i="5"/>
  <c r="G92" i="5"/>
  <c r="U91" i="5"/>
  <c r="S91" i="5"/>
  <c r="R91" i="5"/>
  <c r="Q91" i="5"/>
  <c r="T91" i="5" s="1"/>
  <c r="P91" i="5"/>
  <c r="L91" i="5"/>
  <c r="J91" i="5"/>
  <c r="H91" i="5"/>
  <c r="F91" i="5"/>
  <c r="E91" i="5"/>
  <c r="D91" i="5"/>
  <c r="O91" i="5" s="1"/>
  <c r="U90" i="5"/>
  <c r="T90" i="5"/>
  <c r="O90" i="5"/>
  <c r="M90" i="5"/>
  <c r="K90" i="5"/>
  <c r="I90" i="5"/>
  <c r="G90" i="5"/>
  <c r="U89" i="5"/>
  <c r="T89" i="5"/>
  <c r="O89" i="5"/>
  <c r="M89" i="5"/>
  <c r="K89" i="5"/>
  <c r="I89" i="5"/>
  <c r="G89" i="5"/>
  <c r="U88" i="5"/>
  <c r="T88" i="5"/>
  <c r="O88" i="5"/>
  <c r="M88" i="5"/>
  <c r="K88" i="5"/>
  <c r="I88" i="5"/>
  <c r="G88" i="5"/>
  <c r="S85" i="5"/>
  <c r="R85" i="5"/>
  <c r="Q85" i="5"/>
  <c r="P85" i="5"/>
  <c r="L85" i="5"/>
  <c r="J85" i="5"/>
  <c r="K85" i="5" s="1"/>
  <c r="H85" i="5"/>
  <c r="F85" i="5"/>
  <c r="E85" i="5"/>
  <c r="D85" i="5"/>
  <c r="O85" i="5" s="1"/>
  <c r="T84" i="5"/>
  <c r="S84" i="5"/>
  <c r="R84" i="5"/>
  <c r="Q84" i="5"/>
  <c r="P84" i="5"/>
  <c r="U84" i="5" s="1"/>
  <c r="L84" i="5"/>
  <c r="J84" i="5"/>
  <c r="H84" i="5"/>
  <c r="F84" i="5"/>
  <c r="E84" i="5"/>
  <c r="M84" i="5" s="1"/>
  <c r="D84" i="5"/>
  <c r="U83" i="5"/>
  <c r="T83" i="5"/>
  <c r="O83" i="5"/>
  <c r="M83" i="5"/>
  <c r="K83" i="5"/>
  <c r="I83" i="5"/>
  <c r="G83" i="5"/>
  <c r="U82" i="5"/>
  <c r="T82" i="5"/>
  <c r="O82" i="5"/>
  <c r="M82" i="5"/>
  <c r="K82" i="5"/>
  <c r="I82" i="5"/>
  <c r="G82" i="5"/>
  <c r="U81" i="5"/>
  <c r="T81" i="5"/>
  <c r="O81" i="5"/>
  <c r="M81" i="5"/>
  <c r="K81" i="5"/>
  <c r="I81" i="5"/>
  <c r="G81" i="5"/>
  <c r="U80" i="5"/>
  <c r="T80" i="5"/>
  <c r="O80" i="5"/>
  <c r="M80" i="5"/>
  <c r="K80" i="5"/>
  <c r="I80" i="5"/>
  <c r="G80" i="5"/>
  <c r="U79" i="5"/>
  <c r="T79" i="5"/>
  <c r="O79" i="5"/>
  <c r="M79" i="5"/>
  <c r="K79" i="5"/>
  <c r="I79" i="5"/>
  <c r="G79" i="5"/>
  <c r="S78" i="5"/>
  <c r="R78" i="5"/>
  <c r="Q78" i="5"/>
  <c r="T78" i="5" s="1"/>
  <c r="P78" i="5"/>
  <c r="L78" i="5"/>
  <c r="J78" i="5"/>
  <c r="H78" i="5"/>
  <c r="F78" i="5"/>
  <c r="E78" i="5"/>
  <c r="D78" i="5"/>
  <c r="I78" i="5" s="1"/>
  <c r="U77" i="5"/>
  <c r="T77" i="5"/>
  <c r="O77" i="5"/>
  <c r="M77" i="5"/>
  <c r="K77" i="5"/>
  <c r="I77" i="5"/>
  <c r="G77" i="5"/>
  <c r="U76" i="5"/>
  <c r="T76" i="5"/>
  <c r="O76" i="5"/>
  <c r="M76" i="5"/>
  <c r="K76" i="5"/>
  <c r="I76" i="5"/>
  <c r="G76" i="5"/>
  <c r="U75" i="5"/>
  <c r="T75" i="5"/>
  <c r="O75" i="5"/>
  <c r="M75" i="5"/>
  <c r="K75" i="5"/>
  <c r="I75" i="5"/>
  <c r="G75" i="5"/>
  <c r="U74" i="5"/>
  <c r="T74" i="5"/>
  <c r="O74" i="5"/>
  <c r="M74" i="5"/>
  <c r="K74" i="5"/>
  <c r="I74" i="5"/>
  <c r="G74" i="5"/>
  <c r="U73" i="5"/>
  <c r="T73" i="5"/>
  <c r="O73" i="5"/>
  <c r="M73" i="5"/>
  <c r="K73" i="5"/>
  <c r="I73" i="5"/>
  <c r="G73" i="5"/>
  <c r="U72" i="5"/>
  <c r="T72" i="5"/>
  <c r="O72" i="5"/>
  <c r="M72" i="5"/>
  <c r="K72" i="5"/>
  <c r="I72" i="5"/>
  <c r="G72" i="5"/>
  <c r="U71" i="5"/>
  <c r="T71" i="5"/>
  <c r="O71" i="5"/>
  <c r="M71" i="5"/>
  <c r="K71" i="5"/>
  <c r="I71" i="5"/>
  <c r="G71" i="5"/>
  <c r="S70" i="5"/>
  <c r="R70" i="5"/>
  <c r="Q70" i="5"/>
  <c r="P70" i="5"/>
  <c r="O70" i="5"/>
  <c r="L70" i="5"/>
  <c r="J70" i="5"/>
  <c r="H70" i="5"/>
  <c r="I70" i="5" s="1"/>
  <c r="F70" i="5"/>
  <c r="E70" i="5"/>
  <c r="D70" i="5"/>
  <c r="G70" i="5" s="1"/>
  <c r="U69" i="5"/>
  <c r="T69" i="5"/>
  <c r="O69" i="5"/>
  <c r="M69" i="5"/>
  <c r="K69" i="5"/>
  <c r="I69" i="5"/>
  <c r="G69" i="5"/>
  <c r="U68" i="5"/>
  <c r="T68" i="5"/>
  <c r="O68" i="5"/>
  <c r="M68" i="5"/>
  <c r="K68" i="5"/>
  <c r="I68" i="5"/>
  <c r="G68" i="5"/>
  <c r="U67" i="5"/>
  <c r="T67" i="5"/>
  <c r="O67" i="5"/>
  <c r="M67" i="5"/>
  <c r="K67" i="5"/>
  <c r="I67" i="5"/>
  <c r="G67" i="5"/>
  <c r="U66" i="5"/>
  <c r="T66" i="5"/>
  <c r="O66" i="5"/>
  <c r="M66" i="5"/>
  <c r="K66" i="5"/>
  <c r="I66" i="5"/>
  <c r="G66" i="5"/>
  <c r="U65" i="5"/>
  <c r="T65" i="5"/>
  <c r="O65" i="5"/>
  <c r="M65" i="5"/>
  <c r="K65" i="5"/>
  <c r="I65" i="5"/>
  <c r="G65" i="5"/>
  <c r="U64" i="5"/>
  <c r="T64" i="5"/>
  <c r="O64" i="5"/>
  <c r="M64" i="5"/>
  <c r="K64" i="5"/>
  <c r="I64" i="5"/>
  <c r="G64" i="5"/>
  <c r="U63" i="5"/>
  <c r="S63" i="5"/>
  <c r="R63" i="5"/>
  <c r="Q63" i="5"/>
  <c r="T63" i="5" s="1"/>
  <c r="P63" i="5"/>
  <c r="M63" i="5"/>
  <c r="L63" i="5"/>
  <c r="K63" i="5"/>
  <c r="J63" i="5"/>
  <c r="H63" i="5"/>
  <c r="F63" i="5"/>
  <c r="E63" i="5"/>
  <c r="D63" i="5"/>
  <c r="O63" i="5" s="1"/>
  <c r="U62" i="5"/>
  <c r="T62" i="5"/>
  <c r="O62" i="5"/>
  <c r="M62" i="5"/>
  <c r="K62" i="5"/>
  <c r="I62" i="5"/>
  <c r="G62" i="5"/>
  <c r="U61" i="5"/>
  <c r="T61" i="5"/>
  <c r="O61" i="5"/>
  <c r="M61" i="5"/>
  <c r="K61" i="5"/>
  <c r="I61" i="5"/>
  <c r="G61" i="5"/>
  <c r="U60" i="5"/>
  <c r="T60" i="5"/>
  <c r="O60" i="5"/>
  <c r="M60" i="5"/>
  <c r="K60" i="5"/>
  <c r="I60" i="5"/>
  <c r="G60" i="5"/>
  <c r="U59" i="5"/>
  <c r="T59" i="5"/>
  <c r="O59" i="5"/>
  <c r="M59" i="5"/>
  <c r="K59" i="5"/>
  <c r="I59" i="5"/>
  <c r="G59" i="5"/>
  <c r="S58" i="5"/>
  <c r="R58" i="5"/>
  <c r="Q58" i="5"/>
  <c r="P58" i="5"/>
  <c r="O58" i="5"/>
  <c r="L58" i="5"/>
  <c r="J58" i="5"/>
  <c r="H58" i="5"/>
  <c r="I58" i="5" s="1"/>
  <c r="F58" i="5"/>
  <c r="U58" i="5" s="1"/>
  <c r="E58" i="5"/>
  <c r="D58" i="5"/>
  <c r="G58" i="5" s="1"/>
  <c r="U57" i="5"/>
  <c r="T57" i="5"/>
  <c r="O57" i="5"/>
  <c r="M57" i="5"/>
  <c r="K57" i="5"/>
  <c r="I57" i="5"/>
  <c r="G57" i="5"/>
  <c r="S54" i="5"/>
  <c r="R54" i="5"/>
  <c r="Q54" i="5"/>
  <c r="T54" i="5" s="1"/>
  <c r="P54" i="5"/>
  <c r="L54" i="5"/>
  <c r="J54" i="5"/>
  <c r="H54" i="5"/>
  <c r="F54" i="5"/>
  <c r="U54" i="5" s="1"/>
  <c r="E54" i="5"/>
  <c r="K54" i="5" s="1"/>
  <c r="D54" i="5"/>
  <c r="O54" i="5" s="1"/>
  <c r="S53" i="5"/>
  <c r="R53" i="5"/>
  <c r="Q53" i="5"/>
  <c r="T53" i="5" s="1"/>
  <c r="P53" i="5"/>
  <c r="O53" i="5"/>
  <c r="L53" i="5"/>
  <c r="J53" i="5"/>
  <c r="I53" i="5"/>
  <c r="H53" i="5"/>
  <c r="F53" i="5"/>
  <c r="E53" i="5"/>
  <c r="M53" i="5" s="1"/>
  <c r="D53" i="5"/>
  <c r="G53" i="5" s="1"/>
  <c r="U52" i="5"/>
  <c r="T52" i="5"/>
  <c r="O52" i="5"/>
  <c r="M52" i="5"/>
  <c r="K52" i="5"/>
  <c r="I52" i="5"/>
  <c r="G52" i="5"/>
  <c r="U51" i="5"/>
  <c r="T51" i="5"/>
  <c r="O51" i="5"/>
  <c r="M51" i="5"/>
  <c r="K51" i="5"/>
  <c r="I51" i="5"/>
  <c r="G51" i="5"/>
  <c r="U50" i="5"/>
  <c r="T50" i="5"/>
  <c r="O50" i="5"/>
  <c r="M50" i="5"/>
  <c r="K50" i="5"/>
  <c r="I50" i="5"/>
  <c r="G50" i="5"/>
  <c r="U49" i="5"/>
  <c r="T49" i="5"/>
  <c r="O49" i="5"/>
  <c r="M49" i="5"/>
  <c r="K49" i="5"/>
  <c r="I49" i="5"/>
  <c r="G49" i="5"/>
  <c r="U48" i="5"/>
  <c r="T48" i="5"/>
  <c r="O48" i="5"/>
  <c r="M48" i="5"/>
  <c r="K48" i="5"/>
  <c r="I48" i="5"/>
  <c r="G48" i="5"/>
  <c r="S47" i="5"/>
  <c r="R47" i="5"/>
  <c r="Q47" i="5"/>
  <c r="T47" i="5" s="1"/>
  <c r="P47" i="5"/>
  <c r="U47" i="5" s="1"/>
  <c r="O47" i="5"/>
  <c r="L47" i="5"/>
  <c r="J47" i="5"/>
  <c r="H47" i="5"/>
  <c r="F47" i="5"/>
  <c r="E47" i="5"/>
  <c r="M47" i="5" s="1"/>
  <c r="D47" i="5"/>
  <c r="I47" i="5" s="1"/>
  <c r="U46" i="5"/>
  <c r="T46" i="5"/>
  <c r="O46" i="5"/>
  <c r="M46" i="5"/>
  <c r="K46" i="5"/>
  <c r="I46" i="5"/>
  <c r="G46" i="5"/>
  <c r="U45" i="5"/>
  <c r="T45" i="5"/>
  <c r="O45" i="5"/>
  <c r="M45" i="5"/>
  <c r="K45" i="5"/>
  <c r="I45" i="5"/>
  <c r="G45" i="5"/>
  <c r="U44" i="5"/>
  <c r="T44" i="5"/>
  <c r="O44" i="5"/>
  <c r="M44" i="5"/>
  <c r="K44" i="5"/>
  <c r="I44" i="5"/>
  <c r="G44" i="5"/>
  <c r="U43" i="5"/>
  <c r="T43" i="5"/>
  <c r="O43" i="5"/>
  <c r="M43" i="5"/>
  <c r="K43" i="5"/>
  <c r="I43" i="5"/>
  <c r="G43" i="5"/>
  <c r="U42" i="5"/>
  <c r="T42" i="5"/>
  <c r="O42" i="5"/>
  <c r="M42" i="5"/>
  <c r="K42" i="5"/>
  <c r="I42" i="5"/>
  <c r="G42" i="5"/>
  <c r="U41" i="5"/>
  <c r="T41" i="5"/>
  <c r="O41" i="5"/>
  <c r="M41" i="5"/>
  <c r="K41" i="5"/>
  <c r="I41" i="5"/>
  <c r="G41" i="5"/>
  <c r="S40" i="5"/>
  <c r="R40" i="5"/>
  <c r="Q40" i="5"/>
  <c r="P40" i="5"/>
  <c r="O40" i="5"/>
  <c r="L40" i="5"/>
  <c r="J40" i="5"/>
  <c r="H40" i="5"/>
  <c r="I40" i="5" s="1"/>
  <c r="F40" i="5"/>
  <c r="E40" i="5"/>
  <c r="D40" i="5"/>
  <c r="G40" i="5" s="1"/>
  <c r="U39" i="5"/>
  <c r="T39" i="5"/>
  <c r="O39" i="5"/>
  <c r="M39" i="5"/>
  <c r="K39" i="5"/>
  <c r="I39" i="5"/>
  <c r="G39" i="5"/>
  <c r="U38" i="5"/>
  <c r="T38" i="5"/>
  <c r="O38" i="5"/>
  <c r="M38" i="5"/>
  <c r="K38" i="5"/>
  <c r="I38" i="5"/>
  <c r="G38" i="5"/>
  <c r="U37" i="5"/>
  <c r="T37" i="5"/>
  <c r="O37" i="5"/>
  <c r="M37" i="5"/>
  <c r="K37" i="5"/>
  <c r="I37" i="5"/>
  <c r="G37" i="5"/>
  <c r="U36" i="5"/>
  <c r="T36" i="5"/>
  <c r="O36" i="5"/>
  <c r="M36" i="5"/>
  <c r="K36" i="5"/>
  <c r="I36" i="5"/>
  <c r="G36" i="5"/>
  <c r="T35" i="5"/>
  <c r="S35" i="5"/>
  <c r="R35" i="5"/>
  <c r="Q35" i="5"/>
  <c r="P35" i="5"/>
  <c r="U35" i="5" s="1"/>
  <c r="L35" i="5"/>
  <c r="J35" i="5"/>
  <c r="I35" i="5"/>
  <c r="H35" i="5"/>
  <c r="F35" i="5"/>
  <c r="E35" i="5"/>
  <c r="D35" i="5"/>
  <c r="O35" i="5" s="1"/>
  <c r="U34" i="5"/>
  <c r="T34" i="5"/>
  <c r="O34" i="5"/>
  <c r="M34" i="5"/>
  <c r="K34" i="5"/>
  <c r="I34" i="5"/>
  <c r="G34" i="5"/>
  <c r="U33" i="5"/>
  <c r="T33" i="5"/>
  <c r="O33" i="5"/>
  <c r="M33" i="5"/>
  <c r="K33" i="5"/>
  <c r="I33" i="5"/>
  <c r="G33" i="5"/>
  <c r="U32" i="5"/>
  <c r="T32" i="5"/>
  <c r="O32" i="5"/>
  <c r="M32" i="5"/>
  <c r="K32" i="5"/>
  <c r="I32" i="5"/>
  <c r="G32" i="5"/>
  <c r="U31" i="5"/>
  <c r="T31" i="5"/>
  <c r="O31" i="5"/>
  <c r="M31" i="5"/>
  <c r="K31" i="5"/>
  <c r="I31" i="5"/>
  <c r="G31" i="5"/>
  <c r="U30" i="5"/>
  <c r="T30" i="5"/>
  <c r="O30" i="5"/>
  <c r="M30" i="5"/>
  <c r="K30" i="5"/>
  <c r="I30" i="5"/>
  <c r="G30" i="5"/>
  <c r="U29" i="5"/>
  <c r="T29" i="5"/>
  <c r="O29" i="5"/>
  <c r="M29" i="5"/>
  <c r="K29" i="5"/>
  <c r="I29" i="5"/>
  <c r="G29" i="5"/>
  <c r="U28" i="5"/>
  <c r="T28" i="5"/>
  <c r="O28" i="5"/>
  <c r="M28" i="5"/>
  <c r="K28" i="5"/>
  <c r="I28" i="5"/>
  <c r="G28" i="5"/>
  <c r="S27" i="5"/>
  <c r="R27" i="5"/>
  <c r="Q27" i="5"/>
  <c r="T27" i="5" s="1"/>
  <c r="P27" i="5"/>
  <c r="U27" i="5" s="1"/>
  <c r="L27" i="5"/>
  <c r="J27" i="5"/>
  <c r="H27" i="5"/>
  <c r="F27" i="5"/>
  <c r="E27" i="5"/>
  <c r="D27" i="5"/>
  <c r="U26" i="5"/>
  <c r="T26" i="5"/>
  <c r="O26" i="5"/>
  <c r="M26" i="5"/>
  <c r="K26" i="5"/>
  <c r="I26" i="5"/>
  <c r="G26" i="5"/>
  <c r="U25" i="5"/>
  <c r="T25" i="5"/>
  <c r="O25" i="5"/>
  <c r="M25" i="5"/>
  <c r="K25" i="5"/>
  <c r="I25" i="5"/>
  <c r="G25" i="5"/>
  <c r="U24" i="5"/>
  <c r="T24" i="5"/>
  <c r="O24" i="5"/>
  <c r="M24" i="5"/>
  <c r="K24" i="5"/>
  <c r="I24" i="5"/>
  <c r="G24" i="5"/>
  <c r="U23" i="5"/>
  <c r="T23" i="5"/>
  <c r="O23" i="5"/>
  <c r="M23" i="5"/>
  <c r="K23" i="5"/>
  <c r="I23" i="5"/>
  <c r="G23" i="5"/>
  <c r="U22" i="5"/>
  <c r="T22" i="5"/>
  <c r="O22" i="5"/>
  <c r="M22" i="5"/>
  <c r="K22" i="5"/>
  <c r="I22" i="5"/>
  <c r="G22" i="5"/>
  <c r="U21" i="5"/>
  <c r="T21" i="5"/>
  <c r="O21" i="5"/>
  <c r="M21" i="5"/>
  <c r="K21" i="5"/>
  <c r="I21" i="5"/>
  <c r="G21" i="5"/>
  <c r="U20" i="5"/>
  <c r="T20" i="5"/>
  <c r="O20" i="5"/>
  <c r="M20" i="5"/>
  <c r="K20" i="5"/>
  <c r="I20" i="5"/>
  <c r="G20" i="5"/>
  <c r="S19" i="5"/>
  <c r="R19" i="5"/>
  <c r="Q19" i="5"/>
  <c r="P19" i="5"/>
  <c r="L19" i="5"/>
  <c r="J19" i="5"/>
  <c r="K19" i="5" s="1"/>
  <c r="H19" i="5"/>
  <c r="F19" i="5"/>
  <c r="E19" i="5"/>
  <c r="M19" i="5" s="1"/>
  <c r="D19" i="5"/>
  <c r="I19" i="5" s="1"/>
  <c r="U18" i="5"/>
  <c r="T18" i="5"/>
  <c r="O18" i="5"/>
  <c r="M18" i="5"/>
  <c r="K18" i="5"/>
  <c r="I18" i="5"/>
  <c r="G18" i="5"/>
  <c r="U17" i="5"/>
  <c r="T17" i="5"/>
  <c r="O17" i="5"/>
  <c r="M17" i="5"/>
  <c r="K17" i="5"/>
  <c r="I17" i="5"/>
  <c r="G17" i="5"/>
  <c r="U16" i="5"/>
  <c r="T16" i="5"/>
  <c r="O16" i="5"/>
  <c r="M16" i="5"/>
  <c r="K16" i="5"/>
  <c r="I16" i="5"/>
  <c r="G16" i="5"/>
  <c r="U15" i="5"/>
  <c r="T15" i="5"/>
  <c r="O15" i="5"/>
  <c r="M15" i="5"/>
  <c r="K15" i="5"/>
  <c r="I15" i="5"/>
  <c r="G15" i="5"/>
  <c r="U14" i="5"/>
  <c r="T14" i="5"/>
  <c r="O14" i="5"/>
  <c r="M14" i="5"/>
  <c r="K14" i="5"/>
  <c r="I14" i="5"/>
  <c r="G14" i="5"/>
  <c r="U13" i="5"/>
  <c r="T13" i="5"/>
  <c r="O13" i="5"/>
  <c r="M13" i="5"/>
  <c r="K13" i="5"/>
  <c r="I13" i="5"/>
  <c r="G13" i="5"/>
  <c r="U12" i="5"/>
  <c r="T12" i="5"/>
  <c r="O12" i="5"/>
  <c r="M12" i="5"/>
  <c r="K12" i="5"/>
  <c r="I12" i="5"/>
  <c r="G12" i="5"/>
  <c r="U11" i="5"/>
  <c r="T11" i="5"/>
  <c r="O11" i="5"/>
  <c r="M11" i="5"/>
  <c r="K11" i="5"/>
  <c r="I11" i="5"/>
  <c r="G11" i="5"/>
  <c r="T10" i="5"/>
  <c r="S10" i="5"/>
  <c r="R10" i="5"/>
  <c r="Q10" i="5"/>
  <c r="P10" i="5"/>
  <c r="U10" i="5" s="1"/>
  <c r="L10" i="5"/>
  <c r="K10" i="5"/>
  <c r="J10" i="5"/>
  <c r="H10" i="5"/>
  <c r="F10" i="5"/>
  <c r="E10" i="5"/>
  <c r="D10" i="5"/>
  <c r="U9" i="5"/>
  <c r="T9" i="5"/>
  <c r="O9" i="5"/>
  <c r="M9" i="5"/>
  <c r="K9" i="5"/>
  <c r="I9" i="5"/>
  <c r="G9" i="5"/>
  <c r="U8" i="5"/>
  <c r="T8" i="5"/>
  <c r="O8" i="5"/>
  <c r="M8" i="5"/>
  <c r="K8" i="5"/>
  <c r="I8" i="5"/>
  <c r="G8" i="5"/>
  <c r="S339" i="4"/>
  <c r="R339" i="4"/>
  <c r="Q339" i="4"/>
  <c r="P339" i="4"/>
  <c r="L339" i="4"/>
  <c r="J339" i="4"/>
  <c r="I339" i="4"/>
  <c r="H339" i="4"/>
  <c r="F339" i="4"/>
  <c r="E339" i="4"/>
  <c r="M339" i="4" s="1"/>
  <c r="D339" i="4"/>
  <c r="O339" i="4" s="1"/>
  <c r="S338" i="4"/>
  <c r="R338" i="4"/>
  <c r="Q338" i="4"/>
  <c r="T338" i="4" s="1"/>
  <c r="P338" i="4"/>
  <c r="L338" i="4"/>
  <c r="K338" i="4"/>
  <c r="J338" i="4"/>
  <c r="H338" i="4"/>
  <c r="F338" i="4"/>
  <c r="E338" i="4"/>
  <c r="D338" i="4"/>
  <c r="I338" i="4" s="1"/>
  <c r="T337" i="4"/>
  <c r="S337" i="4"/>
  <c r="R337" i="4"/>
  <c r="Q337" i="4"/>
  <c r="P337" i="4"/>
  <c r="U337" i="4" s="1"/>
  <c r="L337" i="4"/>
  <c r="M337" i="4" s="1"/>
  <c r="J337" i="4"/>
  <c r="K337" i="4" s="1"/>
  <c r="H337" i="4"/>
  <c r="F337" i="4"/>
  <c r="E337" i="4"/>
  <c r="D337" i="4"/>
  <c r="O337" i="4" s="1"/>
  <c r="U336" i="4"/>
  <c r="T336" i="4"/>
  <c r="O336" i="4"/>
  <c r="M336" i="4"/>
  <c r="K336" i="4"/>
  <c r="I336" i="4"/>
  <c r="G336" i="4"/>
  <c r="U335" i="4"/>
  <c r="T335" i="4"/>
  <c r="O335" i="4"/>
  <c r="M335" i="4"/>
  <c r="K335" i="4"/>
  <c r="I335" i="4"/>
  <c r="G335" i="4"/>
  <c r="U334" i="4"/>
  <c r="T334" i="4"/>
  <c r="O334" i="4"/>
  <c r="M334" i="4"/>
  <c r="K334" i="4"/>
  <c r="I334" i="4"/>
  <c r="G334" i="4"/>
  <c r="U333" i="4"/>
  <c r="T333" i="4"/>
  <c r="O333" i="4"/>
  <c r="M333" i="4"/>
  <c r="K333" i="4"/>
  <c r="I333" i="4"/>
  <c r="G333" i="4"/>
  <c r="S332" i="4"/>
  <c r="R332" i="4"/>
  <c r="Q332" i="4"/>
  <c r="P332" i="4"/>
  <c r="O332" i="4"/>
  <c r="L332" i="4"/>
  <c r="J332" i="4"/>
  <c r="K332" i="4" s="1"/>
  <c r="H332" i="4"/>
  <c r="I332" i="4" s="1"/>
  <c r="F332" i="4"/>
  <c r="U332" i="4" s="1"/>
  <c r="E332" i="4"/>
  <c r="D332" i="4"/>
  <c r="U331" i="4"/>
  <c r="T331" i="4"/>
  <c r="O331" i="4"/>
  <c r="M331" i="4"/>
  <c r="K331" i="4"/>
  <c r="I331" i="4"/>
  <c r="G331" i="4"/>
  <c r="U330" i="4"/>
  <c r="T330" i="4"/>
  <c r="O330" i="4"/>
  <c r="M330" i="4"/>
  <c r="K330" i="4"/>
  <c r="I330" i="4"/>
  <c r="G330" i="4"/>
  <c r="U329" i="4"/>
  <c r="T329" i="4"/>
  <c r="O329" i="4"/>
  <c r="M329" i="4"/>
  <c r="K329" i="4"/>
  <c r="I329" i="4"/>
  <c r="G329" i="4"/>
  <c r="U328" i="4"/>
  <c r="T328" i="4"/>
  <c r="O328" i="4"/>
  <c r="M328" i="4"/>
  <c r="K328" i="4"/>
  <c r="I328" i="4"/>
  <c r="G328" i="4"/>
  <c r="U327" i="4"/>
  <c r="T327" i="4"/>
  <c r="O327" i="4"/>
  <c r="M327" i="4"/>
  <c r="K327" i="4"/>
  <c r="I327" i="4"/>
  <c r="G327" i="4"/>
  <c r="U326" i="4"/>
  <c r="T326" i="4"/>
  <c r="O326" i="4"/>
  <c r="M326" i="4"/>
  <c r="K326" i="4"/>
  <c r="I326" i="4"/>
  <c r="G326" i="4"/>
  <c r="U325" i="4"/>
  <c r="T325" i="4"/>
  <c r="O325" i="4"/>
  <c r="M325" i="4"/>
  <c r="K325" i="4"/>
  <c r="I325" i="4"/>
  <c r="G325" i="4"/>
  <c r="U324" i="4"/>
  <c r="T324" i="4"/>
  <c r="O324" i="4"/>
  <c r="M324" i="4"/>
  <c r="K324" i="4"/>
  <c r="I324" i="4"/>
  <c r="G324" i="4"/>
  <c r="S323" i="4"/>
  <c r="T323" i="4" s="1"/>
  <c r="R323" i="4"/>
  <c r="Q323" i="4"/>
  <c r="P323" i="4"/>
  <c r="U323" i="4" s="1"/>
  <c r="L323" i="4"/>
  <c r="J323" i="4"/>
  <c r="K323" i="4" s="1"/>
  <c r="H323" i="4"/>
  <c r="G323" i="4"/>
  <c r="F323" i="4"/>
  <c r="E323" i="4"/>
  <c r="D323" i="4"/>
  <c r="O323" i="4" s="1"/>
  <c r="U322" i="4"/>
  <c r="T322" i="4"/>
  <c r="O322" i="4"/>
  <c r="M322" i="4"/>
  <c r="K322" i="4"/>
  <c r="I322" i="4"/>
  <c r="G322" i="4"/>
  <c r="U321" i="4"/>
  <c r="T321" i="4"/>
  <c r="O321" i="4"/>
  <c r="M321" i="4"/>
  <c r="K321" i="4"/>
  <c r="I321" i="4"/>
  <c r="G321" i="4"/>
  <c r="U320" i="4"/>
  <c r="T320" i="4"/>
  <c r="O320" i="4"/>
  <c r="M320" i="4"/>
  <c r="K320" i="4"/>
  <c r="I320" i="4"/>
  <c r="G320" i="4"/>
  <c r="U319" i="4"/>
  <c r="T319" i="4"/>
  <c r="O319" i="4"/>
  <c r="M319" i="4"/>
  <c r="K319" i="4"/>
  <c r="I319" i="4"/>
  <c r="G319" i="4"/>
  <c r="U318" i="4"/>
  <c r="T318" i="4"/>
  <c r="O318" i="4"/>
  <c r="M318" i="4"/>
  <c r="K318" i="4"/>
  <c r="I318" i="4"/>
  <c r="G318" i="4"/>
  <c r="S317" i="4"/>
  <c r="R317" i="4"/>
  <c r="Q317" i="4"/>
  <c r="T317" i="4" s="1"/>
  <c r="P317" i="4"/>
  <c r="U317" i="4" s="1"/>
  <c r="O317" i="4"/>
  <c r="L317" i="4"/>
  <c r="J317" i="4"/>
  <c r="H317" i="4"/>
  <c r="F317" i="4"/>
  <c r="E317" i="4"/>
  <c r="D317" i="4"/>
  <c r="I317" i="4" s="1"/>
  <c r="U316" i="4"/>
  <c r="T316" i="4"/>
  <c r="O316" i="4"/>
  <c r="M316" i="4"/>
  <c r="K316" i="4"/>
  <c r="I316" i="4"/>
  <c r="G316" i="4"/>
  <c r="U315" i="4"/>
  <c r="T315" i="4"/>
  <c r="O315" i="4"/>
  <c r="M315" i="4"/>
  <c r="K315" i="4"/>
  <c r="I315" i="4"/>
  <c r="G315" i="4"/>
  <c r="U314" i="4"/>
  <c r="T314" i="4"/>
  <c r="O314" i="4"/>
  <c r="M314" i="4"/>
  <c r="K314" i="4"/>
  <c r="I314" i="4"/>
  <c r="G314" i="4"/>
  <c r="U313" i="4"/>
  <c r="T313" i="4"/>
  <c r="O313" i="4"/>
  <c r="M313" i="4"/>
  <c r="K313" i="4"/>
  <c r="I313" i="4"/>
  <c r="G313" i="4"/>
  <c r="U312" i="4"/>
  <c r="T312" i="4"/>
  <c r="O312" i="4"/>
  <c r="M312" i="4"/>
  <c r="K312" i="4"/>
  <c r="I312" i="4"/>
  <c r="G312" i="4"/>
  <c r="U311" i="4"/>
  <c r="T311" i="4"/>
  <c r="O311" i="4"/>
  <c r="M311" i="4"/>
  <c r="K311" i="4"/>
  <c r="I311" i="4"/>
  <c r="G311" i="4"/>
  <c r="S310" i="4"/>
  <c r="R310" i="4"/>
  <c r="Q310" i="4"/>
  <c r="T310" i="4" s="1"/>
  <c r="P310" i="4"/>
  <c r="O310" i="4"/>
  <c r="L310" i="4"/>
  <c r="J310" i="4"/>
  <c r="I310" i="4"/>
  <c r="H310" i="4"/>
  <c r="F310" i="4"/>
  <c r="U310" i="4" s="1"/>
  <c r="E310" i="4"/>
  <c r="M310" i="4" s="1"/>
  <c r="D310" i="4"/>
  <c r="G310" i="4" s="1"/>
  <c r="U309" i="4"/>
  <c r="T309" i="4"/>
  <c r="O309" i="4"/>
  <c r="M309" i="4"/>
  <c r="K309" i="4"/>
  <c r="I309" i="4"/>
  <c r="G309" i="4"/>
  <c r="U308" i="4"/>
  <c r="T308" i="4"/>
  <c r="O308" i="4"/>
  <c r="M308" i="4"/>
  <c r="K308" i="4"/>
  <c r="I308" i="4"/>
  <c r="G308" i="4"/>
  <c r="U307" i="4"/>
  <c r="T307" i="4"/>
  <c r="O307" i="4"/>
  <c r="M307" i="4"/>
  <c r="K307" i="4"/>
  <c r="I307" i="4"/>
  <c r="G307" i="4"/>
  <c r="U306" i="4"/>
  <c r="T306" i="4"/>
  <c r="O306" i="4"/>
  <c r="M306" i="4"/>
  <c r="K306" i="4"/>
  <c r="I306" i="4"/>
  <c r="G306" i="4"/>
  <c r="U305" i="4"/>
  <c r="T305" i="4"/>
  <c r="O305" i="4"/>
  <c r="M305" i="4"/>
  <c r="K305" i="4"/>
  <c r="I305" i="4"/>
  <c r="G305" i="4"/>
  <c r="U304" i="4"/>
  <c r="T304" i="4"/>
  <c r="O304" i="4"/>
  <c r="M304" i="4"/>
  <c r="K304" i="4"/>
  <c r="I304" i="4"/>
  <c r="G304" i="4"/>
  <c r="U303" i="4"/>
  <c r="S303" i="4"/>
  <c r="R303" i="4"/>
  <c r="Q303" i="4"/>
  <c r="T303" i="4" s="1"/>
  <c r="P303" i="4"/>
  <c r="L303" i="4"/>
  <c r="J303" i="4"/>
  <c r="K303" i="4" s="1"/>
  <c r="H303" i="4"/>
  <c r="F303" i="4"/>
  <c r="E303" i="4"/>
  <c r="D303" i="4"/>
  <c r="O303" i="4" s="1"/>
  <c r="U302" i="4"/>
  <c r="T302" i="4"/>
  <c r="O302" i="4"/>
  <c r="M302" i="4"/>
  <c r="K302" i="4"/>
  <c r="I302" i="4"/>
  <c r="G302" i="4"/>
  <c r="U299" i="4"/>
  <c r="S299" i="4"/>
  <c r="R299" i="4"/>
  <c r="Q299" i="4"/>
  <c r="T299" i="4" s="1"/>
  <c r="P299" i="4"/>
  <c r="L299" i="4"/>
  <c r="J299" i="4"/>
  <c r="H299" i="4"/>
  <c r="F299" i="4"/>
  <c r="E299" i="4"/>
  <c r="M299" i="4" s="1"/>
  <c r="D299" i="4"/>
  <c r="O299" i="4" s="1"/>
  <c r="S298" i="4"/>
  <c r="R298" i="4"/>
  <c r="Q298" i="4"/>
  <c r="T298" i="4" s="1"/>
  <c r="P298" i="4"/>
  <c r="L298" i="4"/>
  <c r="J298" i="4"/>
  <c r="H298" i="4"/>
  <c r="F298" i="4"/>
  <c r="U298" i="4" s="1"/>
  <c r="E298" i="4"/>
  <c r="D298" i="4"/>
  <c r="U297" i="4"/>
  <c r="T297" i="4"/>
  <c r="O297" i="4"/>
  <c r="M297" i="4"/>
  <c r="K297" i="4"/>
  <c r="I297" i="4"/>
  <c r="G297" i="4"/>
  <c r="U296" i="4"/>
  <c r="T296" i="4"/>
  <c r="O296" i="4"/>
  <c r="M296" i="4"/>
  <c r="K296" i="4"/>
  <c r="I296" i="4"/>
  <c r="G296" i="4"/>
  <c r="U295" i="4"/>
  <c r="T295" i="4"/>
  <c r="O295" i="4"/>
  <c r="M295" i="4"/>
  <c r="K295" i="4"/>
  <c r="I295" i="4"/>
  <c r="G295" i="4"/>
  <c r="U294" i="4"/>
  <c r="T294" i="4"/>
  <c r="O294" i="4"/>
  <c r="M294" i="4"/>
  <c r="K294" i="4"/>
  <c r="I294" i="4"/>
  <c r="G294" i="4"/>
  <c r="U293" i="4"/>
  <c r="T293" i="4"/>
  <c r="O293" i="4"/>
  <c r="M293" i="4"/>
  <c r="K293" i="4"/>
  <c r="I293" i="4"/>
  <c r="G293" i="4"/>
  <c r="S292" i="4"/>
  <c r="R292" i="4"/>
  <c r="Q292" i="4"/>
  <c r="T292" i="4" s="1"/>
  <c r="P292" i="4"/>
  <c r="O292" i="4"/>
  <c r="L292" i="4"/>
  <c r="J292" i="4"/>
  <c r="H292" i="4"/>
  <c r="I292" i="4" s="1"/>
  <c r="F292" i="4"/>
  <c r="U292" i="4" s="1"/>
  <c r="E292" i="4"/>
  <c r="D292" i="4"/>
  <c r="U291" i="4"/>
  <c r="T291" i="4"/>
  <c r="O291" i="4"/>
  <c r="M291" i="4"/>
  <c r="K291" i="4"/>
  <c r="I291" i="4"/>
  <c r="G291" i="4"/>
  <c r="U290" i="4"/>
  <c r="T290" i="4"/>
  <c r="O290" i="4"/>
  <c r="M290" i="4"/>
  <c r="K290" i="4"/>
  <c r="I290" i="4"/>
  <c r="G290" i="4"/>
  <c r="U289" i="4"/>
  <c r="T289" i="4"/>
  <c r="O289" i="4"/>
  <c r="M289" i="4"/>
  <c r="K289" i="4"/>
  <c r="I289" i="4"/>
  <c r="G289" i="4"/>
  <c r="U288" i="4"/>
  <c r="T288" i="4"/>
  <c r="O288" i="4"/>
  <c r="M288" i="4"/>
  <c r="K288" i="4"/>
  <c r="I288" i="4"/>
  <c r="G288" i="4"/>
  <c r="U287" i="4"/>
  <c r="T287" i="4"/>
  <c r="O287" i="4"/>
  <c r="M287" i="4"/>
  <c r="K287" i="4"/>
  <c r="I287" i="4"/>
  <c r="G287" i="4"/>
  <c r="U286" i="4"/>
  <c r="T286" i="4"/>
  <c r="O286" i="4"/>
  <c r="M286" i="4"/>
  <c r="K286" i="4"/>
  <c r="I286" i="4"/>
  <c r="G286" i="4"/>
  <c r="S285" i="4"/>
  <c r="R285" i="4"/>
  <c r="Q285" i="4"/>
  <c r="T285" i="4" s="1"/>
  <c r="P285" i="4"/>
  <c r="L285" i="4"/>
  <c r="K285" i="4"/>
  <c r="J285" i="4"/>
  <c r="H285" i="4"/>
  <c r="F285" i="4"/>
  <c r="U285" i="4" s="1"/>
  <c r="E285" i="4"/>
  <c r="M285" i="4" s="1"/>
  <c r="D285" i="4"/>
  <c r="O285" i="4" s="1"/>
  <c r="U284" i="4"/>
  <c r="T284" i="4"/>
  <c r="O284" i="4"/>
  <c r="M284" i="4"/>
  <c r="K284" i="4"/>
  <c r="I284" i="4"/>
  <c r="G284" i="4"/>
  <c r="U283" i="4"/>
  <c r="T283" i="4"/>
  <c r="O283" i="4"/>
  <c r="M283" i="4"/>
  <c r="K283" i="4"/>
  <c r="I283" i="4"/>
  <c r="G283" i="4"/>
  <c r="U282" i="4"/>
  <c r="T282" i="4"/>
  <c r="O282" i="4"/>
  <c r="M282" i="4"/>
  <c r="K282" i="4"/>
  <c r="I282" i="4"/>
  <c r="G282" i="4"/>
  <c r="U281" i="4"/>
  <c r="T281" i="4"/>
  <c r="O281" i="4"/>
  <c r="M281" i="4"/>
  <c r="K281" i="4"/>
  <c r="I281" i="4"/>
  <c r="G281" i="4"/>
  <c r="U280" i="4"/>
  <c r="T280" i="4"/>
  <c r="O280" i="4"/>
  <c r="M280" i="4"/>
  <c r="K280" i="4"/>
  <c r="I280" i="4"/>
  <c r="G280" i="4"/>
  <c r="U279" i="4"/>
  <c r="T279" i="4"/>
  <c r="O279" i="4"/>
  <c r="M279" i="4"/>
  <c r="K279" i="4"/>
  <c r="I279" i="4"/>
  <c r="G279" i="4"/>
  <c r="U278" i="4"/>
  <c r="T278" i="4"/>
  <c r="O278" i="4"/>
  <c r="M278" i="4"/>
  <c r="K278" i="4"/>
  <c r="I278" i="4"/>
  <c r="G278" i="4"/>
  <c r="U277" i="4"/>
  <c r="T277" i="4"/>
  <c r="O277" i="4"/>
  <c r="M277" i="4"/>
  <c r="K277" i="4"/>
  <c r="I277" i="4"/>
  <c r="G277" i="4"/>
  <c r="U276" i="4"/>
  <c r="T276" i="4"/>
  <c r="O276" i="4"/>
  <c r="M276" i="4"/>
  <c r="K276" i="4"/>
  <c r="I276" i="4"/>
  <c r="G276" i="4"/>
  <c r="U275" i="4"/>
  <c r="S275" i="4"/>
  <c r="R275" i="4"/>
  <c r="Q275" i="4"/>
  <c r="T275" i="4" s="1"/>
  <c r="P275" i="4"/>
  <c r="L275" i="4"/>
  <c r="J275" i="4"/>
  <c r="H275" i="4"/>
  <c r="F275" i="4"/>
  <c r="E275" i="4"/>
  <c r="D275" i="4"/>
  <c r="O275" i="4" s="1"/>
  <c r="U274" i="4"/>
  <c r="T274" i="4"/>
  <c r="O274" i="4"/>
  <c r="M274" i="4"/>
  <c r="K274" i="4"/>
  <c r="I274" i="4"/>
  <c r="G274" i="4"/>
  <c r="U273" i="4"/>
  <c r="T273" i="4"/>
  <c r="O273" i="4"/>
  <c r="M273" i="4"/>
  <c r="K273" i="4"/>
  <c r="I273" i="4"/>
  <c r="G273" i="4"/>
  <c r="U272" i="4"/>
  <c r="T272" i="4"/>
  <c r="O272" i="4"/>
  <c r="M272" i="4"/>
  <c r="K272" i="4"/>
  <c r="I272" i="4"/>
  <c r="G272" i="4"/>
  <c r="U271" i="4"/>
  <c r="T271" i="4"/>
  <c r="O271" i="4"/>
  <c r="M271" i="4"/>
  <c r="K271" i="4"/>
  <c r="I271" i="4"/>
  <c r="G271" i="4"/>
  <c r="U270" i="4"/>
  <c r="T270" i="4"/>
  <c r="O270" i="4"/>
  <c r="M270" i="4"/>
  <c r="K270" i="4"/>
  <c r="I270" i="4"/>
  <c r="G270" i="4"/>
  <c r="U269" i="4"/>
  <c r="T269" i="4"/>
  <c r="O269" i="4"/>
  <c r="M269" i="4"/>
  <c r="K269" i="4"/>
  <c r="I269" i="4"/>
  <c r="G269" i="4"/>
  <c r="U268" i="4"/>
  <c r="T268" i="4"/>
  <c r="O268" i="4"/>
  <c r="M268" i="4"/>
  <c r="K268" i="4"/>
  <c r="I268" i="4"/>
  <c r="G268" i="4"/>
  <c r="S267" i="4"/>
  <c r="T267" i="4" s="1"/>
  <c r="R267" i="4"/>
  <c r="Q267" i="4"/>
  <c r="P267" i="4"/>
  <c r="O267" i="4"/>
  <c r="L267" i="4"/>
  <c r="J267" i="4"/>
  <c r="H267" i="4"/>
  <c r="F267" i="4"/>
  <c r="G267" i="4" s="1"/>
  <c r="E267" i="4"/>
  <c r="D267" i="4"/>
  <c r="I267" i="4" s="1"/>
  <c r="U266" i="4"/>
  <c r="T266" i="4"/>
  <c r="O266" i="4"/>
  <c r="M266" i="4"/>
  <c r="K266" i="4"/>
  <c r="I266" i="4"/>
  <c r="G266" i="4"/>
  <c r="U265" i="4"/>
  <c r="T265" i="4"/>
  <c r="O265" i="4"/>
  <c r="M265" i="4"/>
  <c r="K265" i="4"/>
  <c r="I265" i="4"/>
  <c r="G265" i="4"/>
  <c r="U264" i="4"/>
  <c r="T264" i="4"/>
  <c r="O264" i="4"/>
  <c r="M264" i="4"/>
  <c r="K264" i="4"/>
  <c r="I264" i="4"/>
  <c r="G264" i="4"/>
  <c r="U263" i="4"/>
  <c r="T263" i="4"/>
  <c r="O263" i="4"/>
  <c r="M263" i="4"/>
  <c r="K263" i="4"/>
  <c r="I263" i="4"/>
  <c r="G263" i="4"/>
  <c r="U260" i="4"/>
  <c r="S260" i="4"/>
  <c r="R260" i="4"/>
  <c r="Q260" i="4"/>
  <c r="T260" i="4" s="1"/>
  <c r="P260" i="4"/>
  <c r="L260" i="4"/>
  <c r="J260" i="4"/>
  <c r="H260" i="4"/>
  <c r="F260" i="4"/>
  <c r="E260" i="4"/>
  <c r="M260" i="4" s="1"/>
  <c r="D260" i="4"/>
  <c r="I260" i="4" s="1"/>
  <c r="S259" i="4"/>
  <c r="R259" i="4"/>
  <c r="Q259" i="4"/>
  <c r="T259" i="4" s="1"/>
  <c r="P259" i="4"/>
  <c r="U259" i="4" s="1"/>
  <c r="L259" i="4"/>
  <c r="K259" i="4"/>
  <c r="J259" i="4"/>
  <c r="H259" i="4"/>
  <c r="F259" i="4"/>
  <c r="E259" i="4"/>
  <c r="M259" i="4" s="1"/>
  <c r="D259" i="4"/>
  <c r="O259" i="4" s="1"/>
  <c r="U258" i="4"/>
  <c r="T258" i="4"/>
  <c r="O258" i="4"/>
  <c r="M258" i="4"/>
  <c r="K258" i="4"/>
  <c r="I258" i="4"/>
  <c r="G258" i="4"/>
  <c r="U257" i="4"/>
  <c r="T257" i="4"/>
  <c r="O257" i="4"/>
  <c r="M257" i="4"/>
  <c r="K257" i="4"/>
  <c r="I257" i="4"/>
  <c r="G257" i="4"/>
  <c r="U256" i="4"/>
  <c r="T256" i="4"/>
  <c r="O256" i="4"/>
  <c r="M256" i="4"/>
  <c r="K256" i="4"/>
  <c r="I256" i="4"/>
  <c r="G256" i="4"/>
  <c r="U255" i="4"/>
  <c r="T255" i="4"/>
  <c r="O255" i="4"/>
  <c r="M255" i="4"/>
  <c r="K255" i="4"/>
  <c r="I255" i="4"/>
  <c r="G255" i="4"/>
  <c r="S254" i="4"/>
  <c r="R254" i="4"/>
  <c r="Q254" i="4"/>
  <c r="T254" i="4" s="1"/>
  <c r="P254" i="4"/>
  <c r="L254" i="4"/>
  <c r="J254" i="4"/>
  <c r="K254" i="4" s="1"/>
  <c r="H254" i="4"/>
  <c r="F254" i="4"/>
  <c r="E254" i="4"/>
  <c r="M254" i="4" s="1"/>
  <c r="D254" i="4"/>
  <c r="G254" i="4" s="1"/>
  <c r="U253" i="4"/>
  <c r="T253" i="4"/>
  <c r="O253" i="4"/>
  <c r="M253" i="4"/>
  <c r="K253" i="4"/>
  <c r="I253" i="4"/>
  <c r="G253" i="4"/>
  <c r="U252" i="4"/>
  <c r="T252" i="4"/>
  <c r="O252" i="4"/>
  <c r="M252" i="4"/>
  <c r="K252" i="4"/>
  <c r="I252" i="4"/>
  <c r="G252" i="4"/>
  <c r="U251" i="4"/>
  <c r="T251" i="4"/>
  <c r="O251" i="4"/>
  <c r="M251" i="4"/>
  <c r="K251" i="4"/>
  <c r="I251" i="4"/>
  <c r="G251" i="4"/>
  <c r="U250" i="4"/>
  <c r="T250" i="4"/>
  <c r="O250" i="4"/>
  <c r="M250" i="4"/>
  <c r="K250" i="4"/>
  <c r="I250" i="4"/>
  <c r="G250" i="4"/>
  <c r="U249" i="4"/>
  <c r="T249" i="4"/>
  <c r="O249" i="4"/>
  <c r="M249" i="4"/>
  <c r="K249" i="4"/>
  <c r="I249" i="4"/>
  <c r="G249" i="4"/>
  <c r="U248" i="4"/>
  <c r="T248" i="4"/>
  <c r="O248" i="4"/>
  <c r="M248" i="4"/>
  <c r="K248" i="4"/>
  <c r="I248" i="4"/>
  <c r="G248" i="4"/>
  <c r="U247" i="4"/>
  <c r="S247" i="4"/>
  <c r="R247" i="4"/>
  <c r="Q247" i="4"/>
  <c r="T247" i="4" s="1"/>
  <c r="P247" i="4"/>
  <c r="L247" i="4"/>
  <c r="J247" i="4"/>
  <c r="K247" i="4" s="1"/>
  <c r="H247" i="4"/>
  <c r="F247" i="4"/>
  <c r="E247" i="4"/>
  <c r="M247" i="4" s="1"/>
  <c r="D247" i="4"/>
  <c r="O247" i="4" s="1"/>
  <c r="U246" i="4"/>
  <c r="T246" i="4"/>
  <c r="O246" i="4"/>
  <c r="M246" i="4"/>
  <c r="K246" i="4"/>
  <c r="I246" i="4"/>
  <c r="G246" i="4"/>
  <c r="U245" i="4"/>
  <c r="T245" i="4"/>
  <c r="O245" i="4"/>
  <c r="M245" i="4"/>
  <c r="K245" i="4"/>
  <c r="I245" i="4"/>
  <c r="G245" i="4"/>
  <c r="U244" i="4"/>
  <c r="T244" i="4"/>
  <c r="O244" i="4"/>
  <c r="M244" i="4"/>
  <c r="K244" i="4"/>
  <c r="I244" i="4"/>
  <c r="G244" i="4"/>
  <c r="U243" i="4"/>
  <c r="T243" i="4"/>
  <c r="O243" i="4"/>
  <c r="M243" i="4"/>
  <c r="K243" i="4"/>
  <c r="I243" i="4"/>
  <c r="G243" i="4"/>
  <c r="U242" i="4"/>
  <c r="T242" i="4"/>
  <c r="O242" i="4"/>
  <c r="M242" i="4"/>
  <c r="K242" i="4"/>
  <c r="I242" i="4"/>
  <c r="G242" i="4"/>
  <c r="U241" i="4"/>
  <c r="T241" i="4"/>
  <c r="O241" i="4"/>
  <c r="M241" i="4"/>
  <c r="K241" i="4"/>
  <c r="I241" i="4"/>
  <c r="G241" i="4"/>
  <c r="S240" i="4"/>
  <c r="R240" i="4"/>
  <c r="Q240" i="4"/>
  <c r="P240" i="4"/>
  <c r="L240" i="4"/>
  <c r="J240" i="4"/>
  <c r="H240" i="4"/>
  <c r="F240" i="4"/>
  <c r="G240" i="4" s="1"/>
  <c r="E240" i="4"/>
  <c r="D240" i="4"/>
  <c r="I240" i="4" s="1"/>
  <c r="U239" i="4"/>
  <c r="T239" i="4"/>
  <c r="O239" i="4"/>
  <c r="M239" i="4"/>
  <c r="K239" i="4"/>
  <c r="I239" i="4"/>
  <c r="G239" i="4"/>
  <c r="U238" i="4"/>
  <c r="T238" i="4"/>
  <c r="O238" i="4"/>
  <c r="M238" i="4"/>
  <c r="K238" i="4"/>
  <c r="I238" i="4"/>
  <c r="G238" i="4"/>
  <c r="U237" i="4"/>
  <c r="T237" i="4"/>
  <c r="O237" i="4"/>
  <c r="M237" i="4"/>
  <c r="K237" i="4"/>
  <c r="I237" i="4"/>
  <c r="G237" i="4"/>
  <c r="U236" i="4"/>
  <c r="T236" i="4"/>
  <c r="O236" i="4"/>
  <c r="M236" i="4"/>
  <c r="K236" i="4"/>
  <c r="I236" i="4"/>
  <c r="G236" i="4"/>
  <c r="U235" i="4"/>
  <c r="T235" i="4"/>
  <c r="O235" i="4"/>
  <c r="M235" i="4"/>
  <c r="K235" i="4"/>
  <c r="I235" i="4"/>
  <c r="G235" i="4"/>
  <c r="U234" i="4"/>
  <c r="T234" i="4"/>
  <c r="O234" i="4"/>
  <c r="M234" i="4"/>
  <c r="K234" i="4"/>
  <c r="I234" i="4"/>
  <c r="G234" i="4"/>
  <c r="S231" i="4"/>
  <c r="T231" i="4" s="1"/>
  <c r="R231" i="4"/>
  <c r="Q231" i="4"/>
  <c r="P231" i="4"/>
  <c r="U231" i="4" s="1"/>
  <c r="L231" i="4"/>
  <c r="J231" i="4"/>
  <c r="H231" i="4"/>
  <c r="F231" i="4"/>
  <c r="E231" i="4"/>
  <c r="M231" i="4" s="1"/>
  <c r="D231" i="4"/>
  <c r="S230" i="4"/>
  <c r="R230" i="4"/>
  <c r="Q230" i="4"/>
  <c r="T230" i="4" s="1"/>
  <c r="P230" i="4"/>
  <c r="U230" i="4" s="1"/>
  <c r="L230" i="4"/>
  <c r="K230" i="4"/>
  <c r="J230" i="4"/>
  <c r="H230" i="4"/>
  <c r="F230" i="4"/>
  <c r="E230" i="4"/>
  <c r="M230" i="4" s="1"/>
  <c r="D230" i="4"/>
  <c r="I230" i="4" s="1"/>
  <c r="U229" i="4"/>
  <c r="T229" i="4"/>
  <c r="O229" i="4"/>
  <c r="M229" i="4"/>
  <c r="K229" i="4"/>
  <c r="I229" i="4"/>
  <c r="G229" i="4"/>
  <c r="U228" i="4"/>
  <c r="T228" i="4"/>
  <c r="O228" i="4"/>
  <c r="M228" i="4"/>
  <c r="K228" i="4"/>
  <c r="I228" i="4"/>
  <c r="G228" i="4"/>
  <c r="U227" i="4"/>
  <c r="T227" i="4"/>
  <c r="O227" i="4"/>
  <c r="M227" i="4"/>
  <c r="K227" i="4"/>
  <c r="I227" i="4"/>
  <c r="G227" i="4"/>
  <c r="U226" i="4"/>
  <c r="T226" i="4"/>
  <c r="O226" i="4"/>
  <c r="M226" i="4"/>
  <c r="K226" i="4"/>
  <c r="I226" i="4"/>
  <c r="G226" i="4"/>
  <c r="U225" i="4"/>
  <c r="T225" i="4"/>
  <c r="O225" i="4"/>
  <c r="M225" i="4"/>
  <c r="K225" i="4"/>
  <c r="I225" i="4"/>
  <c r="G225" i="4"/>
  <c r="S224" i="4"/>
  <c r="R224" i="4"/>
  <c r="Q224" i="4"/>
  <c r="P224" i="4"/>
  <c r="U224" i="4" s="1"/>
  <c r="L224" i="4"/>
  <c r="J224" i="4"/>
  <c r="H224" i="4"/>
  <c r="G224" i="4"/>
  <c r="F224" i="4"/>
  <c r="E224" i="4"/>
  <c r="D224" i="4"/>
  <c r="U223" i="4"/>
  <c r="T223" i="4"/>
  <c r="O223" i="4"/>
  <c r="M223" i="4"/>
  <c r="K223" i="4"/>
  <c r="I223" i="4"/>
  <c r="G223" i="4"/>
  <c r="U222" i="4"/>
  <c r="T222" i="4"/>
  <c r="O222" i="4"/>
  <c r="M222" i="4"/>
  <c r="K222" i="4"/>
  <c r="I222" i="4"/>
  <c r="G222" i="4"/>
  <c r="U221" i="4"/>
  <c r="T221" i="4"/>
  <c r="O221" i="4"/>
  <c r="M221" i="4"/>
  <c r="K221" i="4"/>
  <c r="I221" i="4"/>
  <c r="G221" i="4"/>
  <c r="U220" i="4"/>
  <c r="T220" i="4"/>
  <c r="O220" i="4"/>
  <c r="M220" i="4"/>
  <c r="K220" i="4"/>
  <c r="I220" i="4"/>
  <c r="G220" i="4"/>
  <c r="U219" i="4"/>
  <c r="T219" i="4"/>
  <c r="O219" i="4"/>
  <c r="M219" i="4"/>
  <c r="K219" i="4"/>
  <c r="I219" i="4"/>
  <c r="G219" i="4"/>
  <c r="U218" i="4"/>
  <c r="T218" i="4"/>
  <c r="O218" i="4"/>
  <c r="M218" i="4"/>
  <c r="K218" i="4"/>
  <c r="I218" i="4"/>
  <c r="G218" i="4"/>
  <c r="U217" i="4"/>
  <c r="T217" i="4"/>
  <c r="O217" i="4"/>
  <c r="M217" i="4"/>
  <c r="K217" i="4"/>
  <c r="I217" i="4"/>
  <c r="G217" i="4"/>
  <c r="S216" i="4"/>
  <c r="R216" i="4"/>
  <c r="Q216" i="4"/>
  <c r="P216" i="4"/>
  <c r="L216" i="4"/>
  <c r="J216" i="4"/>
  <c r="H216" i="4"/>
  <c r="F216" i="4"/>
  <c r="E216" i="4"/>
  <c r="M216" i="4" s="1"/>
  <c r="D216" i="4"/>
  <c r="U215" i="4"/>
  <c r="T215" i="4"/>
  <c r="O215" i="4"/>
  <c r="M215" i="4"/>
  <c r="K215" i="4"/>
  <c r="I215" i="4"/>
  <c r="G215" i="4"/>
  <c r="U214" i="4"/>
  <c r="T214" i="4"/>
  <c r="O214" i="4"/>
  <c r="M214" i="4"/>
  <c r="K214" i="4"/>
  <c r="I214" i="4"/>
  <c r="G214" i="4"/>
  <c r="U213" i="4"/>
  <c r="T213" i="4"/>
  <c r="O213" i="4"/>
  <c r="M213" i="4"/>
  <c r="K213" i="4"/>
  <c r="I213" i="4"/>
  <c r="G213" i="4"/>
  <c r="U212" i="4"/>
  <c r="T212" i="4"/>
  <c r="O212" i="4"/>
  <c r="M212" i="4"/>
  <c r="K212" i="4"/>
  <c r="I212" i="4"/>
  <c r="G212" i="4"/>
  <c r="U211" i="4"/>
  <c r="T211" i="4"/>
  <c r="O211" i="4"/>
  <c r="M211" i="4"/>
  <c r="K211" i="4"/>
  <c r="I211" i="4"/>
  <c r="G211" i="4"/>
  <c r="U210" i="4"/>
  <c r="T210" i="4"/>
  <c r="O210" i="4"/>
  <c r="M210" i="4"/>
  <c r="K210" i="4"/>
  <c r="I210" i="4"/>
  <c r="G210" i="4"/>
  <c r="U209" i="4"/>
  <c r="T209" i="4"/>
  <c r="O209" i="4"/>
  <c r="M209" i="4"/>
  <c r="K209" i="4"/>
  <c r="I209" i="4"/>
  <c r="G209" i="4"/>
  <c r="U208" i="4"/>
  <c r="T208" i="4"/>
  <c r="O208" i="4"/>
  <c r="M208" i="4"/>
  <c r="K208" i="4"/>
  <c r="I208" i="4"/>
  <c r="G208" i="4"/>
  <c r="S205" i="4"/>
  <c r="R205" i="4"/>
  <c r="Q205" i="4"/>
  <c r="P205" i="4"/>
  <c r="U205" i="4" s="1"/>
  <c r="L205" i="4"/>
  <c r="J205" i="4"/>
  <c r="K205" i="4" s="1"/>
  <c r="H205" i="4"/>
  <c r="F205" i="4"/>
  <c r="E205" i="4"/>
  <c r="D205" i="4"/>
  <c r="O205" i="4" s="1"/>
  <c r="U204" i="4"/>
  <c r="T204" i="4"/>
  <c r="S204" i="4"/>
  <c r="R204" i="4"/>
  <c r="Q204" i="4"/>
  <c r="P204" i="4"/>
  <c r="L204" i="4"/>
  <c r="J204" i="4"/>
  <c r="H204" i="4"/>
  <c r="F204" i="4"/>
  <c r="E204" i="4"/>
  <c r="D204" i="4"/>
  <c r="U203" i="4"/>
  <c r="T203" i="4"/>
  <c r="O203" i="4"/>
  <c r="M203" i="4"/>
  <c r="K203" i="4"/>
  <c r="I203" i="4"/>
  <c r="G203" i="4"/>
  <c r="U202" i="4"/>
  <c r="T202" i="4"/>
  <c r="O202" i="4"/>
  <c r="M202" i="4"/>
  <c r="K202" i="4"/>
  <c r="I202" i="4"/>
  <c r="G202" i="4"/>
  <c r="U201" i="4"/>
  <c r="T201" i="4"/>
  <c r="O201" i="4"/>
  <c r="M201" i="4"/>
  <c r="K201" i="4"/>
  <c r="I201" i="4"/>
  <c r="G201" i="4"/>
  <c r="U200" i="4"/>
  <c r="T200" i="4"/>
  <c r="O200" i="4"/>
  <c r="M200" i="4"/>
  <c r="K200" i="4"/>
  <c r="I200" i="4"/>
  <c r="G200" i="4"/>
  <c r="U199" i="4"/>
  <c r="T199" i="4"/>
  <c r="O199" i="4"/>
  <c r="M199" i="4"/>
  <c r="K199" i="4"/>
  <c r="I199" i="4"/>
  <c r="G199" i="4"/>
  <c r="S198" i="4"/>
  <c r="R198" i="4"/>
  <c r="Q198" i="4"/>
  <c r="P198" i="4"/>
  <c r="U198" i="4" s="1"/>
  <c r="L198" i="4"/>
  <c r="J198" i="4"/>
  <c r="H198" i="4"/>
  <c r="F198" i="4"/>
  <c r="E198" i="4"/>
  <c r="M198" i="4" s="1"/>
  <c r="D198" i="4"/>
  <c r="U197" i="4"/>
  <c r="T197" i="4"/>
  <c r="O197" i="4"/>
  <c r="M197" i="4"/>
  <c r="K197" i="4"/>
  <c r="I197" i="4"/>
  <c r="G197" i="4"/>
  <c r="U196" i="4"/>
  <c r="T196" i="4"/>
  <c r="O196" i="4"/>
  <c r="M196" i="4"/>
  <c r="K196" i="4"/>
  <c r="I196" i="4"/>
  <c r="G196" i="4"/>
  <c r="U195" i="4"/>
  <c r="T195" i="4"/>
  <c r="O195" i="4"/>
  <c r="M195" i="4"/>
  <c r="K195" i="4"/>
  <c r="I195" i="4"/>
  <c r="G195" i="4"/>
  <c r="U194" i="4"/>
  <c r="T194" i="4"/>
  <c r="O194" i="4"/>
  <c r="M194" i="4"/>
  <c r="K194" i="4"/>
  <c r="I194" i="4"/>
  <c r="G194" i="4"/>
  <c r="U193" i="4"/>
  <c r="T193" i="4"/>
  <c r="O193" i="4"/>
  <c r="M193" i="4"/>
  <c r="K193" i="4"/>
  <c r="I193" i="4"/>
  <c r="G193" i="4"/>
  <c r="U192" i="4"/>
  <c r="T192" i="4"/>
  <c r="O192" i="4"/>
  <c r="M192" i="4"/>
  <c r="K192" i="4"/>
  <c r="I192" i="4"/>
  <c r="G192" i="4"/>
  <c r="S191" i="4"/>
  <c r="R191" i="4"/>
  <c r="Q191" i="4"/>
  <c r="P191" i="4"/>
  <c r="L191" i="4"/>
  <c r="J191" i="4"/>
  <c r="K191" i="4" s="1"/>
  <c r="H191" i="4"/>
  <c r="F191" i="4"/>
  <c r="E191" i="4"/>
  <c r="M191" i="4" s="1"/>
  <c r="D191" i="4"/>
  <c r="O191" i="4" s="1"/>
  <c r="U190" i="4"/>
  <c r="T190" i="4"/>
  <c r="O190" i="4"/>
  <c r="M190" i="4"/>
  <c r="K190" i="4"/>
  <c r="I190" i="4"/>
  <c r="G190" i="4"/>
  <c r="U189" i="4"/>
  <c r="T189" i="4"/>
  <c r="O189" i="4"/>
  <c r="M189" i="4"/>
  <c r="K189" i="4"/>
  <c r="I189" i="4"/>
  <c r="G189" i="4"/>
  <c r="U188" i="4"/>
  <c r="T188" i="4"/>
  <c r="O188" i="4"/>
  <c r="M188" i="4"/>
  <c r="K188" i="4"/>
  <c r="I188" i="4"/>
  <c r="G188" i="4"/>
  <c r="U187" i="4"/>
  <c r="T187" i="4"/>
  <c r="O187" i="4"/>
  <c r="M187" i="4"/>
  <c r="K187" i="4"/>
  <c r="I187" i="4"/>
  <c r="G187" i="4"/>
  <c r="U186" i="4"/>
  <c r="T186" i="4"/>
  <c r="O186" i="4"/>
  <c r="M186" i="4"/>
  <c r="K186" i="4"/>
  <c r="I186" i="4"/>
  <c r="G186" i="4"/>
  <c r="S185" i="4"/>
  <c r="R185" i="4"/>
  <c r="Q185" i="4"/>
  <c r="T185" i="4" s="1"/>
  <c r="P185" i="4"/>
  <c r="L185" i="4"/>
  <c r="J185" i="4"/>
  <c r="H185" i="4"/>
  <c r="F185" i="4"/>
  <c r="G185" i="4" s="1"/>
  <c r="E185" i="4"/>
  <c r="D185" i="4"/>
  <c r="I185" i="4" s="1"/>
  <c r="U184" i="4"/>
  <c r="T184" i="4"/>
  <c r="O184" i="4"/>
  <c r="M184" i="4"/>
  <c r="K184" i="4"/>
  <c r="I184" i="4"/>
  <c r="G184" i="4"/>
  <c r="U183" i="4"/>
  <c r="T183" i="4"/>
  <c r="O183" i="4"/>
  <c r="M183" i="4"/>
  <c r="K183" i="4"/>
  <c r="I183" i="4"/>
  <c r="G183" i="4"/>
  <c r="U182" i="4"/>
  <c r="T182" i="4"/>
  <c r="O182" i="4"/>
  <c r="M182" i="4"/>
  <c r="K182" i="4"/>
  <c r="I182" i="4"/>
  <c r="G182" i="4"/>
  <c r="U181" i="4"/>
  <c r="T181" i="4"/>
  <c r="O181" i="4"/>
  <c r="M181" i="4"/>
  <c r="K181" i="4"/>
  <c r="I181" i="4"/>
  <c r="G181" i="4"/>
  <c r="U180" i="4"/>
  <c r="T180" i="4"/>
  <c r="O180" i="4"/>
  <c r="M180" i="4"/>
  <c r="K180" i="4"/>
  <c r="I180" i="4"/>
  <c r="G180" i="4"/>
  <c r="S179" i="4"/>
  <c r="R179" i="4"/>
  <c r="Q179" i="4"/>
  <c r="P179" i="4"/>
  <c r="U179" i="4" s="1"/>
  <c r="L179" i="4"/>
  <c r="J179" i="4"/>
  <c r="I179" i="4"/>
  <c r="H179" i="4"/>
  <c r="F179" i="4"/>
  <c r="E179" i="4"/>
  <c r="M179" i="4" s="1"/>
  <c r="D179" i="4"/>
  <c r="O179" i="4" s="1"/>
  <c r="U178" i="4"/>
  <c r="T178" i="4"/>
  <c r="O178" i="4"/>
  <c r="M178" i="4"/>
  <c r="K178" i="4"/>
  <c r="I178" i="4"/>
  <c r="G178" i="4"/>
  <c r="U177" i="4"/>
  <c r="T177" i="4"/>
  <c r="O177" i="4"/>
  <c r="M177" i="4"/>
  <c r="K177" i="4"/>
  <c r="I177" i="4"/>
  <c r="G177" i="4"/>
  <c r="U176" i="4"/>
  <c r="T176" i="4"/>
  <c r="O176" i="4"/>
  <c r="M176" i="4"/>
  <c r="K176" i="4"/>
  <c r="I176" i="4"/>
  <c r="G176" i="4"/>
  <c r="U175" i="4"/>
  <c r="T175" i="4"/>
  <c r="O175" i="4"/>
  <c r="M175" i="4"/>
  <c r="K175" i="4"/>
  <c r="I175" i="4"/>
  <c r="G175" i="4"/>
  <c r="U174" i="4"/>
  <c r="T174" i="4"/>
  <c r="O174" i="4"/>
  <c r="M174" i="4"/>
  <c r="K174" i="4"/>
  <c r="I174" i="4"/>
  <c r="G174" i="4"/>
  <c r="U173" i="4"/>
  <c r="T173" i="4"/>
  <c r="O173" i="4"/>
  <c r="M173" i="4"/>
  <c r="K173" i="4"/>
  <c r="I173" i="4"/>
  <c r="G173" i="4"/>
  <c r="S170" i="4"/>
  <c r="R170" i="4"/>
  <c r="Q170" i="4"/>
  <c r="T170" i="4" s="1"/>
  <c r="P170" i="4"/>
  <c r="L170" i="4"/>
  <c r="J170" i="4"/>
  <c r="H170" i="4"/>
  <c r="F170" i="4"/>
  <c r="U170" i="4" s="1"/>
  <c r="E170" i="4"/>
  <c r="D170" i="4"/>
  <c r="S169" i="4"/>
  <c r="R169" i="4"/>
  <c r="Q169" i="4"/>
  <c r="T169" i="4" s="1"/>
  <c r="P169" i="4"/>
  <c r="O169" i="4"/>
  <c r="L169" i="4"/>
  <c r="J169" i="4"/>
  <c r="H169" i="4"/>
  <c r="F169" i="4"/>
  <c r="G169" i="4" s="1"/>
  <c r="E169" i="4"/>
  <c r="M169" i="4" s="1"/>
  <c r="D169" i="4"/>
  <c r="I169" i="4" s="1"/>
  <c r="U168" i="4"/>
  <c r="T168" i="4"/>
  <c r="O168" i="4"/>
  <c r="M168" i="4"/>
  <c r="K168" i="4"/>
  <c r="I168" i="4"/>
  <c r="G168" i="4"/>
  <c r="U167" i="4"/>
  <c r="T167" i="4"/>
  <c r="O167" i="4"/>
  <c r="M167" i="4"/>
  <c r="K167" i="4"/>
  <c r="I167" i="4"/>
  <c r="G167" i="4"/>
  <c r="U166" i="4"/>
  <c r="T166" i="4"/>
  <c r="O166" i="4"/>
  <c r="M166" i="4"/>
  <c r="K166" i="4"/>
  <c r="I166" i="4"/>
  <c r="G166" i="4"/>
  <c r="U165" i="4"/>
  <c r="T165" i="4"/>
  <c r="O165" i="4"/>
  <c r="M165" i="4"/>
  <c r="K165" i="4"/>
  <c r="I165" i="4"/>
  <c r="G165" i="4"/>
  <c r="U164" i="4"/>
  <c r="T164" i="4"/>
  <c r="O164" i="4"/>
  <c r="M164" i="4"/>
  <c r="K164" i="4"/>
  <c r="I164" i="4"/>
  <c r="G164" i="4"/>
  <c r="S163" i="4"/>
  <c r="R163" i="4"/>
  <c r="Q163" i="4"/>
  <c r="P163" i="4"/>
  <c r="L163" i="4"/>
  <c r="J163" i="4"/>
  <c r="K163" i="4" s="1"/>
  <c r="H163" i="4"/>
  <c r="F163" i="4"/>
  <c r="E163" i="4"/>
  <c r="M163" i="4" s="1"/>
  <c r="D163" i="4"/>
  <c r="O163" i="4" s="1"/>
  <c r="U162" i="4"/>
  <c r="T162" i="4"/>
  <c r="O162" i="4"/>
  <c r="M162" i="4"/>
  <c r="K162" i="4"/>
  <c r="I162" i="4"/>
  <c r="G162" i="4"/>
  <c r="U161" i="4"/>
  <c r="T161" i="4"/>
  <c r="O161" i="4"/>
  <c r="M161" i="4"/>
  <c r="K161" i="4"/>
  <c r="I161" i="4"/>
  <c r="G161" i="4"/>
  <c r="U160" i="4"/>
  <c r="T160" i="4"/>
  <c r="O160" i="4"/>
  <c r="M160" i="4"/>
  <c r="K160" i="4"/>
  <c r="I160" i="4"/>
  <c r="G160" i="4"/>
  <c r="U159" i="4"/>
  <c r="T159" i="4"/>
  <c r="O159" i="4"/>
  <c r="M159" i="4"/>
  <c r="K159" i="4"/>
  <c r="I159" i="4"/>
  <c r="G159" i="4"/>
  <c r="U158" i="4"/>
  <c r="T158" i="4"/>
  <c r="O158" i="4"/>
  <c r="M158" i="4"/>
  <c r="K158" i="4"/>
  <c r="I158" i="4"/>
  <c r="G158" i="4"/>
  <c r="S157" i="4"/>
  <c r="R157" i="4"/>
  <c r="Q157" i="4"/>
  <c r="T157" i="4" s="1"/>
  <c r="P157" i="4"/>
  <c r="L157" i="4"/>
  <c r="J157" i="4"/>
  <c r="H157" i="4"/>
  <c r="F157" i="4"/>
  <c r="G157" i="4" s="1"/>
  <c r="E157" i="4"/>
  <c r="D157" i="4"/>
  <c r="I157" i="4" s="1"/>
  <c r="U156" i="4"/>
  <c r="T156" i="4"/>
  <c r="O156" i="4"/>
  <c r="M156" i="4"/>
  <c r="K156" i="4"/>
  <c r="I156" i="4"/>
  <c r="G156" i="4"/>
  <c r="U155" i="4"/>
  <c r="T155" i="4"/>
  <c r="O155" i="4"/>
  <c r="M155" i="4"/>
  <c r="K155" i="4"/>
  <c r="I155" i="4"/>
  <c r="G155" i="4"/>
  <c r="U154" i="4"/>
  <c r="T154" i="4"/>
  <c r="O154" i="4"/>
  <c r="M154" i="4"/>
  <c r="K154" i="4"/>
  <c r="I154" i="4"/>
  <c r="G154" i="4"/>
  <c r="U153" i="4"/>
  <c r="T153" i="4"/>
  <c r="O153" i="4"/>
  <c r="M153" i="4"/>
  <c r="K153" i="4"/>
  <c r="I153" i="4"/>
  <c r="G153" i="4"/>
  <c r="U152" i="4"/>
  <c r="T152" i="4"/>
  <c r="O152" i="4"/>
  <c r="M152" i="4"/>
  <c r="K152" i="4"/>
  <c r="I152" i="4"/>
  <c r="G152" i="4"/>
  <c r="U151" i="4"/>
  <c r="T151" i="4"/>
  <c r="O151" i="4"/>
  <c r="M151" i="4"/>
  <c r="K151" i="4"/>
  <c r="I151" i="4"/>
  <c r="G151" i="4"/>
  <c r="S150" i="4"/>
  <c r="R150" i="4"/>
  <c r="Q150" i="4"/>
  <c r="T150" i="4" s="1"/>
  <c r="P150" i="4"/>
  <c r="O150" i="4"/>
  <c r="L150" i="4"/>
  <c r="J150" i="4"/>
  <c r="K150" i="4" s="1"/>
  <c r="H150" i="4"/>
  <c r="I150" i="4" s="1"/>
  <c r="F150" i="4"/>
  <c r="E150" i="4"/>
  <c r="D150" i="4"/>
  <c r="G150" i="4" s="1"/>
  <c r="U149" i="4"/>
  <c r="T149" i="4"/>
  <c r="O149" i="4"/>
  <c r="M149" i="4"/>
  <c r="K149" i="4"/>
  <c r="I149" i="4"/>
  <c r="G149" i="4"/>
  <c r="U148" i="4"/>
  <c r="T148" i="4"/>
  <c r="O148" i="4"/>
  <c r="M148" i="4"/>
  <c r="K148" i="4"/>
  <c r="I148" i="4"/>
  <c r="G148" i="4"/>
  <c r="U147" i="4"/>
  <c r="T147" i="4"/>
  <c r="O147" i="4"/>
  <c r="M147" i="4"/>
  <c r="K147" i="4"/>
  <c r="I147" i="4"/>
  <c r="G147" i="4"/>
  <c r="U146" i="4"/>
  <c r="T146" i="4"/>
  <c r="O146" i="4"/>
  <c r="M146" i="4"/>
  <c r="K146" i="4"/>
  <c r="I146" i="4"/>
  <c r="G146" i="4"/>
  <c r="U145" i="4"/>
  <c r="T145" i="4"/>
  <c r="O145" i="4"/>
  <c r="M145" i="4"/>
  <c r="K145" i="4"/>
  <c r="I145" i="4"/>
  <c r="G145" i="4"/>
  <c r="S144" i="4"/>
  <c r="R144" i="4"/>
  <c r="Q144" i="4"/>
  <c r="P144" i="4"/>
  <c r="U144" i="4" s="1"/>
  <c r="L144" i="4"/>
  <c r="J144" i="4"/>
  <c r="H144" i="4"/>
  <c r="F144" i="4"/>
  <c r="E144" i="4"/>
  <c r="M144" i="4" s="1"/>
  <c r="D144" i="4"/>
  <c r="G144" i="4" s="1"/>
  <c r="U143" i="4"/>
  <c r="T143" i="4"/>
  <c r="O143" i="4"/>
  <c r="M143" i="4"/>
  <c r="K143" i="4"/>
  <c r="I143" i="4"/>
  <c r="G143" i="4"/>
  <c r="U142" i="4"/>
  <c r="T142" i="4"/>
  <c r="O142" i="4"/>
  <c r="M142" i="4"/>
  <c r="K142" i="4"/>
  <c r="I142" i="4"/>
  <c r="G142" i="4"/>
  <c r="U141" i="4"/>
  <c r="T141" i="4"/>
  <c r="O141" i="4"/>
  <c r="M141" i="4"/>
  <c r="K141" i="4"/>
  <c r="I141" i="4"/>
  <c r="G141" i="4"/>
  <c r="U140" i="4"/>
  <c r="T140" i="4"/>
  <c r="O140" i="4"/>
  <c r="M140" i="4"/>
  <c r="K140" i="4"/>
  <c r="I140" i="4"/>
  <c r="G140" i="4"/>
  <c r="U139" i="4"/>
  <c r="T139" i="4"/>
  <c r="O139" i="4"/>
  <c r="M139" i="4"/>
  <c r="K139" i="4"/>
  <c r="I139" i="4"/>
  <c r="G139" i="4"/>
  <c r="U138" i="4"/>
  <c r="T138" i="4"/>
  <c r="O138" i="4"/>
  <c r="M138" i="4"/>
  <c r="K138" i="4"/>
  <c r="I138" i="4"/>
  <c r="G138" i="4"/>
  <c r="S137" i="4"/>
  <c r="R137" i="4"/>
  <c r="Q137" i="4"/>
  <c r="P137" i="4"/>
  <c r="L137" i="4"/>
  <c r="J137" i="4"/>
  <c r="H137" i="4"/>
  <c r="F137" i="4"/>
  <c r="E137" i="4"/>
  <c r="M137" i="4" s="1"/>
  <c r="D137" i="4"/>
  <c r="G137" i="4" s="1"/>
  <c r="U136" i="4"/>
  <c r="T136" i="4"/>
  <c r="O136" i="4"/>
  <c r="M136" i="4"/>
  <c r="K136" i="4"/>
  <c r="I136" i="4"/>
  <c r="G136" i="4"/>
  <c r="U135" i="4"/>
  <c r="T135" i="4"/>
  <c r="O135" i="4"/>
  <c r="M135" i="4"/>
  <c r="K135" i="4"/>
  <c r="I135" i="4"/>
  <c r="G135" i="4"/>
  <c r="U134" i="4"/>
  <c r="T134" i="4"/>
  <c r="O134" i="4"/>
  <c r="M134" i="4"/>
  <c r="K134" i="4"/>
  <c r="I134" i="4"/>
  <c r="G134" i="4"/>
  <c r="U133" i="4"/>
  <c r="T133" i="4"/>
  <c r="O133" i="4"/>
  <c r="M133" i="4"/>
  <c r="K133" i="4"/>
  <c r="I133" i="4"/>
  <c r="G133" i="4"/>
  <c r="S132" i="4"/>
  <c r="R132" i="4"/>
  <c r="Q132" i="4"/>
  <c r="T132" i="4" s="1"/>
  <c r="P132" i="4"/>
  <c r="L132" i="4"/>
  <c r="J132" i="4"/>
  <c r="H132" i="4"/>
  <c r="F132" i="4"/>
  <c r="U132" i="4" s="1"/>
  <c r="E132" i="4"/>
  <c r="M132" i="4" s="1"/>
  <c r="D132" i="4"/>
  <c r="G132" i="4" s="1"/>
  <c r="U131" i="4"/>
  <c r="T131" i="4"/>
  <c r="O131" i="4"/>
  <c r="M131" i="4"/>
  <c r="K131" i="4"/>
  <c r="I131" i="4"/>
  <c r="G131" i="4"/>
  <c r="U130" i="4"/>
  <c r="T130" i="4"/>
  <c r="O130" i="4"/>
  <c r="M130" i="4"/>
  <c r="K130" i="4"/>
  <c r="I130" i="4"/>
  <c r="G130" i="4"/>
  <c r="U129" i="4"/>
  <c r="T129" i="4"/>
  <c r="O129" i="4"/>
  <c r="M129" i="4"/>
  <c r="K129" i="4"/>
  <c r="I129" i="4"/>
  <c r="G129" i="4"/>
  <c r="U128" i="4"/>
  <c r="T128" i="4"/>
  <c r="O128" i="4"/>
  <c r="M128" i="4"/>
  <c r="K128" i="4"/>
  <c r="I128" i="4"/>
  <c r="G128" i="4"/>
  <c r="U127" i="4"/>
  <c r="T127" i="4"/>
  <c r="O127" i="4"/>
  <c r="M127" i="4"/>
  <c r="K127" i="4"/>
  <c r="I127" i="4"/>
  <c r="G127" i="4"/>
  <c r="S126" i="4"/>
  <c r="R126" i="4"/>
  <c r="Q126" i="4"/>
  <c r="P126" i="4"/>
  <c r="L126" i="4"/>
  <c r="J126" i="4"/>
  <c r="H126" i="4"/>
  <c r="F126" i="4"/>
  <c r="E126" i="4"/>
  <c r="D126" i="4"/>
  <c r="G126" i="4" s="1"/>
  <c r="U125" i="4"/>
  <c r="T125" i="4"/>
  <c r="O125" i="4"/>
  <c r="M125" i="4"/>
  <c r="K125" i="4"/>
  <c r="I125" i="4"/>
  <c r="G125" i="4"/>
  <c r="U124" i="4"/>
  <c r="T124" i="4"/>
  <c r="O124" i="4"/>
  <c r="M124" i="4"/>
  <c r="K124" i="4"/>
  <c r="I124" i="4"/>
  <c r="G124" i="4"/>
  <c r="U123" i="4"/>
  <c r="T123" i="4"/>
  <c r="O123" i="4"/>
  <c r="M123" i="4"/>
  <c r="K123" i="4"/>
  <c r="I123" i="4"/>
  <c r="G123" i="4"/>
  <c r="U122" i="4"/>
  <c r="T122" i="4"/>
  <c r="O122" i="4"/>
  <c r="M122" i="4"/>
  <c r="K122" i="4"/>
  <c r="I122" i="4"/>
  <c r="G122" i="4"/>
  <c r="T121" i="4"/>
  <c r="S121" i="4"/>
  <c r="R121" i="4"/>
  <c r="Q121" i="4"/>
  <c r="P121" i="4"/>
  <c r="U121" i="4" s="1"/>
  <c r="O121" i="4"/>
  <c r="L121" i="4"/>
  <c r="J121" i="4"/>
  <c r="I121" i="4"/>
  <c r="H121" i="4"/>
  <c r="F121" i="4"/>
  <c r="E121" i="4"/>
  <c r="M121" i="4" s="1"/>
  <c r="D121" i="4"/>
  <c r="U120" i="4"/>
  <c r="T120" i="4"/>
  <c r="O120" i="4"/>
  <c r="M120" i="4"/>
  <c r="K120" i="4"/>
  <c r="I120" i="4"/>
  <c r="G120" i="4"/>
  <c r="U119" i="4"/>
  <c r="T119" i="4"/>
  <c r="O119" i="4"/>
  <c r="M119" i="4"/>
  <c r="K119" i="4"/>
  <c r="I119" i="4"/>
  <c r="G119" i="4"/>
  <c r="U118" i="4"/>
  <c r="T118" i="4"/>
  <c r="O118" i="4"/>
  <c r="M118" i="4"/>
  <c r="K118" i="4"/>
  <c r="I118" i="4"/>
  <c r="G118" i="4"/>
  <c r="U117" i="4"/>
  <c r="T117" i="4"/>
  <c r="O117" i="4"/>
  <c r="M117" i="4"/>
  <c r="K117" i="4"/>
  <c r="I117" i="4"/>
  <c r="G117" i="4"/>
  <c r="U116" i="4"/>
  <c r="T116" i="4"/>
  <c r="O116" i="4"/>
  <c r="M116" i="4"/>
  <c r="K116" i="4"/>
  <c r="I116" i="4"/>
  <c r="G116" i="4"/>
  <c r="U115" i="4"/>
  <c r="T115" i="4"/>
  <c r="O115" i="4"/>
  <c r="M115" i="4"/>
  <c r="K115" i="4"/>
  <c r="I115" i="4"/>
  <c r="G115" i="4"/>
  <c r="U114" i="4"/>
  <c r="T114" i="4"/>
  <c r="O114" i="4"/>
  <c r="M114" i="4"/>
  <c r="K114" i="4"/>
  <c r="I114" i="4"/>
  <c r="G114" i="4"/>
  <c r="U113" i="4"/>
  <c r="T113" i="4"/>
  <c r="O113" i="4"/>
  <c r="M113" i="4"/>
  <c r="K113" i="4"/>
  <c r="I113" i="4"/>
  <c r="G113" i="4"/>
  <c r="S112" i="4"/>
  <c r="R112" i="4"/>
  <c r="Q112" i="4"/>
  <c r="P112" i="4"/>
  <c r="U112" i="4" s="1"/>
  <c r="L112" i="4"/>
  <c r="J112" i="4"/>
  <c r="H112" i="4"/>
  <c r="F112" i="4"/>
  <c r="E112" i="4"/>
  <c r="M112" i="4" s="1"/>
  <c r="D112" i="4"/>
  <c r="I112" i="4" s="1"/>
  <c r="U111" i="4"/>
  <c r="T111" i="4"/>
  <c r="O111" i="4"/>
  <c r="M111" i="4"/>
  <c r="K111" i="4"/>
  <c r="I111" i="4"/>
  <c r="G111" i="4"/>
  <c r="U110" i="4"/>
  <c r="T110" i="4"/>
  <c r="O110" i="4"/>
  <c r="M110" i="4"/>
  <c r="K110" i="4"/>
  <c r="I110" i="4"/>
  <c r="G110" i="4"/>
  <c r="U109" i="4"/>
  <c r="T109" i="4"/>
  <c r="O109" i="4"/>
  <c r="M109" i="4"/>
  <c r="K109" i="4"/>
  <c r="I109" i="4"/>
  <c r="G109" i="4"/>
  <c r="U108" i="4"/>
  <c r="T108" i="4"/>
  <c r="O108" i="4"/>
  <c r="M108" i="4"/>
  <c r="K108" i="4"/>
  <c r="I108" i="4"/>
  <c r="G108" i="4"/>
  <c r="U107" i="4"/>
  <c r="T107" i="4"/>
  <c r="O107" i="4"/>
  <c r="M107" i="4"/>
  <c r="K107" i="4"/>
  <c r="I107" i="4"/>
  <c r="G107" i="4"/>
  <c r="U106" i="4"/>
  <c r="S106" i="4"/>
  <c r="R106" i="4"/>
  <c r="Q106" i="4"/>
  <c r="T106" i="4" s="1"/>
  <c r="P106" i="4"/>
  <c r="L106" i="4"/>
  <c r="K106" i="4"/>
  <c r="J106" i="4"/>
  <c r="H106" i="4"/>
  <c r="F106" i="4"/>
  <c r="E106" i="4"/>
  <c r="M106" i="4" s="1"/>
  <c r="D106" i="4"/>
  <c r="I106" i="4" s="1"/>
  <c r="U105" i="4"/>
  <c r="T105" i="4"/>
  <c r="O105" i="4"/>
  <c r="M105" i="4"/>
  <c r="K105" i="4"/>
  <c r="I105" i="4"/>
  <c r="G105" i="4"/>
  <c r="U102" i="4"/>
  <c r="S102" i="4"/>
  <c r="R102" i="4"/>
  <c r="Q102" i="4"/>
  <c r="T102" i="4" s="1"/>
  <c r="P102" i="4"/>
  <c r="L102" i="4"/>
  <c r="J102" i="4"/>
  <c r="H102" i="4"/>
  <c r="F102" i="4"/>
  <c r="E102" i="4"/>
  <c r="M102" i="4" s="1"/>
  <c r="D102" i="4"/>
  <c r="I102" i="4" s="1"/>
  <c r="U101" i="4"/>
  <c r="S101" i="4"/>
  <c r="T101" i="4" s="1"/>
  <c r="R101" i="4"/>
  <c r="Q101" i="4"/>
  <c r="P101" i="4"/>
  <c r="L101" i="4"/>
  <c r="J101" i="4"/>
  <c r="H101" i="4"/>
  <c r="F101" i="4"/>
  <c r="E101" i="4"/>
  <c r="M101" i="4" s="1"/>
  <c r="D101" i="4"/>
  <c r="O101" i="4" s="1"/>
  <c r="U100" i="4"/>
  <c r="T100" i="4"/>
  <c r="O100" i="4"/>
  <c r="M100" i="4"/>
  <c r="K100" i="4"/>
  <c r="I100" i="4"/>
  <c r="G100" i="4"/>
  <c r="U99" i="4"/>
  <c r="T99" i="4"/>
  <c r="O99" i="4"/>
  <c r="M99" i="4"/>
  <c r="K99" i="4"/>
  <c r="I99" i="4"/>
  <c r="G99" i="4"/>
  <c r="U98" i="4"/>
  <c r="T98" i="4"/>
  <c r="O98" i="4"/>
  <c r="M98" i="4"/>
  <c r="K98" i="4"/>
  <c r="I98" i="4"/>
  <c r="G98" i="4"/>
  <c r="U97" i="4"/>
  <c r="T97" i="4"/>
  <c r="O97" i="4"/>
  <c r="M97" i="4"/>
  <c r="K97" i="4"/>
  <c r="I97" i="4"/>
  <c r="G97" i="4"/>
  <c r="S96" i="4"/>
  <c r="R96" i="4"/>
  <c r="Q96" i="4"/>
  <c r="T96" i="4" s="1"/>
  <c r="P96" i="4"/>
  <c r="O96" i="4"/>
  <c r="L96" i="4"/>
  <c r="J96" i="4"/>
  <c r="I96" i="4"/>
  <c r="H96" i="4"/>
  <c r="F96" i="4"/>
  <c r="U96" i="4" s="1"/>
  <c r="E96" i="4"/>
  <c r="M96" i="4" s="1"/>
  <c r="D96" i="4"/>
  <c r="U95" i="4"/>
  <c r="T95" i="4"/>
  <c r="O95" i="4"/>
  <c r="M95" i="4"/>
  <c r="K95" i="4"/>
  <c r="I95" i="4"/>
  <c r="G95" i="4"/>
  <c r="U94" i="4"/>
  <c r="T94" i="4"/>
  <c r="O94" i="4"/>
  <c r="M94" i="4"/>
  <c r="K94" i="4"/>
  <c r="I94" i="4"/>
  <c r="G94" i="4"/>
  <c r="U93" i="4"/>
  <c r="T93" i="4"/>
  <c r="O93" i="4"/>
  <c r="M93" i="4"/>
  <c r="K93" i="4"/>
  <c r="I93" i="4"/>
  <c r="G93" i="4"/>
  <c r="U92" i="4"/>
  <c r="T92" i="4"/>
  <c r="O92" i="4"/>
  <c r="M92" i="4"/>
  <c r="K92" i="4"/>
  <c r="I92" i="4"/>
  <c r="G92" i="4"/>
  <c r="S91" i="4"/>
  <c r="R91" i="4"/>
  <c r="Q91" i="4"/>
  <c r="T91" i="4" s="1"/>
  <c r="P91" i="4"/>
  <c r="O91" i="4"/>
  <c r="L91" i="4"/>
  <c r="J91" i="4"/>
  <c r="H91" i="4"/>
  <c r="F91" i="4"/>
  <c r="G91" i="4" s="1"/>
  <c r="E91" i="4"/>
  <c r="D91" i="4"/>
  <c r="I91" i="4" s="1"/>
  <c r="U90" i="4"/>
  <c r="T90" i="4"/>
  <c r="O90" i="4"/>
  <c r="M90" i="4"/>
  <c r="K90" i="4"/>
  <c r="I90" i="4"/>
  <c r="G90" i="4"/>
  <c r="U89" i="4"/>
  <c r="T89" i="4"/>
  <c r="O89" i="4"/>
  <c r="M89" i="4"/>
  <c r="K89" i="4"/>
  <c r="I89" i="4"/>
  <c r="G89" i="4"/>
  <c r="U88" i="4"/>
  <c r="T88" i="4"/>
  <c r="O88" i="4"/>
  <c r="M88" i="4"/>
  <c r="K88" i="4"/>
  <c r="I88" i="4"/>
  <c r="G88" i="4"/>
  <c r="U85" i="4"/>
  <c r="S85" i="4"/>
  <c r="R85" i="4"/>
  <c r="Q85" i="4"/>
  <c r="T85" i="4" s="1"/>
  <c r="P85" i="4"/>
  <c r="L85" i="4"/>
  <c r="J85" i="4"/>
  <c r="H85" i="4"/>
  <c r="F85" i="4"/>
  <c r="E85" i="4"/>
  <c r="M85" i="4" s="1"/>
  <c r="D85" i="4"/>
  <c r="O85" i="4" s="1"/>
  <c r="S84" i="4"/>
  <c r="R84" i="4"/>
  <c r="Q84" i="4"/>
  <c r="T84" i="4" s="1"/>
  <c r="P84" i="4"/>
  <c r="L84" i="4"/>
  <c r="J84" i="4"/>
  <c r="H84" i="4"/>
  <c r="F84" i="4"/>
  <c r="U84" i="4" s="1"/>
  <c r="E84" i="4"/>
  <c r="D84" i="4"/>
  <c r="U83" i="4"/>
  <c r="T83" i="4"/>
  <c r="O83" i="4"/>
  <c r="M83" i="4"/>
  <c r="K83" i="4"/>
  <c r="I83" i="4"/>
  <c r="G83" i="4"/>
  <c r="U82" i="4"/>
  <c r="T82" i="4"/>
  <c r="O82" i="4"/>
  <c r="M82" i="4"/>
  <c r="K82" i="4"/>
  <c r="I82" i="4"/>
  <c r="G82" i="4"/>
  <c r="U81" i="4"/>
  <c r="T81" i="4"/>
  <c r="O81" i="4"/>
  <c r="M81" i="4"/>
  <c r="K81" i="4"/>
  <c r="I81" i="4"/>
  <c r="G81" i="4"/>
  <c r="U80" i="4"/>
  <c r="T80" i="4"/>
  <c r="O80" i="4"/>
  <c r="M80" i="4"/>
  <c r="K80" i="4"/>
  <c r="I80" i="4"/>
  <c r="G80" i="4"/>
  <c r="U79" i="4"/>
  <c r="T79" i="4"/>
  <c r="O79" i="4"/>
  <c r="M79" i="4"/>
  <c r="K79" i="4"/>
  <c r="I79" i="4"/>
  <c r="G79" i="4"/>
  <c r="S78" i="4"/>
  <c r="R78" i="4"/>
  <c r="Q78" i="4"/>
  <c r="T78" i="4" s="1"/>
  <c r="P78" i="4"/>
  <c r="O78" i="4"/>
  <c r="L78" i="4"/>
  <c r="J78" i="4"/>
  <c r="H78" i="4"/>
  <c r="I78" i="4" s="1"/>
  <c r="F78" i="4"/>
  <c r="U78" i="4" s="1"/>
  <c r="E78" i="4"/>
  <c r="D78" i="4"/>
  <c r="U77" i="4"/>
  <c r="T77" i="4"/>
  <c r="O77" i="4"/>
  <c r="M77" i="4"/>
  <c r="K77" i="4"/>
  <c r="I77" i="4"/>
  <c r="G77" i="4"/>
  <c r="U76" i="4"/>
  <c r="T76" i="4"/>
  <c r="O76" i="4"/>
  <c r="M76" i="4"/>
  <c r="K76" i="4"/>
  <c r="I76" i="4"/>
  <c r="G76" i="4"/>
  <c r="U75" i="4"/>
  <c r="T75" i="4"/>
  <c r="O75" i="4"/>
  <c r="M75" i="4"/>
  <c r="K75" i="4"/>
  <c r="I75" i="4"/>
  <c r="G75" i="4"/>
  <c r="U74" i="4"/>
  <c r="T74" i="4"/>
  <c r="O74" i="4"/>
  <c r="M74" i="4"/>
  <c r="K74" i="4"/>
  <c r="I74" i="4"/>
  <c r="G74" i="4"/>
  <c r="U73" i="4"/>
  <c r="T73" i="4"/>
  <c r="O73" i="4"/>
  <c r="M73" i="4"/>
  <c r="K73" i="4"/>
  <c r="I73" i="4"/>
  <c r="G73" i="4"/>
  <c r="U72" i="4"/>
  <c r="T72" i="4"/>
  <c r="O72" i="4"/>
  <c r="M72" i="4"/>
  <c r="K72" i="4"/>
  <c r="I72" i="4"/>
  <c r="G72" i="4"/>
  <c r="U71" i="4"/>
  <c r="T71" i="4"/>
  <c r="O71" i="4"/>
  <c r="M71" i="4"/>
  <c r="K71" i="4"/>
  <c r="I71" i="4"/>
  <c r="G71" i="4"/>
  <c r="U70" i="4"/>
  <c r="S70" i="4"/>
  <c r="R70" i="4"/>
  <c r="Q70" i="4"/>
  <c r="T70" i="4" s="1"/>
  <c r="P70" i="4"/>
  <c r="L70" i="4"/>
  <c r="J70" i="4"/>
  <c r="H70" i="4"/>
  <c r="F70" i="4"/>
  <c r="E70" i="4"/>
  <c r="M70" i="4" s="1"/>
  <c r="D70" i="4"/>
  <c r="I70" i="4" s="1"/>
  <c r="U69" i="4"/>
  <c r="T69" i="4"/>
  <c r="O69" i="4"/>
  <c r="M69" i="4"/>
  <c r="K69" i="4"/>
  <c r="I69" i="4"/>
  <c r="G69" i="4"/>
  <c r="U68" i="4"/>
  <c r="T68" i="4"/>
  <c r="O68" i="4"/>
  <c r="M68" i="4"/>
  <c r="K68" i="4"/>
  <c r="I68" i="4"/>
  <c r="G68" i="4"/>
  <c r="U67" i="4"/>
  <c r="T67" i="4"/>
  <c r="O67" i="4"/>
  <c r="M67" i="4"/>
  <c r="K67" i="4"/>
  <c r="I67" i="4"/>
  <c r="G67" i="4"/>
  <c r="U66" i="4"/>
  <c r="T66" i="4"/>
  <c r="O66" i="4"/>
  <c r="M66" i="4"/>
  <c r="K66" i="4"/>
  <c r="I66" i="4"/>
  <c r="G66" i="4"/>
  <c r="U65" i="4"/>
  <c r="T65" i="4"/>
  <c r="O65" i="4"/>
  <c r="M65" i="4"/>
  <c r="K65" i="4"/>
  <c r="I65" i="4"/>
  <c r="G65" i="4"/>
  <c r="U64" i="4"/>
  <c r="T64" i="4"/>
  <c r="O64" i="4"/>
  <c r="M64" i="4"/>
  <c r="K64" i="4"/>
  <c r="I64" i="4"/>
  <c r="G64" i="4"/>
  <c r="S63" i="4"/>
  <c r="T63" i="4" s="1"/>
  <c r="R63" i="4"/>
  <c r="Q63" i="4"/>
  <c r="P63" i="4"/>
  <c r="U63" i="4" s="1"/>
  <c r="L63" i="4"/>
  <c r="J63" i="4"/>
  <c r="H63" i="4"/>
  <c r="F63" i="4"/>
  <c r="E63" i="4"/>
  <c r="D63" i="4"/>
  <c r="O63" i="4" s="1"/>
  <c r="U62" i="4"/>
  <c r="T62" i="4"/>
  <c r="O62" i="4"/>
  <c r="M62" i="4"/>
  <c r="K62" i="4"/>
  <c r="I62" i="4"/>
  <c r="G62" i="4"/>
  <c r="U61" i="4"/>
  <c r="T61" i="4"/>
  <c r="O61" i="4"/>
  <c r="M61" i="4"/>
  <c r="K61" i="4"/>
  <c r="I61" i="4"/>
  <c r="G61" i="4"/>
  <c r="U60" i="4"/>
  <c r="T60" i="4"/>
  <c r="O60" i="4"/>
  <c r="M60" i="4"/>
  <c r="K60" i="4"/>
  <c r="I60" i="4"/>
  <c r="G60" i="4"/>
  <c r="U59" i="4"/>
  <c r="T59" i="4"/>
  <c r="O59" i="4"/>
  <c r="M59" i="4"/>
  <c r="K59" i="4"/>
  <c r="I59" i="4"/>
  <c r="G59" i="4"/>
  <c r="U58" i="4"/>
  <c r="S58" i="4"/>
  <c r="R58" i="4"/>
  <c r="Q58" i="4"/>
  <c r="T58" i="4" s="1"/>
  <c r="P58" i="4"/>
  <c r="L58" i="4"/>
  <c r="J58" i="4"/>
  <c r="H58" i="4"/>
  <c r="F58" i="4"/>
  <c r="E58" i="4"/>
  <c r="M58" i="4" s="1"/>
  <c r="D58" i="4"/>
  <c r="I58" i="4" s="1"/>
  <c r="U57" i="4"/>
  <c r="T57" i="4"/>
  <c r="O57" i="4"/>
  <c r="M57" i="4"/>
  <c r="K57" i="4"/>
  <c r="I57" i="4"/>
  <c r="G57" i="4"/>
  <c r="U54" i="4"/>
  <c r="S54" i="4"/>
  <c r="R54" i="4"/>
  <c r="Q54" i="4"/>
  <c r="T54" i="4" s="1"/>
  <c r="P54" i="4"/>
  <c r="L54" i="4"/>
  <c r="K54" i="4"/>
  <c r="J54" i="4"/>
  <c r="H54" i="4"/>
  <c r="F54" i="4"/>
  <c r="E54" i="4"/>
  <c r="M54" i="4" s="1"/>
  <c r="D54" i="4"/>
  <c r="I54" i="4" s="1"/>
  <c r="S53" i="4"/>
  <c r="R53" i="4"/>
  <c r="Q53" i="4"/>
  <c r="T53" i="4" s="1"/>
  <c r="P53" i="4"/>
  <c r="U53" i="4" s="1"/>
  <c r="L53" i="4"/>
  <c r="K53" i="4"/>
  <c r="J53" i="4"/>
  <c r="H53" i="4"/>
  <c r="F53" i="4"/>
  <c r="E53" i="4"/>
  <c r="D53" i="4"/>
  <c r="O53" i="4" s="1"/>
  <c r="U52" i="4"/>
  <c r="T52" i="4"/>
  <c r="O52" i="4"/>
  <c r="M52" i="4"/>
  <c r="K52" i="4"/>
  <c r="I52" i="4"/>
  <c r="G52" i="4"/>
  <c r="U51" i="4"/>
  <c r="T51" i="4"/>
  <c r="O51" i="4"/>
  <c r="M51" i="4"/>
  <c r="K51" i="4"/>
  <c r="I51" i="4"/>
  <c r="G51" i="4"/>
  <c r="U50" i="4"/>
  <c r="T50" i="4"/>
  <c r="O50" i="4"/>
  <c r="M50" i="4"/>
  <c r="K50" i="4"/>
  <c r="I50" i="4"/>
  <c r="G50" i="4"/>
  <c r="U49" i="4"/>
  <c r="T49" i="4"/>
  <c r="O49" i="4"/>
  <c r="M49" i="4"/>
  <c r="K49" i="4"/>
  <c r="I49" i="4"/>
  <c r="G49" i="4"/>
  <c r="U48" i="4"/>
  <c r="T48" i="4"/>
  <c r="O48" i="4"/>
  <c r="M48" i="4"/>
  <c r="K48" i="4"/>
  <c r="I48" i="4"/>
  <c r="G48" i="4"/>
  <c r="S47" i="4"/>
  <c r="R47" i="4"/>
  <c r="Q47" i="4"/>
  <c r="T47" i="4" s="1"/>
  <c r="P47" i="4"/>
  <c r="U47" i="4" s="1"/>
  <c r="O47" i="4"/>
  <c r="L47" i="4"/>
  <c r="J47" i="4"/>
  <c r="H47" i="4"/>
  <c r="I47" i="4" s="1"/>
  <c r="F47" i="4"/>
  <c r="E47" i="4"/>
  <c r="M47" i="4" s="1"/>
  <c r="D47" i="4"/>
  <c r="G47" i="4" s="1"/>
  <c r="U46" i="4"/>
  <c r="T46" i="4"/>
  <c r="O46" i="4"/>
  <c r="M46" i="4"/>
  <c r="K46" i="4"/>
  <c r="I46" i="4"/>
  <c r="G46" i="4"/>
  <c r="U45" i="4"/>
  <c r="T45" i="4"/>
  <c r="O45" i="4"/>
  <c r="M45" i="4"/>
  <c r="K45" i="4"/>
  <c r="I45" i="4"/>
  <c r="G45" i="4"/>
  <c r="U44" i="4"/>
  <c r="T44" i="4"/>
  <c r="O44" i="4"/>
  <c r="M44" i="4"/>
  <c r="K44" i="4"/>
  <c r="I44" i="4"/>
  <c r="G44" i="4"/>
  <c r="U43" i="4"/>
  <c r="T43" i="4"/>
  <c r="O43" i="4"/>
  <c r="M43" i="4"/>
  <c r="K43" i="4"/>
  <c r="I43" i="4"/>
  <c r="G43" i="4"/>
  <c r="U42" i="4"/>
  <c r="T42" i="4"/>
  <c r="O42" i="4"/>
  <c r="M42" i="4"/>
  <c r="K42" i="4"/>
  <c r="I42" i="4"/>
  <c r="G42" i="4"/>
  <c r="U41" i="4"/>
  <c r="T41" i="4"/>
  <c r="O41" i="4"/>
  <c r="M41" i="4"/>
  <c r="K41" i="4"/>
  <c r="I41" i="4"/>
  <c r="G41" i="4"/>
  <c r="U40" i="4"/>
  <c r="T40" i="4"/>
  <c r="S40" i="4"/>
  <c r="R40" i="4"/>
  <c r="Q40" i="4"/>
  <c r="P40" i="4"/>
  <c r="L40" i="4"/>
  <c r="J40" i="4"/>
  <c r="H40" i="4"/>
  <c r="F40" i="4"/>
  <c r="E40" i="4"/>
  <c r="K40" i="4" s="1"/>
  <c r="D40" i="4"/>
  <c r="U39" i="4"/>
  <c r="T39" i="4"/>
  <c r="O39" i="4"/>
  <c r="M39" i="4"/>
  <c r="K39" i="4"/>
  <c r="I39" i="4"/>
  <c r="G39" i="4"/>
  <c r="U38" i="4"/>
  <c r="T38" i="4"/>
  <c r="O38" i="4"/>
  <c r="M38" i="4"/>
  <c r="K38" i="4"/>
  <c r="I38" i="4"/>
  <c r="G38" i="4"/>
  <c r="U37" i="4"/>
  <c r="T37" i="4"/>
  <c r="O37" i="4"/>
  <c r="M37" i="4"/>
  <c r="K37" i="4"/>
  <c r="I37" i="4"/>
  <c r="G37" i="4"/>
  <c r="U36" i="4"/>
  <c r="T36" i="4"/>
  <c r="O36" i="4"/>
  <c r="M36" i="4"/>
  <c r="K36" i="4"/>
  <c r="I36" i="4"/>
  <c r="G36" i="4"/>
  <c r="S35" i="4"/>
  <c r="R35" i="4"/>
  <c r="Q35" i="4"/>
  <c r="P35" i="4"/>
  <c r="U35" i="4" s="1"/>
  <c r="M35" i="4"/>
  <c r="L35" i="4"/>
  <c r="J35" i="4"/>
  <c r="H35" i="4"/>
  <c r="I35" i="4" s="1"/>
  <c r="F35" i="4"/>
  <c r="E35" i="4"/>
  <c r="K35" i="4" s="1"/>
  <c r="D35" i="4"/>
  <c r="G35" i="4" s="1"/>
  <c r="U34" i="4"/>
  <c r="T34" i="4"/>
  <c r="O34" i="4"/>
  <c r="M34" i="4"/>
  <c r="K34" i="4"/>
  <c r="I34" i="4"/>
  <c r="G34" i="4"/>
  <c r="U33" i="4"/>
  <c r="T33" i="4"/>
  <c r="O33" i="4"/>
  <c r="M33" i="4"/>
  <c r="K33" i="4"/>
  <c r="I33" i="4"/>
  <c r="G33" i="4"/>
  <c r="U32" i="4"/>
  <c r="T32" i="4"/>
  <c r="O32" i="4"/>
  <c r="M32" i="4"/>
  <c r="K32" i="4"/>
  <c r="I32" i="4"/>
  <c r="G32" i="4"/>
  <c r="U31" i="4"/>
  <c r="T31" i="4"/>
  <c r="O31" i="4"/>
  <c r="M31" i="4"/>
  <c r="K31" i="4"/>
  <c r="I31" i="4"/>
  <c r="G31" i="4"/>
  <c r="U30" i="4"/>
  <c r="T30" i="4"/>
  <c r="O30" i="4"/>
  <c r="M30" i="4"/>
  <c r="K30" i="4"/>
  <c r="I30" i="4"/>
  <c r="G30" i="4"/>
  <c r="U29" i="4"/>
  <c r="T29" i="4"/>
  <c r="O29" i="4"/>
  <c r="M29" i="4"/>
  <c r="K29" i="4"/>
  <c r="I29" i="4"/>
  <c r="G29" i="4"/>
  <c r="U28" i="4"/>
  <c r="T28" i="4"/>
  <c r="O28" i="4"/>
  <c r="M28" i="4"/>
  <c r="K28" i="4"/>
  <c r="I28" i="4"/>
  <c r="G28" i="4"/>
  <c r="S27" i="4"/>
  <c r="R27" i="4"/>
  <c r="Q27" i="4"/>
  <c r="P27" i="4"/>
  <c r="L27" i="4"/>
  <c r="J27" i="4"/>
  <c r="H27" i="4"/>
  <c r="I27" i="4" s="1"/>
  <c r="F27" i="4"/>
  <c r="E27" i="4"/>
  <c r="M27" i="4" s="1"/>
  <c r="D27" i="4"/>
  <c r="O27" i="4" s="1"/>
  <c r="U26" i="4"/>
  <c r="T26" i="4"/>
  <c r="O26" i="4"/>
  <c r="M26" i="4"/>
  <c r="K26" i="4"/>
  <c r="I26" i="4"/>
  <c r="G26" i="4"/>
  <c r="U25" i="4"/>
  <c r="T25" i="4"/>
  <c r="O25" i="4"/>
  <c r="M25" i="4"/>
  <c r="K25" i="4"/>
  <c r="I25" i="4"/>
  <c r="G25" i="4"/>
  <c r="U24" i="4"/>
  <c r="T24" i="4"/>
  <c r="O24" i="4"/>
  <c r="M24" i="4"/>
  <c r="K24" i="4"/>
  <c r="I24" i="4"/>
  <c r="G24" i="4"/>
  <c r="U23" i="4"/>
  <c r="T23" i="4"/>
  <c r="O23" i="4"/>
  <c r="M23" i="4"/>
  <c r="K23" i="4"/>
  <c r="I23" i="4"/>
  <c r="G23" i="4"/>
  <c r="U22" i="4"/>
  <c r="T22" i="4"/>
  <c r="O22" i="4"/>
  <c r="M22" i="4"/>
  <c r="K22" i="4"/>
  <c r="I22" i="4"/>
  <c r="G22" i="4"/>
  <c r="U21" i="4"/>
  <c r="T21" i="4"/>
  <c r="O21" i="4"/>
  <c r="M21" i="4"/>
  <c r="K21" i="4"/>
  <c r="I21" i="4"/>
  <c r="G21" i="4"/>
  <c r="U20" i="4"/>
  <c r="T20" i="4"/>
  <c r="O20" i="4"/>
  <c r="M20" i="4"/>
  <c r="K20" i="4"/>
  <c r="I20" i="4"/>
  <c r="G20" i="4"/>
  <c r="S19" i="4"/>
  <c r="R19" i="4"/>
  <c r="Q19" i="4"/>
  <c r="T19" i="4" s="1"/>
  <c r="P19" i="4"/>
  <c r="U19" i="4" s="1"/>
  <c r="L19" i="4"/>
  <c r="J19" i="4"/>
  <c r="K19" i="4" s="1"/>
  <c r="H19" i="4"/>
  <c r="F19" i="4"/>
  <c r="E19" i="4"/>
  <c r="M19" i="4" s="1"/>
  <c r="D19" i="4"/>
  <c r="O19" i="4" s="1"/>
  <c r="U18" i="4"/>
  <c r="T18" i="4"/>
  <c r="O18" i="4"/>
  <c r="M18" i="4"/>
  <c r="K18" i="4"/>
  <c r="I18" i="4"/>
  <c r="G18" i="4"/>
  <c r="U17" i="4"/>
  <c r="T17" i="4"/>
  <c r="O17" i="4"/>
  <c r="M17" i="4"/>
  <c r="K17" i="4"/>
  <c r="I17" i="4"/>
  <c r="G17" i="4"/>
  <c r="U16" i="4"/>
  <c r="T16" i="4"/>
  <c r="O16" i="4"/>
  <c r="M16" i="4"/>
  <c r="K16" i="4"/>
  <c r="I16" i="4"/>
  <c r="G16" i="4"/>
  <c r="U15" i="4"/>
  <c r="T15" i="4"/>
  <c r="O15" i="4"/>
  <c r="M15" i="4"/>
  <c r="K15" i="4"/>
  <c r="I15" i="4"/>
  <c r="G15" i="4"/>
  <c r="U14" i="4"/>
  <c r="T14" i="4"/>
  <c r="O14" i="4"/>
  <c r="M14" i="4"/>
  <c r="K14" i="4"/>
  <c r="I14" i="4"/>
  <c r="G14" i="4"/>
  <c r="U13" i="4"/>
  <c r="T13" i="4"/>
  <c r="O13" i="4"/>
  <c r="M13" i="4"/>
  <c r="K13" i="4"/>
  <c r="I13" i="4"/>
  <c r="G13" i="4"/>
  <c r="U12" i="4"/>
  <c r="T12" i="4"/>
  <c r="O12" i="4"/>
  <c r="M12" i="4"/>
  <c r="K12" i="4"/>
  <c r="I12" i="4"/>
  <c r="G12" i="4"/>
  <c r="U11" i="4"/>
  <c r="T11" i="4"/>
  <c r="O11" i="4"/>
  <c r="M11" i="4"/>
  <c r="K11" i="4"/>
  <c r="I11" i="4"/>
  <c r="G11" i="4"/>
  <c r="S10" i="4"/>
  <c r="R10" i="4"/>
  <c r="Q10" i="4"/>
  <c r="P10" i="4"/>
  <c r="L10" i="4"/>
  <c r="J10" i="4"/>
  <c r="H10" i="4"/>
  <c r="F10" i="4"/>
  <c r="U10" i="4" s="1"/>
  <c r="E10" i="4"/>
  <c r="K10" i="4" s="1"/>
  <c r="D10" i="4"/>
  <c r="U9" i="4"/>
  <c r="T9" i="4"/>
  <c r="O9" i="4"/>
  <c r="M9" i="4"/>
  <c r="K9" i="4"/>
  <c r="I9" i="4"/>
  <c r="G9" i="4"/>
  <c r="U8" i="4"/>
  <c r="T8" i="4"/>
  <c r="O8" i="4"/>
  <c r="M8" i="4"/>
  <c r="K8" i="4"/>
  <c r="I8" i="4"/>
  <c r="G8" i="4"/>
  <c r="S339" i="3"/>
  <c r="R339" i="3"/>
  <c r="Q339" i="3"/>
  <c r="T339" i="3" s="1"/>
  <c r="P339" i="3"/>
  <c r="O339" i="3"/>
  <c r="L339" i="3"/>
  <c r="J339" i="3"/>
  <c r="I339" i="3"/>
  <c r="H339" i="3"/>
  <c r="F339" i="3"/>
  <c r="E339" i="3"/>
  <c r="K339" i="3" s="1"/>
  <c r="D339" i="3"/>
  <c r="S338" i="3"/>
  <c r="T338" i="3" s="1"/>
  <c r="R338" i="3"/>
  <c r="Q338" i="3"/>
  <c r="P338" i="3"/>
  <c r="U338" i="3" s="1"/>
  <c r="L338" i="3"/>
  <c r="J338" i="3"/>
  <c r="K338" i="3" s="1"/>
  <c r="H338" i="3"/>
  <c r="I338" i="3" s="1"/>
  <c r="F338" i="3"/>
  <c r="G338" i="3" s="1"/>
  <c r="E338" i="3"/>
  <c r="D338" i="3"/>
  <c r="O338" i="3" s="1"/>
  <c r="T337" i="3"/>
  <c r="S337" i="3"/>
  <c r="R337" i="3"/>
  <c r="Q337" i="3"/>
  <c r="P337" i="3"/>
  <c r="U337" i="3" s="1"/>
  <c r="L337" i="3"/>
  <c r="J337" i="3"/>
  <c r="H337" i="3"/>
  <c r="F337" i="3"/>
  <c r="E337" i="3"/>
  <c r="M337" i="3" s="1"/>
  <c r="D337" i="3"/>
  <c r="O337" i="3" s="1"/>
  <c r="U336" i="3"/>
  <c r="T336" i="3"/>
  <c r="O336" i="3"/>
  <c r="M336" i="3"/>
  <c r="K336" i="3"/>
  <c r="I336" i="3"/>
  <c r="G336" i="3"/>
  <c r="U335" i="3"/>
  <c r="T335" i="3"/>
  <c r="O335" i="3"/>
  <c r="M335" i="3"/>
  <c r="K335" i="3"/>
  <c r="I335" i="3"/>
  <c r="G335" i="3"/>
  <c r="U334" i="3"/>
  <c r="T334" i="3"/>
  <c r="O334" i="3"/>
  <c r="M334" i="3"/>
  <c r="K334" i="3"/>
  <c r="I334" i="3"/>
  <c r="G334" i="3"/>
  <c r="U333" i="3"/>
  <c r="T333" i="3"/>
  <c r="O333" i="3"/>
  <c r="M333" i="3"/>
  <c r="K333" i="3"/>
  <c r="I333" i="3"/>
  <c r="G333" i="3"/>
  <c r="S332" i="3"/>
  <c r="R332" i="3"/>
  <c r="Q332" i="3"/>
  <c r="T332" i="3" s="1"/>
  <c r="P332" i="3"/>
  <c r="U332" i="3" s="1"/>
  <c r="L332" i="3"/>
  <c r="J332" i="3"/>
  <c r="H332" i="3"/>
  <c r="F332" i="3"/>
  <c r="E332" i="3"/>
  <c r="K332" i="3" s="1"/>
  <c r="D332" i="3"/>
  <c r="I332" i="3" s="1"/>
  <c r="U331" i="3"/>
  <c r="T331" i="3"/>
  <c r="O331" i="3"/>
  <c r="M331" i="3"/>
  <c r="K331" i="3"/>
  <c r="I331" i="3"/>
  <c r="G331" i="3"/>
  <c r="U330" i="3"/>
  <c r="T330" i="3"/>
  <c r="O330" i="3"/>
  <c r="M330" i="3"/>
  <c r="K330" i="3"/>
  <c r="I330" i="3"/>
  <c r="G330" i="3"/>
  <c r="U329" i="3"/>
  <c r="T329" i="3"/>
  <c r="O329" i="3"/>
  <c r="M329" i="3"/>
  <c r="K329" i="3"/>
  <c r="I329" i="3"/>
  <c r="G329" i="3"/>
  <c r="U328" i="3"/>
  <c r="T328" i="3"/>
  <c r="O328" i="3"/>
  <c r="M328" i="3"/>
  <c r="K328" i="3"/>
  <c r="I328" i="3"/>
  <c r="G328" i="3"/>
  <c r="U327" i="3"/>
  <c r="T327" i="3"/>
  <c r="O327" i="3"/>
  <c r="M327" i="3"/>
  <c r="K327" i="3"/>
  <c r="I327" i="3"/>
  <c r="G327" i="3"/>
  <c r="U326" i="3"/>
  <c r="T326" i="3"/>
  <c r="O326" i="3"/>
  <c r="M326" i="3"/>
  <c r="K326" i="3"/>
  <c r="I326" i="3"/>
  <c r="G326" i="3"/>
  <c r="U325" i="3"/>
  <c r="T325" i="3"/>
  <c r="O325" i="3"/>
  <c r="M325" i="3"/>
  <c r="K325" i="3"/>
  <c r="I325" i="3"/>
  <c r="G325" i="3"/>
  <c r="U324" i="3"/>
  <c r="T324" i="3"/>
  <c r="O324" i="3"/>
  <c r="M324" i="3"/>
  <c r="K324" i="3"/>
  <c r="I324" i="3"/>
  <c r="G324" i="3"/>
  <c r="S323" i="3"/>
  <c r="R323" i="3"/>
  <c r="Q323" i="3"/>
  <c r="T323" i="3" s="1"/>
  <c r="P323" i="3"/>
  <c r="U323" i="3" s="1"/>
  <c r="O323" i="3"/>
  <c r="L323" i="3"/>
  <c r="J323" i="3"/>
  <c r="H323" i="3"/>
  <c r="F323" i="3"/>
  <c r="E323" i="3"/>
  <c r="K323" i="3" s="1"/>
  <c r="D323" i="3"/>
  <c r="I323" i="3" s="1"/>
  <c r="U322" i="3"/>
  <c r="T322" i="3"/>
  <c r="O322" i="3"/>
  <c r="M322" i="3"/>
  <c r="K322" i="3"/>
  <c r="I322" i="3"/>
  <c r="G322" i="3"/>
  <c r="U321" i="3"/>
  <c r="T321" i="3"/>
  <c r="O321" i="3"/>
  <c r="M321" i="3"/>
  <c r="K321" i="3"/>
  <c r="I321" i="3"/>
  <c r="G321" i="3"/>
  <c r="U320" i="3"/>
  <c r="T320" i="3"/>
  <c r="O320" i="3"/>
  <c r="M320" i="3"/>
  <c r="K320" i="3"/>
  <c r="I320" i="3"/>
  <c r="G320" i="3"/>
  <c r="U319" i="3"/>
  <c r="T319" i="3"/>
  <c r="O319" i="3"/>
  <c r="M319" i="3"/>
  <c r="K319" i="3"/>
  <c r="I319" i="3"/>
  <c r="G319" i="3"/>
  <c r="U318" i="3"/>
  <c r="T318" i="3"/>
  <c r="O318" i="3"/>
  <c r="M318" i="3"/>
  <c r="K318" i="3"/>
  <c r="I318" i="3"/>
  <c r="G318" i="3"/>
  <c r="U317" i="3"/>
  <c r="S317" i="3"/>
  <c r="R317" i="3"/>
  <c r="Q317" i="3"/>
  <c r="T317" i="3" s="1"/>
  <c r="P317" i="3"/>
  <c r="O317" i="3"/>
  <c r="L317" i="3"/>
  <c r="J317" i="3"/>
  <c r="I317" i="3"/>
  <c r="H317" i="3"/>
  <c r="F317" i="3"/>
  <c r="E317" i="3"/>
  <c r="M317" i="3" s="1"/>
  <c r="D317" i="3"/>
  <c r="G317" i="3" s="1"/>
  <c r="U316" i="3"/>
  <c r="T316" i="3"/>
  <c r="O316" i="3"/>
  <c r="M316" i="3"/>
  <c r="K316" i="3"/>
  <c r="I316" i="3"/>
  <c r="G316" i="3"/>
  <c r="U315" i="3"/>
  <c r="T315" i="3"/>
  <c r="O315" i="3"/>
  <c r="M315" i="3"/>
  <c r="K315" i="3"/>
  <c r="I315" i="3"/>
  <c r="G315" i="3"/>
  <c r="U314" i="3"/>
  <c r="T314" i="3"/>
  <c r="O314" i="3"/>
  <c r="M314" i="3"/>
  <c r="K314" i="3"/>
  <c r="I314" i="3"/>
  <c r="G314" i="3"/>
  <c r="U313" i="3"/>
  <c r="T313" i="3"/>
  <c r="O313" i="3"/>
  <c r="M313" i="3"/>
  <c r="K313" i="3"/>
  <c r="I313" i="3"/>
  <c r="G313" i="3"/>
  <c r="U312" i="3"/>
  <c r="T312" i="3"/>
  <c r="O312" i="3"/>
  <c r="M312" i="3"/>
  <c r="K312" i="3"/>
  <c r="I312" i="3"/>
  <c r="G312" i="3"/>
  <c r="U311" i="3"/>
  <c r="T311" i="3"/>
  <c r="O311" i="3"/>
  <c r="M311" i="3"/>
  <c r="K311" i="3"/>
  <c r="I311" i="3"/>
  <c r="G311" i="3"/>
  <c r="S310" i="3"/>
  <c r="R310" i="3"/>
  <c r="Q310" i="3"/>
  <c r="P310" i="3"/>
  <c r="U310" i="3" s="1"/>
  <c r="L310" i="3"/>
  <c r="J310" i="3"/>
  <c r="H310" i="3"/>
  <c r="F310" i="3"/>
  <c r="E310" i="3"/>
  <c r="K310" i="3" s="1"/>
  <c r="D310" i="3"/>
  <c r="U309" i="3"/>
  <c r="T309" i="3"/>
  <c r="O309" i="3"/>
  <c r="M309" i="3"/>
  <c r="K309" i="3"/>
  <c r="I309" i="3"/>
  <c r="G309" i="3"/>
  <c r="U308" i="3"/>
  <c r="T308" i="3"/>
  <c r="O308" i="3"/>
  <c r="M308" i="3"/>
  <c r="K308" i="3"/>
  <c r="I308" i="3"/>
  <c r="G308" i="3"/>
  <c r="U307" i="3"/>
  <c r="T307" i="3"/>
  <c r="O307" i="3"/>
  <c r="M307" i="3"/>
  <c r="K307" i="3"/>
  <c r="I307" i="3"/>
  <c r="G307" i="3"/>
  <c r="U306" i="3"/>
  <c r="T306" i="3"/>
  <c r="O306" i="3"/>
  <c r="M306" i="3"/>
  <c r="K306" i="3"/>
  <c r="I306" i="3"/>
  <c r="G306" i="3"/>
  <c r="U305" i="3"/>
  <c r="T305" i="3"/>
  <c r="O305" i="3"/>
  <c r="M305" i="3"/>
  <c r="K305" i="3"/>
  <c r="I305" i="3"/>
  <c r="G305" i="3"/>
  <c r="U304" i="3"/>
  <c r="T304" i="3"/>
  <c r="O304" i="3"/>
  <c r="M304" i="3"/>
  <c r="K304" i="3"/>
  <c r="I304" i="3"/>
  <c r="G304" i="3"/>
  <c r="S303" i="3"/>
  <c r="R303" i="3"/>
  <c r="Q303" i="3"/>
  <c r="T303" i="3" s="1"/>
  <c r="P303" i="3"/>
  <c r="U303" i="3" s="1"/>
  <c r="L303" i="3"/>
  <c r="J303" i="3"/>
  <c r="H303" i="3"/>
  <c r="F303" i="3"/>
  <c r="E303" i="3"/>
  <c r="M303" i="3" s="1"/>
  <c r="D303" i="3"/>
  <c r="O303" i="3" s="1"/>
  <c r="U302" i="3"/>
  <c r="T302" i="3"/>
  <c r="O302" i="3"/>
  <c r="M302" i="3"/>
  <c r="K302" i="3"/>
  <c r="I302" i="3"/>
  <c r="G302" i="3"/>
  <c r="S299" i="3"/>
  <c r="R299" i="3"/>
  <c r="Q299" i="3"/>
  <c r="T299" i="3" s="1"/>
  <c r="P299" i="3"/>
  <c r="L299" i="3"/>
  <c r="J299" i="3"/>
  <c r="H299" i="3"/>
  <c r="F299" i="3"/>
  <c r="E299" i="3"/>
  <c r="M299" i="3" s="1"/>
  <c r="D299" i="3"/>
  <c r="O299" i="3" s="1"/>
  <c r="U298" i="3"/>
  <c r="S298" i="3"/>
  <c r="R298" i="3"/>
  <c r="Q298" i="3"/>
  <c r="T298" i="3" s="1"/>
  <c r="P298" i="3"/>
  <c r="L298" i="3"/>
  <c r="J298" i="3"/>
  <c r="H298" i="3"/>
  <c r="F298" i="3"/>
  <c r="E298" i="3"/>
  <c r="M298" i="3" s="1"/>
  <c r="D298" i="3"/>
  <c r="G298" i="3" s="1"/>
  <c r="U297" i="3"/>
  <c r="T297" i="3"/>
  <c r="O297" i="3"/>
  <c r="M297" i="3"/>
  <c r="K297" i="3"/>
  <c r="I297" i="3"/>
  <c r="G297" i="3"/>
  <c r="U296" i="3"/>
  <c r="T296" i="3"/>
  <c r="O296" i="3"/>
  <c r="M296" i="3"/>
  <c r="K296" i="3"/>
  <c r="I296" i="3"/>
  <c r="G296" i="3"/>
  <c r="U295" i="3"/>
  <c r="T295" i="3"/>
  <c r="O295" i="3"/>
  <c r="M295" i="3"/>
  <c r="K295" i="3"/>
  <c r="I295" i="3"/>
  <c r="G295" i="3"/>
  <c r="U294" i="3"/>
  <c r="T294" i="3"/>
  <c r="O294" i="3"/>
  <c r="M294" i="3"/>
  <c r="K294" i="3"/>
  <c r="I294" i="3"/>
  <c r="G294" i="3"/>
  <c r="U293" i="3"/>
  <c r="T293" i="3"/>
  <c r="O293" i="3"/>
  <c r="M293" i="3"/>
  <c r="K293" i="3"/>
  <c r="I293" i="3"/>
  <c r="G293" i="3"/>
  <c r="U292" i="3"/>
  <c r="S292" i="3"/>
  <c r="R292" i="3"/>
  <c r="Q292" i="3"/>
  <c r="T292" i="3" s="1"/>
  <c r="P292" i="3"/>
  <c r="M292" i="3"/>
  <c r="L292" i="3"/>
  <c r="J292" i="3"/>
  <c r="H292" i="3"/>
  <c r="F292" i="3"/>
  <c r="E292" i="3"/>
  <c r="K292" i="3" s="1"/>
  <c r="D292" i="3"/>
  <c r="I292" i="3" s="1"/>
  <c r="U291" i="3"/>
  <c r="T291" i="3"/>
  <c r="O291" i="3"/>
  <c r="M291" i="3"/>
  <c r="K291" i="3"/>
  <c r="I291" i="3"/>
  <c r="G291" i="3"/>
  <c r="U290" i="3"/>
  <c r="T290" i="3"/>
  <c r="O290" i="3"/>
  <c r="M290" i="3"/>
  <c r="K290" i="3"/>
  <c r="I290" i="3"/>
  <c r="G290" i="3"/>
  <c r="U289" i="3"/>
  <c r="T289" i="3"/>
  <c r="O289" i="3"/>
  <c r="M289" i="3"/>
  <c r="K289" i="3"/>
  <c r="I289" i="3"/>
  <c r="G289" i="3"/>
  <c r="U288" i="3"/>
  <c r="T288" i="3"/>
  <c r="O288" i="3"/>
  <c r="M288" i="3"/>
  <c r="K288" i="3"/>
  <c r="I288" i="3"/>
  <c r="G288" i="3"/>
  <c r="U287" i="3"/>
  <c r="T287" i="3"/>
  <c r="O287" i="3"/>
  <c r="M287" i="3"/>
  <c r="K287" i="3"/>
  <c r="I287" i="3"/>
  <c r="G287" i="3"/>
  <c r="U286" i="3"/>
  <c r="T286" i="3"/>
  <c r="O286" i="3"/>
  <c r="M286" i="3"/>
  <c r="K286" i="3"/>
  <c r="I286" i="3"/>
  <c r="G286" i="3"/>
  <c r="S285" i="3"/>
  <c r="R285" i="3"/>
  <c r="Q285" i="3"/>
  <c r="T285" i="3" s="1"/>
  <c r="P285" i="3"/>
  <c r="U285" i="3" s="1"/>
  <c r="L285" i="3"/>
  <c r="K285" i="3"/>
  <c r="J285" i="3"/>
  <c r="H285" i="3"/>
  <c r="F285" i="3"/>
  <c r="E285" i="3"/>
  <c r="M285" i="3" s="1"/>
  <c r="D285" i="3"/>
  <c r="O285" i="3" s="1"/>
  <c r="U284" i="3"/>
  <c r="T284" i="3"/>
  <c r="O284" i="3"/>
  <c r="M284" i="3"/>
  <c r="K284" i="3"/>
  <c r="I284" i="3"/>
  <c r="G284" i="3"/>
  <c r="U283" i="3"/>
  <c r="T283" i="3"/>
  <c r="O283" i="3"/>
  <c r="M283" i="3"/>
  <c r="K283" i="3"/>
  <c r="I283" i="3"/>
  <c r="G283" i="3"/>
  <c r="U282" i="3"/>
  <c r="T282" i="3"/>
  <c r="O282" i="3"/>
  <c r="M282" i="3"/>
  <c r="K282" i="3"/>
  <c r="I282" i="3"/>
  <c r="G282" i="3"/>
  <c r="U281" i="3"/>
  <c r="T281" i="3"/>
  <c r="O281" i="3"/>
  <c r="M281" i="3"/>
  <c r="K281" i="3"/>
  <c r="I281" i="3"/>
  <c r="G281" i="3"/>
  <c r="U280" i="3"/>
  <c r="T280" i="3"/>
  <c r="O280" i="3"/>
  <c r="M280" i="3"/>
  <c r="K280" i="3"/>
  <c r="I280" i="3"/>
  <c r="G280" i="3"/>
  <c r="U279" i="3"/>
  <c r="T279" i="3"/>
  <c r="O279" i="3"/>
  <c r="M279" i="3"/>
  <c r="K279" i="3"/>
  <c r="I279" i="3"/>
  <c r="G279" i="3"/>
  <c r="U278" i="3"/>
  <c r="T278" i="3"/>
  <c r="O278" i="3"/>
  <c r="M278" i="3"/>
  <c r="K278" i="3"/>
  <c r="I278" i="3"/>
  <c r="G278" i="3"/>
  <c r="U277" i="3"/>
  <c r="T277" i="3"/>
  <c r="O277" i="3"/>
  <c r="M277" i="3"/>
  <c r="K277" i="3"/>
  <c r="I277" i="3"/>
  <c r="G277" i="3"/>
  <c r="U276" i="3"/>
  <c r="T276" i="3"/>
  <c r="O276" i="3"/>
  <c r="M276" i="3"/>
  <c r="K276" i="3"/>
  <c r="I276" i="3"/>
  <c r="G276" i="3"/>
  <c r="S275" i="3"/>
  <c r="R275" i="3"/>
  <c r="Q275" i="3"/>
  <c r="T275" i="3" s="1"/>
  <c r="P275" i="3"/>
  <c r="U275" i="3" s="1"/>
  <c r="L275" i="3"/>
  <c r="K275" i="3"/>
  <c r="J275" i="3"/>
  <c r="H275" i="3"/>
  <c r="G275" i="3"/>
  <c r="F275" i="3"/>
  <c r="E275" i="3"/>
  <c r="M275" i="3" s="1"/>
  <c r="D275" i="3"/>
  <c r="O275" i="3" s="1"/>
  <c r="U274" i="3"/>
  <c r="T274" i="3"/>
  <c r="O274" i="3"/>
  <c r="M274" i="3"/>
  <c r="K274" i="3"/>
  <c r="I274" i="3"/>
  <c r="G274" i="3"/>
  <c r="U273" i="3"/>
  <c r="T273" i="3"/>
  <c r="O273" i="3"/>
  <c r="M273" i="3"/>
  <c r="K273" i="3"/>
  <c r="I273" i="3"/>
  <c r="G273" i="3"/>
  <c r="U272" i="3"/>
  <c r="T272" i="3"/>
  <c r="O272" i="3"/>
  <c r="M272" i="3"/>
  <c r="K272" i="3"/>
  <c r="I272" i="3"/>
  <c r="G272" i="3"/>
  <c r="U271" i="3"/>
  <c r="T271" i="3"/>
  <c r="O271" i="3"/>
  <c r="M271" i="3"/>
  <c r="K271" i="3"/>
  <c r="I271" i="3"/>
  <c r="G271" i="3"/>
  <c r="U270" i="3"/>
  <c r="T270" i="3"/>
  <c r="O270" i="3"/>
  <c r="M270" i="3"/>
  <c r="K270" i="3"/>
  <c r="I270" i="3"/>
  <c r="G270" i="3"/>
  <c r="U269" i="3"/>
  <c r="T269" i="3"/>
  <c r="O269" i="3"/>
  <c r="M269" i="3"/>
  <c r="K269" i="3"/>
  <c r="I269" i="3"/>
  <c r="G269" i="3"/>
  <c r="U268" i="3"/>
  <c r="T268" i="3"/>
  <c r="O268" i="3"/>
  <c r="M268" i="3"/>
  <c r="K268" i="3"/>
  <c r="I268" i="3"/>
  <c r="G268" i="3"/>
  <c r="S267" i="3"/>
  <c r="T267" i="3" s="1"/>
  <c r="R267" i="3"/>
  <c r="Q267" i="3"/>
  <c r="P267" i="3"/>
  <c r="L267" i="3"/>
  <c r="J267" i="3"/>
  <c r="H267" i="3"/>
  <c r="F267" i="3"/>
  <c r="E267" i="3"/>
  <c r="D267" i="3"/>
  <c r="G267" i="3" s="1"/>
  <c r="U266" i="3"/>
  <c r="T266" i="3"/>
  <c r="O266" i="3"/>
  <c r="M266" i="3"/>
  <c r="K266" i="3"/>
  <c r="I266" i="3"/>
  <c r="G266" i="3"/>
  <c r="U265" i="3"/>
  <c r="T265" i="3"/>
  <c r="O265" i="3"/>
  <c r="M265" i="3"/>
  <c r="K265" i="3"/>
  <c r="I265" i="3"/>
  <c r="G265" i="3"/>
  <c r="U264" i="3"/>
  <c r="T264" i="3"/>
  <c r="O264" i="3"/>
  <c r="M264" i="3"/>
  <c r="K264" i="3"/>
  <c r="I264" i="3"/>
  <c r="G264" i="3"/>
  <c r="U263" i="3"/>
  <c r="T263" i="3"/>
  <c r="O263" i="3"/>
  <c r="M263" i="3"/>
  <c r="K263" i="3"/>
  <c r="I263" i="3"/>
  <c r="G263" i="3"/>
  <c r="S260" i="3"/>
  <c r="T260" i="3" s="1"/>
  <c r="R260" i="3"/>
  <c r="Q260" i="3"/>
  <c r="P260" i="3"/>
  <c r="L260" i="3"/>
  <c r="J260" i="3"/>
  <c r="H260" i="3"/>
  <c r="F260" i="3"/>
  <c r="G260" i="3" s="1"/>
  <c r="E260" i="3"/>
  <c r="D260" i="3"/>
  <c r="O260" i="3" s="1"/>
  <c r="T259" i="3"/>
  <c r="S259" i="3"/>
  <c r="R259" i="3"/>
  <c r="Q259" i="3"/>
  <c r="P259" i="3"/>
  <c r="U259" i="3" s="1"/>
  <c r="L259" i="3"/>
  <c r="K259" i="3"/>
  <c r="J259" i="3"/>
  <c r="H259" i="3"/>
  <c r="G259" i="3"/>
  <c r="F259" i="3"/>
  <c r="E259" i="3"/>
  <c r="M259" i="3" s="1"/>
  <c r="D259" i="3"/>
  <c r="O259" i="3" s="1"/>
  <c r="U258" i="3"/>
  <c r="T258" i="3"/>
  <c r="O258" i="3"/>
  <c r="M258" i="3"/>
  <c r="K258" i="3"/>
  <c r="I258" i="3"/>
  <c r="G258" i="3"/>
  <c r="U257" i="3"/>
  <c r="T257" i="3"/>
  <c r="O257" i="3"/>
  <c r="M257" i="3"/>
  <c r="K257" i="3"/>
  <c r="I257" i="3"/>
  <c r="G257" i="3"/>
  <c r="U256" i="3"/>
  <c r="T256" i="3"/>
  <c r="O256" i="3"/>
  <c r="M256" i="3"/>
  <c r="K256" i="3"/>
  <c r="I256" i="3"/>
  <c r="G256" i="3"/>
  <c r="U255" i="3"/>
  <c r="T255" i="3"/>
  <c r="O255" i="3"/>
  <c r="M255" i="3"/>
  <c r="K255" i="3"/>
  <c r="I255" i="3"/>
  <c r="G255" i="3"/>
  <c r="S254" i="3"/>
  <c r="R254" i="3"/>
  <c r="Q254" i="3"/>
  <c r="P254" i="3"/>
  <c r="U254" i="3" s="1"/>
  <c r="L254" i="3"/>
  <c r="J254" i="3"/>
  <c r="H254" i="3"/>
  <c r="F254" i="3"/>
  <c r="E254" i="3"/>
  <c r="K254" i="3" s="1"/>
  <c r="D254" i="3"/>
  <c r="U253" i="3"/>
  <c r="T253" i="3"/>
  <c r="O253" i="3"/>
  <c r="M253" i="3"/>
  <c r="K253" i="3"/>
  <c r="I253" i="3"/>
  <c r="G253" i="3"/>
  <c r="U252" i="3"/>
  <c r="T252" i="3"/>
  <c r="O252" i="3"/>
  <c r="M252" i="3"/>
  <c r="K252" i="3"/>
  <c r="I252" i="3"/>
  <c r="G252" i="3"/>
  <c r="U251" i="3"/>
  <c r="T251" i="3"/>
  <c r="O251" i="3"/>
  <c r="M251" i="3"/>
  <c r="K251" i="3"/>
  <c r="I251" i="3"/>
  <c r="G251" i="3"/>
  <c r="U250" i="3"/>
  <c r="T250" i="3"/>
  <c r="O250" i="3"/>
  <c r="M250" i="3"/>
  <c r="K250" i="3"/>
  <c r="I250" i="3"/>
  <c r="G250" i="3"/>
  <c r="U249" i="3"/>
  <c r="T249" i="3"/>
  <c r="O249" i="3"/>
  <c r="M249" i="3"/>
  <c r="K249" i="3"/>
  <c r="I249" i="3"/>
  <c r="G249" i="3"/>
  <c r="U248" i="3"/>
  <c r="T248" i="3"/>
  <c r="O248" i="3"/>
  <c r="M248" i="3"/>
  <c r="K248" i="3"/>
  <c r="I248" i="3"/>
  <c r="G248" i="3"/>
  <c r="S247" i="3"/>
  <c r="R247" i="3"/>
  <c r="Q247" i="3"/>
  <c r="T247" i="3" s="1"/>
  <c r="P247" i="3"/>
  <c r="U247" i="3" s="1"/>
  <c r="L247" i="3"/>
  <c r="J247" i="3"/>
  <c r="H247" i="3"/>
  <c r="F247" i="3"/>
  <c r="E247" i="3"/>
  <c r="M247" i="3" s="1"/>
  <c r="D247" i="3"/>
  <c r="O247" i="3" s="1"/>
  <c r="U246" i="3"/>
  <c r="T246" i="3"/>
  <c r="O246" i="3"/>
  <c r="M246" i="3"/>
  <c r="K246" i="3"/>
  <c r="I246" i="3"/>
  <c r="G246" i="3"/>
  <c r="U245" i="3"/>
  <c r="T245" i="3"/>
  <c r="O245" i="3"/>
  <c r="M245" i="3"/>
  <c r="K245" i="3"/>
  <c r="I245" i="3"/>
  <c r="G245" i="3"/>
  <c r="U244" i="3"/>
  <c r="T244" i="3"/>
  <c r="O244" i="3"/>
  <c r="M244" i="3"/>
  <c r="K244" i="3"/>
  <c r="I244" i="3"/>
  <c r="G244" i="3"/>
  <c r="U243" i="3"/>
  <c r="T243" i="3"/>
  <c r="O243" i="3"/>
  <c r="M243" i="3"/>
  <c r="K243" i="3"/>
  <c r="I243" i="3"/>
  <c r="G243" i="3"/>
  <c r="U242" i="3"/>
  <c r="T242" i="3"/>
  <c r="O242" i="3"/>
  <c r="M242" i="3"/>
  <c r="K242" i="3"/>
  <c r="I242" i="3"/>
  <c r="G242" i="3"/>
  <c r="U241" i="3"/>
  <c r="T241" i="3"/>
  <c r="O241" i="3"/>
  <c r="M241" i="3"/>
  <c r="K241" i="3"/>
  <c r="I241" i="3"/>
  <c r="G241" i="3"/>
  <c r="T240" i="3"/>
  <c r="S240" i="3"/>
  <c r="R240" i="3"/>
  <c r="Q240" i="3"/>
  <c r="P240" i="3"/>
  <c r="U240" i="3" s="1"/>
  <c r="L240" i="3"/>
  <c r="J240" i="3"/>
  <c r="H240" i="3"/>
  <c r="F240" i="3"/>
  <c r="E240" i="3"/>
  <c r="M240" i="3" s="1"/>
  <c r="D240" i="3"/>
  <c r="I240" i="3" s="1"/>
  <c r="U239" i="3"/>
  <c r="T239" i="3"/>
  <c r="O239" i="3"/>
  <c r="M239" i="3"/>
  <c r="K239" i="3"/>
  <c r="I239" i="3"/>
  <c r="G239" i="3"/>
  <c r="U238" i="3"/>
  <c r="T238" i="3"/>
  <c r="O238" i="3"/>
  <c r="M238" i="3"/>
  <c r="K238" i="3"/>
  <c r="I238" i="3"/>
  <c r="G238" i="3"/>
  <c r="U237" i="3"/>
  <c r="T237" i="3"/>
  <c r="O237" i="3"/>
  <c r="M237" i="3"/>
  <c r="K237" i="3"/>
  <c r="I237" i="3"/>
  <c r="G237" i="3"/>
  <c r="U236" i="3"/>
  <c r="T236" i="3"/>
  <c r="O236" i="3"/>
  <c r="M236" i="3"/>
  <c r="K236" i="3"/>
  <c r="I236" i="3"/>
  <c r="G236" i="3"/>
  <c r="U235" i="3"/>
  <c r="T235" i="3"/>
  <c r="O235" i="3"/>
  <c r="M235" i="3"/>
  <c r="K235" i="3"/>
  <c r="I235" i="3"/>
  <c r="G235" i="3"/>
  <c r="U234" i="3"/>
  <c r="T234" i="3"/>
  <c r="O234" i="3"/>
  <c r="M234" i="3"/>
  <c r="K234" i="3"/>
  <c r="I234" i="3"/>
  <c r="G234" i="3"/>
  <c r="S231" i="3"/>
  <c r="R231" i="3"/>
  <c r="Q231" i="3"/>
  <c r="P231" i="3"/>
  <c r="U231" i="3" s="1"/>
  <c r="L231" i="3"/>
  <c r="J231" i="3"/>
  <c r="H231" i="3"/>
  <c r="F231" i="3"/>
  <c r="E231" i="3"/>
  <c r="K231" i="3" s="1"/>
  <c r="D231" i="3"/>
  <c r="O231" i="3" s="1"/>
  <c r="S230" i="3"/>
  <c r="T230" i="3" s="1"/>
  <c r="R230" i="3"/>
  <c r="Q230" i="3"/>
  <c r="P230" i="3"/>
  <c r="U230" i="3" s="1"/>
  <c r="O230" i="3"/>
  <c r="L230" i="3"/>
  <c r="J230" i="3"/>
  <c r="H230" i="3"/>
  <c r="I230" i="3" s="1"/>
  <c r="F230" i="3"/>
  <c r="G230" i="3" s="1"/>
  <c r="E230" i="3"/>
  <c r="M230" i="3" s="1"/>
  <c r="D230" i="3"/>
  <c r="U229" i="3"/>
  <c r="T229" i="3"/>
  <c r="O229" i="3"/>
  <c r="M229" i="3"/>
  <c r="K229" i="3"/>
  <c r="I229" i="3"/>
  <c r="G229" i="3"/>
  <c r="U228" i="3"/>
  <c r="T228" i="3"/>
  <c r="O228" i="3"/>
  <c r="M228" i="3"/>
  <c r="K228" i="3"/>
  <c r="I228" i="3"/>
  <c r="G228" i="3"/>
  <c r="U227" i="3"/>
  <c r="T227" i="3"/>
  <c r="O227" i="3"/>
  <c r="M227" i="3"/>
  <c r="K227" i="3"/>
  <c r="I227" i="3"/>
  <c r="G227" i="3"/>
  <c r="U226" i="3"/>
  <c r="T226" i="3"/>
  <c r="O226" i="3"/>
  <c r="M226" i="3"/>
  <c r="K226" i="3"/>
  <c r="I226" i="3"/>
  <c r="G226" i="3"/>
  <c r="U225" i="3"/>
  <c r="T225" i="3"/>
  <c r="O225" i="3"/>
  <c r="M225" i="3"/>
  <c r="K225" i="3"/>
  <c r="I225" i="3"/>
  <c r="G225" i="3"/>
  <c r="S224" i="3"/>
  <c r="R224" i="3"/>
  <c r="Q224" i="3"/>
  <c r="T224" i="3" s="1"/>
  <c r="P224" i="3"/>
  <c r="U224" i="3" s="1"/>
  <c r="L224" i="3"/>
  <c r="J224" i="3"/>
  <c r="H224" i="3"/>
  <c r="G224" i="3"/>
  <c r="F224" i="3"/>
  <c r="E224" i="3"/>
  <c r="M224" i="3" s="1"/>
  <c r="D224" i="3"/>
  <c r="I224" i="3" s="1"/>
  <c r="U223" i="3"/>
  <c r="T223" i="3"/>
  <c r="O223" i="3"/>
  <c r="M223" i="3"/>
  <c r="K223" i="3"/>
  <c r="I223" i="3"/>
  <c r="G223" i="3"/>
  <c r="U222" i="3"/>
  <c r="T222" i="3"/>
  <c r="O222" i="3"/>
  <c r="M222" i="3"/>
  <c r="K222" i="3"/>
  <c r="I222" i="3"/>
  <c r="G222" i="3"/>
  <c r="U221" i="3"/>
  <c r="T221" i="3"/>
  <c r="O221" i="3"/>
  <c r="M221" i="3"/>
  <c r="K221" i="3"/>
  <c r="I221" i="3"/>
  <c r="G221" i="3"/>
  <c r="U220" i="3"/>
  <c r="T220" i="3"/>
  <c r="O220" i="3"/>
  <c r="M220" i="3"/>
  <c r="K220" i="3"/>
  <c r="I220" i="3"/>
  <c r="G220" i="3"/>
  <c r="U219" i="3"/>
  <c r="T219" i="3"/>
  <c r="O219" i="3"/>
  <c r="M219" i="3"/>
  <c r="K219" i="3"/>
  <c r="I219" i="3"/>
  <c r="G219" i="3"/>
  <c r="U218" i="3"/>
  <c r="T218" i="3"/>
  <c r="O218" i="3"/>
  <c r="M218" i="3"/>
  <c r="K218" i="3"/>
  <c r="I218" i="3"/>
  <c r="G218" i="3"/>
  <c r="U217" i="3"/>
  <c r="T217" i="3"/>
  <c r="O217" i="3"/>
  <c r="M217" i="3"/>
  <c r="K217" i="3"/>
  <c r="I217" i="3"/>
  <c r="G217" i="3"/>
  <c r="S216" i="3"/>
  <c r="R216" i="3"/>
  <c r="Q216" i="3"/>
  <c r="P216" i="3"/>
  <c r="U216" i="3" s="1"/>
  <c r="L216" i="3"/>
  <c r="J216" i="3"/>
  <c r="H216" i="3"/>
  <c r="F216" i="3"/>
  <c r="E216" i="3"/>
  <c r="M216" i="3" s="1"/>
  <c r="D216" i="3"/>
  <c r="U215" i="3"/>
  <c r="T215" i="3"/>
  <c r="O215" i="3"/>
  <c r="M215" i="3"/>
  <c r="K215" i="3"/>
  <c r="I215" i="3"/>
  <c r="G215" i="3"/>
  <c r="U214" i="3"/>
  <c r="T214" i="3"/>
  <c r="O214" i="3"/>
  <c r="M214" i="3"/>
  <c r="K214" i="3"/>
  <c r="I214" i="3"/>
  <c r="G214" i="3"/>
  <c r="U213" i="3"/>
  <c r="T213" i="3"/>
  <c r="O213" i="3"/>
  <c r="M213" i="3"/>
  <c r="K213" i="3"/>
  <c r="I213" i="3"/>
  <c r="G213" i="3"/>
  <c r="U212" i="3"/>
  <c r="T212" i="3"/>
  <c r="O212" i="3"/>
  <c r="M212" i="3"/>
  <c r="K212" i="3"/>
  <c r="I212" i="3"/>
  <c r="G212" i="3"/>
  <c r="U211" i="3"/>
  <c r="T211" i="3"/>
  <c r="O211" i="3"/>
  <c r="M211" i="3"/>
  <c r="K211" i="3"/>
  <c r="I211" i="3"/>
  <c r="G211" i="3"/>
  <c r="U210" i="3"/>
  <c r="T210" i="3"/>
  <c r="O210" i="3"/>
  <c r="M210" i="3"/>
  <c r="K210" i="3"/>
  <c r="I210" i="3"/>
  <c r="G210" i="3"/>
  <c r="U209" i="3"/>
  <c r="T209" i="3"/>
  <c r="O209" i="3"/>
  <c r="M209" i="3"/>
  <c r="K209" i="3"/>
  <c r="I209" i="3"/>
  <c r="G209" i="3"/>
  <c r="U208" i="3"/>
  <c r="T208" i="3"/>
  <c r="O208" i="3"/>
  <c r="M208" i="3"/>
  <c r="K208" i="3"/>
  <c r="I208" i="3"/>
  <c r="G208" i="3"/>
  <c r="S205" i="3"/>
  <c r="R205" i="3"/>
  <c r="Q205" i="3"/>
  <c r="P205" i="3"/>
  <c r="U205" i="3" s="1"/>
  <c r="L205" i="3"/>
  <c r="J205" i="3"/>
  <c r="H205" i="3"/>
  <c r="F205" i="3"/>
  <c r="E205" i="3"/>
  <c r="D205" i="3"/>
  <c r="I205" i="3" s="1"/>
  <c r="S204" i="3"/>
  <c r="R204" i="3"/>
  <c r="Q204" i="3"/>
  <c r="P204" i="3"/>
  <c r="U204" i="3" s="1"/>
  <c r="O204" i="3"/>
  <c r="L204" i="3"/>
  <c r="J204" i="3"/>
  <c r="H204" i="3"/>
  <c r="I204" i="3" s="1"/>
  <c r="F204" i="3"/>
  <c r="E204" i="3"/>
  <c r="M204" i="3" s="1"/>
  <c r="D204" i="3"/>
  <c r="U203" i="3"/>
  <c r="T203" i="3"/>
  <c r="O203" i="3"/>
  <c r="M203" i="3"/>
  <c r="K203" i="3"/>
  <c r="I203" i="3"/>
  <c r="G203" i="3"/>
  <c r="U202" i="3"/>
  <c r="T202" i="3"/>
  <c r="O202" i="3"/>
  <c r="M202" i="3"/>
  <c r="K202" i="3"/>
  <c r="I202" i="3"/>
  <c r="G202" i="3"/>
  <c r="U201" i="3"/>
  <c r="T201" i="3"/>
  <c r="O201" i="3"/>
  <c r="M201" i="3"/>
  <c r="K201" i="3"/>
  <c r="I201" i="3"/>
  <c r="G201" i="3"/>
  <c r="U200" i="3"/>
  <c r="T200" i="3"/>
  <c r="O200" i="3"/>
  <c r="M200" i="3"/>
  <c r="K200" i="3"/>
  <c r="I200" i="3"/>
  <c r="G200" i="3"/>
  <c r="U199" i="3"/>
  <c r="T199" i="3"/>
  <c r="O199" i="3"/>
  <c r="M199" i="3"/>
  <c r="K199" i="3"/>
  <c r="I199" i="3"/>
  <c r="G199" i="3"/>
  <c r="S198" i="3"/>
  <c r="R198" i="3"/>
  <c r="Q198" i="3"/>
  <c r="T198" i="3" s="1"/>
  <c r="P198" i="3"/>
  <c r="U198" i="3" s="1"/>
  <c r="L198" i="3"/>
  <c r="J198" i="3"/>
  <c r="H198" i="3"/>
  <c r="F198" i="3"/>
  <c r="E198" i="3"/>
  <c r="M198" i="3" s="1"/>
  <c r="D198" i="3"/>
  <c r="I198" i="3" s="1"/>
  <c r="U197" i="3"/>
  <c r="T197" i="3"/>
  <c r="O197" i="3"/>
  <c r="M197" i="3"/>
  <c r="K197" i="3"/>
  <c r="I197" i="3"/>
  <c r="G197" i="3"/>
  <c r="U196" i="3"/>
  <c r="T196" i="3"/>
  <c r="O196" i="3"/>
  <c r="M196" i="3"/>
  <c r="K196" i="3"/>
  <c r="I196" i="3"/>
  <c r="G196" i="3"/>
  <c r="U195" i="3"/>
  <c r="T195" i="3"/>
  <c r="O195" i="3"/>
  <c r="M195" i="3"/>
  <c r="K195" i="3"/>
  <c r="I195" i="3"/>
  <c r="G195" i="3"/>
  <c r="U194" i="3"/>
  <c r="T194" i="3"/>
  <c r="O194" i="3"/>
  <c r="M194" i="3"/>
  <c r="K194" i="3"/>
  <c r="I194" i="3"/>
  <c r="G194" i="3"/>
  <c r="U193" i="3"/>
  <c r="T193" i="3"/>
  <c r="O193" i="3"/>
  <c r="M193" i="3"/>
  <c r="K193" i="3"/>
  <c r="I193" i="3"/>
  <c r="G193" i="3"/>
  <c r="U192" i="3"/>
  <c r="T192" i="3"/>
  <c r="O192" i="3"/>
  <c r="M192" i="3"/>
  <c r="K192" i="3"/>
  <c r="I192" i="3"/>
  <c r="G192" i="3"/>
  <c r="S191" i="3"/>
  <c r="R191" i="3"/>
  <c r="Q191" i="3"/>
  <c r="P191" i="3"/>
  <c r="U191" i="3" s="1"/>
  <c r="L191" i="3"/>
  <c r="J191" i="3"/>
  <c r="H191" i="3"/>
  <c r="F191" i="3"/>
  <c r="E191" i="3"/>
  <c r="K191" i="3" s="1"/>
  <c r="D191" i="3"/>
  <c r="O191" i="3" s="1"/>
  <c r="U190" i="3"/>
  <c r="T190" i="3"/>
  <c r="O190" i="3"/>
  <c r="M190" i="3"/>
  <c r="K190" i="3"/>
  <c r="I190" i="3"/>
  <c r="G190" i="3"/>
  <c r="U189" i="3"/>
  <c r="T189" i="3"/>
  <c r="O189" i="3"/>
  <c r="M189" i="3"/>
  <c r="K189" i="3"/>
  <c r="I189" i="3"/>
  <c r="G189" i="3"/>
  <c r="U188" i="3"/>
  <c r="T188" i="3"/>
  <c r="O188" i="3"/>
  <c r="M188" i="3"/>
  <c r="K188" i="3"/>
  <c r="I188" i="3"/>
  <c r="G188" i="3"/>
  <c r="U187" i="3"/>
  <c r="T187" i="3"/>
  <c r="O187" i="3"/>
  <c r="M187" i="3"/>
  <c r="K187" i="3"/>
  <c r="I187" i="3"/>
  <c r="G187" i="3"/>
  <c r="U186" i="3"/>
  <c r="T186" i="3"/>
  <c r="O186" i="3"/>
  <c r="M186" i="3"/>
  <c r="K186" i="3"/>
  <c r="I186" i="3"/>
  <c r="G186" i="3"/>
  <c r="S185" i="3"/>
  <c r="T185" i="3" s="1"/>
  <c r="R185" i="3"/>
  <c r="Q185" i="3"/>
  <c r="P185" i="3"/>
  <c r="O185" i="3"/>
  <c r="L185" i="3"/>
  <c r="J185" i="3"/>
  <c r="H185" i="3"/>
  <c r="F185" i="3"/>
  <c r="U185" i="3" s="1"/>
  <c r="E185" i="3"/>
  <c r="D185" i="3"/>
  <c r="I185" i="3" s="1"/>
  <c r="U184" i="3"/>
  <c r="T184" i="3"/>
  <c r="O184" i="3"/>
  <c r="M184" i="3"/>
  <c r="K184" i="3"/>
  <c r="I184" i="3"/>
  <c r="G184" i="3"/>
  <c r="U183" i="3"/>
  <c r="T183" i="3"/>
  <c r="O183" i="3"/>
  <c r="M183" i="3"/>
  <c r="K183" i="3"/>
  <c r="I183" i="3"/>
  <c r="G183" i="3"/>
  <c r="U182" i="3"/>
  <c r="T182" i="3"/>
  <c r="O182" i="3"/>
  <c r="M182" i="3"/>
  <c r="K182" i="3"/>
  <c r="I182" i="3"/>
  <c r="G182" i="3"/>
  <c r="U181" i="3"/>
  <c r="T181" i="3"/>
  <c r="O181" i="3"/>
  <c r="M181" i="3"/>
  <c r="K181" i="3"/>
  <c r="I181" i="3"/>
  <c r="G181" i="3"/>
  <c r="U180" i="3"/>
  <c r="T180" i="3"/>
  <c r="O180" i="3"/>
  <c r="M180" i="3"/>
  <c r="K180" i="3"/>
  <c r="I180" i="3"/>
  <c r="G180" i="3"/>
  <c r="S179" i="3"/>
  <c r="R179" i="3"/>
  <c r="Q179" i="3"/>
  <c r="T179" i="3" s="1"/>
  <c r="P179" i="3"/>
  <c r="U179" i="3" s="1"/>
  <c r="L179" i="3"/>
  <c r="J179" i="3"/>
  <c r="I179" i="3"/>
  <c r="H179" i="3"/>
  <c r="F179" i="3"/>
  <c r="E179" i="3"/>
  <c r="K179" i="3" s="1"/>
  <c r="D179" i="3"/>
  <c r="O179" i="3" s="1"/>
  <c r="U178" i="3"/>
  <c r="T178" i="3"/>
  <c r="O178" i="3"/>
  <c r="M178" i="3"/>
  <c r="K178" i="3"/>
  <c r="I178" i="3"/>
  <c r="G178" i="3"/>
  <c r="U177" i="3"/>
  <c r="T177" i="3"/>
  <c r="O177" i="3"/>
  <c r="M177" i="3"/>
  <c r="K177" i="3"/>
  <c r="I177" i="3"/>
  <c r="G177" i="3"/>
  <c r="U176" i="3"/>
  <c r="T176" i="3"/>
  <c r="O176" i="3"/>
  <c r="M176" i="3"/>
  <c r="K176" i="3"/>
  <c r="I176" i="3"/>
  <c r="G176" i="3"/>
  <c r="U175" i="3"/>
  <c r="T175" i="3"/>
  <c r="O175" i="3"/>
  <c r="M175" i="3"/>
  <c r="K175" i="3"/>
  <c r="I175" i="3"/>
  <c r="G175" i="3"/>
  <c r="U174" i="3"/>
  <c r="T174" i="3"/>
  <c r="O174" i="3"/>
  <c r="M174" i="3"/>
  <c r="K174" i="3"/>
  <c r="I174" i="3"/>
  <c r="G174" i="3"/>
  <c r="U173" i="3"/>
  <c r="T173" i="3"/>
  <c r="O173" i="3"/>
  <c r="M173" i="3"/>
  <c r="K173" i="3"/>
  <c r="I173" i="3"/>
  <c r="G173" i="3"/>
  <c r="S170" i="3"/>
  <c r="R170" i="3"/>
  <c r="Q170" i="3"/>
  <c r="T170" i="3" s="1"/>
  <c r="P170" i="3"/>
  <c r="L170" i="3"/>
  <c r="J170" i="3"/>
  <c r="H170" i="3"/>
  <c r="F170" i="3"/>
  <c r="U170" i="3" s="1"/>
  <c r="E170" i="3"/>
  <c r="D170" i="3"/>
  <c r="I170" i="3" s="1"/>
  <c r="U169" i="3"/>
  <c r="S169" i="3"/>
  <c r="R169" i="3"/>
  <c r="Q169" i="3"/>
  <c r="T169" i="3" s="1"/>
  <c r="P169" i="3"/>
  <c r="L169" i="3"/>
  <c r="J169" i="3"/>
  <c r="H169" i="3"/>
  <c r="F169" i="3"/>
  <c r="E169" i="3"/>
  <c r="M169" i="3" s="1"/>
  <c r="D169" i="3"/>
  <c r="G169" i="3" s="1"/>
  <c r="U168" i="3"/>
  <c r="T168" i="3"/>
  <c r="O168" i="3"/>
  <c r="M168" i="3"/>
  <c r="K168" i="3"/>
  <c r="I168" i="3"/>
  <c r="G168" i="3"/>
  <c r="U167" i="3"/>
  <c r="T167" i="3"/>
  <c r="O167" i="3"/>
  <c r="M167" i="3"/>
  <c r="K167" i="3"/>
  <c r="I167" i="3"/>
  <c r="G167" i="3"/>
  <c r="U166" i="3"/>
  <c r="T166" i="3"/>
  <c r="O166" i="3"/>
  <c r="M166" i="3"/>
  <c r="K166" i="3"/>
  <c r="I166" i="3"/>
  <c r="G166" i="3"/>
  <c r="U165" i="3"/>
  <c r="T165" i="3"/>
  <c r="O165" i="3"/>
  <c r="M165" i="3"/>
  <c r="K165" i="3"/>
  <c r="I165" i="3"/>
  <c r="G165" i="3"/>
  <c r="U164" i="3"/>
  <c r="T164" i="3"/>
  <c r="O164" i="3"/>
  <c r="M164" i="3"/>
  <c r="K164" i="3"/>
  <c r="I164" i="3"/>
  <c r="G164" i="3"/>
  <c r="S163" i="3"/>
  <c r="R163" i="3"/>
  <c r="Q163" i="3"/>
  <c r="T163" i="3" s="1"/>
  <c r="P163" i="3"/>
  <c r="O163" i="3"/>
  <c r="L163" i="3"/>
  <c r="J163" i="3"/>
  <c r="I163" i="3"/>
  <c r="H163" i="3"/>
  <c r="F163" i="3"/>
  <c r="G163" i="3" s="1"/>
  <c r="E163" i="3"/>
  <c r="M163" i="3" s="1"/>
  <c r="D163" i="3"/>
  <c r="U162" i="3"/>
  <c r="T162" i="3"/>
  <c r="O162" i="3"/>
  <c r="M162" i="3"/>
  <c r="K162" i="3"/>
  <c r="I162" i="3"/>
  <c r="G162" i="3"/>
  <c r="U161" i="3"/>
  <c r="T161" i="3"/>
  <c r="O161" i="3"/>
  <c r="M161" i="3"/>
  <c r="K161" i="3"/>
  <c r="I161" i="3"/>
  <c r="G161" i="3"/>
  <c r="U160" i="3"/>
  <c r="T160" i="3"/>
  <c r="O160" i="3"/>
  <c r="M160" i="3"/>
  <c r="K160" i="3"/>
  <c r="I160" i="3"/>
  <c r="G160" i="3"/>
  <c r="U159" i="3"/>
  <c r="T159" i="3"/>
  <c r="O159" i="3"/>
  <c r="M159" i="3"/>
  <c r="K159" i="3"/>
  <c r="I159" i="3"/>
  <c r="G159" i="3"/>
  <c r="U158" i="3"/>
  <c r="T158" i="3"/>
  <c r="O158" i="3"/>
  <c r="M158" i="3"/>
  <c r="K158" i="3"/>
  <c r="I158" i="3"/>
  <c r="G158" i="3"/>
  <c r="U157" i="3"/>
  <c r="S157" i="3"/>
  <c r="R157" i="3"/>
  <c r="Q157" i="3"/>
  <c r="T157" i="3" s="1"/>
  <c r="P157" i="3"/>
  <c r="L157" i="3"/>
  <c r="J157" i="3"/>
  <c r="H157" i="3"/>
  <c r="F157" i="3"/>
  <c r="E157" i="3"/>
  <c r="D157" i="3"/>
  <c r="G157" i="3" s="1"/>
  <c r="U156" i="3"/>
  <c r="T156" i="3"/>
  <c r="O156" i="3"/>
  <c r="M156" i="3"/>
  <c r="K156" i="3"/>
  <c r="I156" i="3"/>
  <c r="G156" i="3"/>
  <c r="U155" i="3"/>
  <c r="T155" i="3"/>
  <c r="O155" i="3"/>
  <c r="M155" i="3"/>
  <c r="K155" i="3"/>
  <c r="I155" i="3"/>
  <c r="G155" i="3"/>
  <c r="U154" i="3"/>
  <c r="T154" i="3"/>
  <c r="O154" i="3"/>
  <c r="M154" i="3"/>
  <c r="K154" i="3"/>
  <c r="I154" i="3"/>
  <c r="G154" i="3"/>
  <c r="U153" i="3"/>
  <c r="T153" i="3"/>
  <c r="O153" i="3"/>
  <c r="M153" i="3"/>
  <c r="K153" i="3"/>
  <c r="I153" i="3"/>
  <c r="G153" i="3"/>
  <c r="U152" i="3"/>
  <c r="T152" i="3"/>
  <c r="O152" i="3"/>
  <c r="M152" i="3"/>
  <c r="K152" i="3"/>
  <c r="I152" i="3"/>
  <c r="G152" i="3"/>
  <c r="U151" i="3"/>
  <c r="T151" i="3"/>
  <c r="O151" i="3"/>
  <c r="M151" i="3"/>
  <c r="K151" i="3"/>
  <c r="I151" i="3"/>
  <c r="G151" i="3"/>
  <c r="U150" i="3"/>
  <c r="S150" i="3"/>
  <c r="R150" i="3"/>
  <c r="Q150" i="3"/>
  <c r="T150" i="3" s="1"/>
  <c r="P150" i="3"/>
  <c r="L150" i="3"/>
  <c r="J150" i="3"/>
  <c r="H150" i="3"/>
  <c r="F150" i="3"/>
  <c r="E150" i="3"/>
  <c r="K150" i="3" s="1"/>
  <c r="D150" i="3"/>
  <c r="I150" i="3" s="1"/>
  <c r="U149" i="3"/>
  <c r="T149" i="3"/>
  <c r="O149" i="3"/>
  <c r="M149" i="3"/>
  <c r="K149" i="3"/>
  <c r="I149" i="3"/>
  <c r="G149" i="3"/>
  <c r="U148" i="3"/>
  <c r="T148" i="3"/>
  <c r="O148" i="3"/>
  <c r="M148" i="3"/>
  <c r="K148" i="3"/>
  <c r="I148" i="3"/>
  <c r="G148" i="3"/>
  <c r="U147" i="3"/>
  <c r="T147" i="3"/>
  <c r="O147" i="3"/>
  <c r="M147" i="3"/>
  <c r="K147" i="3"/>
  <c r="I147" i="3"/>
  <c r="G147" i="3"/>
  <c r="U146" i="3"/>
  <c r="T146" i="3"/>
  <c r="O146" i="3"/>
  <c r="M146" i="3"/>
  <c r="K146" i="3"/>
  <c r="I146" i="3"/>
  <c r="G146" i="3"/>
  <c r="U145" i="3"/>
  <c r="T145" i="3"/>
  <c r="O145" i="3"/>
  <c r="M145" i="3"/>
  <c r="K145" i="3"/>
  <c r="I145" i="3"/>
  <c r="G145" i="3"/>
  <c r="S144" i="3"/>
  <c r="R144" i="3"/>
  <c r="Q144" i="3"/>
  <c r="T144" i="3" s="1"/>
  <c r="P144" i="3"/>
  <c r="U144" i="3" s="1"/>
  <c r="L144" i="3"/>
  <c r="J144" i="3"/>
  <c r="H144" i="3"/>
  <c r="F144" i="3"/>
  <c r="E144" i="3"/>
  <c r="M144" i="3" s="1"/>
  <c r="D144" i="3"/>
  <c r="G144" i="3" s="1"/>
  <c r="U143" i="3"/>
  <c r="T143" i="3"/>
  <c r="O143" i="3"/>
  <c r="M143" i="3"/>
  <c r="K143" i="3"/>
  <c r="I143" i="3"/>
  <c r="G143" i="3"/>
  <c r="U142" i="3"/>
  <c r="T142" i="3"/>
  <c r="O142" i="3"/>
  <c r="M142" i="3"/>
  <c r="K142" i="3"/>
  <c r="I142" i="3"/>
  <c r="G142" i="3"/>
  <c r="U141" i="3"/>
  <c r="T141" i="3"/>
  <c r="O141" i="3"/>
  <c r="M141" i="3"/>
  <c r="K141" i="3"/>
  <c r="I141" i="3"/>
  <c r="G141" i="3"/>
  <c r="U140" i="3"/>
  <c r="T140" i="3"/>
  <c r="O140" i="3"/>
  <c r="M140" i="3"/>
  <c r="K140" i="3"/>
  <c r="I140" i="3"/>
  <c r="G140" i="3"/>
  <c r="U139" i="3"/>
  <c r="T139" i="3"/>
  <c r="O139" i="3"/>
  <c r="M139" i="3"/>
  <c r="K139" i="3"/>
  <c r="I139" i="3"/>
  <c r="G139" i="3"/>
  <c r="U138" i="3"/>
  <c r="T138" i="3"/>
  <c r="O138" i="3"/>
  <c r="M138" i="3"/>
  <c r="K138" i="3"/>
  <c r="I138" i="3"/>
  <c r="G138" i="3"/>
  <c r="T137" i="3"/>
  <c r="S137" i="3"/>
  <c r="R137" i="3"/>
  <c r="Q137" i="3"/>
  <c r="P137" i="3"/>
  <c r="U137" i="3" s="1"/>
  <c r="L137" i="3"/>
  <c r="J137" i="3"/>
  <c r="H137" i="3"/>
  <c r="F137" i="3"/>
  <c r="E137" i="3"/>
  <c r="M137" i="3" s="1"/>
  <c r="D137" i="3"/>
  <c r="I137" i="3" s="1"/>
  <c r="U136" i="3"/>
  <c r="T136" i="3"/>
  <c r="O136" i="3"/>
  <c r="M136" i="3"/>
  <c r="K136" i="3"/>
  <c r="I136" i="3"/>
  <c r="G136" i="3"/>
  <c r="U135" i="3"/>
  <c r="T135" i="3"/>
  <c r="O135" i="3"/>
  <c r="M135" i="3"/>
  <c r="K135" i="3"/>
  <c r="I135" i="3"/>
  <c r="G135" i="3"/>
  <c r="U134" i="3"/>
  <c r="T134" i="3"/>
  <c r="O134" i="3"/>
  <c r="M134" i="3"/>
  <c r="K134" i="3"/>
  <c r="I134" i="3"/>
  <c r="G134" i="3"/>
  <c r="U133" i="3"/>
  <c r="T133" i="3"/>
  <c r="O133" i="3"/>
  <c r="M133" i="3"/>
  <c r="K133" i="3"/>
  <c r="I133" i="3"/>
  <c r="G133" i="3"/>
  <c r="S132" i="3"/>
  <c r="R132" i="3"/>
  <c r="Q132" i="3"/>
  <c r="T132" i="3" s="1"/>
  <c r="P132" i="3"/>
  <c r="U132" i="3" s="1"/>
  <c r="L132" i="3"/>
  <c r="J132" i="3"/>
  <c r="H132" i="3"/>
  <c r="F132" i="3"/>
  <c r="E132" i="3"/>
  <c r="M132" i="3" s="1"/>
  <c r="D132" i="3"/>
  <c r="I132" i="3" s="1"/>
  <c r="U131" i="3"/>
  <c r="T131" i="3"/>
  <c r="O131" i="3"/>
  <c r="M131" i="3"/>
  <c r="K131" i="3"/>
  <c r="I131" i="3"/>
  <c r="G131" i="3"/>
  <c r="U130" i="3"/>
  <c r="T130" i="3"/>
  <c r="O130" i="3"/>
  <c r="M130" i="3"/>
  <c r="K130" i="3"/>
  <c r="I130" i="3"/>
  <c r="G130" i="3"/>
  <c r="U129" i="3"/>
  <c r="T129" i="3"/>
  <c r="O129" i="3"/>
  <c r="M129" i="3"/>
  <c r="K129" i="3"/>
  <c r="I129" i="3"/>
  <c r="G129" i="3"/>
  <c r="U128" i="3"/>
  <c r="T128" i="3"/>
  <c r="O128" i="3"/>
  <c r="M128" i="3"/>
  <c r="K128" i="3"/>
  <c r="I128" i="3"/>
  <c r="G128" i="3"/>
  <c r="U127" i="3"/>
  <c r="T127" i="3"/>
  <c r="O127" i="3"/>
  <c r="M127" i="3"/>
  <c r="K127" i="3"/>
  <c r="I127" i="3"/>
  <c r="G127" i="3"/>
  <c r="U126" i="3"/>
  <c r="S126" i="3"/>
  <c r="R126" i="3"/>
  <c r="Q126" i="3"/>
  <c r="T126" i="3" s="1"/>
  <c r="P126" i="3"/>
  <c r="L126" i="3"/>
  <c r="J126" i="3"/>
  <c r="H126" i="3"/>
  <c r="F126" i="3"/>
  <c r="E126" i="3"/>
  <c r="M126" i="3" s="1"/>
  <c r="D126" i="3"/>
  <c r="I126" i="3" s="1"/>
  <c r="U125" i="3"/>
  <c r="T125" i="3"/>
  <c r="O125" i="3"/>
  <c r="M125" i="3"/>
  <c r="K125" i="3"/>
  <c r="I125" i="3"/>
  <c r="G125" i="3"/>
  <c r="U124" i="3"/>
  <c r="T124" i="3"/>
  <c r="O124" i="3"/>
  <c r="M124" i="3"/>
  <c r="K124" i="3"/>
  <c r="I124" i="3"/>
  <c r="G124" i="3"/>
  <c r="U123" i="3"/>
  <c r="T123" i="3"/>
  <c r="O123" i="3"/>
  <c r="M123" i="3"/>
  <c r="K123" i="3"/>
  <c r="I123" i="3"/>
  <c r="G123" i="3"/>
  <c r="U122" i="3"/>
  <c r="T122" i="3"/>
  <c r="O122" i="3"/>
  <c r="M122" i="3"/>
  <c r="K122" i="3"/>
  <c r="I122" i="3"/>
  <c r="G122" i="3"/>
  <c r="S121" i="3"/>
  <c r="R121" i="3"/>
  <c r="Q121" i="3"/>
  <c r="T121" i="3" s="1"/>
  <c r="P121" i="3"/>
  <c r="U121" i="3" s="1"/>
  <c r="O121" i="3"/>
  <c r="L121" i="3"/>
  <c r="J121" i="3"/>
  <c r="I121" i="3"/>
  <c r="H121" i="3"/>
  <c r="F121" i="3"/>
  <c r="E121" i="3"/>
  <c r="M121" i="3" s="1"/>
  <c r="D121" i="3"/>
  <c r="G121" i="3" s="1"/>
  <c r="U120" i="3"/>
  <c r="T120" i="3"/>
  <c r="O120" i="3"/>
  <c r="M120" i="3"/>
  <c r="K120" i="3"/>
  <c r="I120" i="3"/>
  <c r="G120" i="3"/>
  <c r="U119" i="3"/>
  <c r="T119" i="3"/>
  <c r="O119" i="3"/>
  <c r="M119" i="3"/>
  <c r="K119" i="3"/>
  <c r="I119" i="3"/>
  <c r="G119" i="3"/>
  <c r="U118" i="3"/>
  <c r="T118" i="3"/>
  <c r="O118" i="3"/>
  <c r="M118" i="3"/>
  <c r="K118" i="3"/>
  <c r="I118" i="3"/>
  <c r="G118" i="3"/>
  <c r="U117" i="3"/>
  <c r="T117" i="3"/>
  <c r="O117" i="3"/>
  <c r="M117" i="3"/>
  <c r="K117" i="3"/>
  <c r="I117" i="3"/>
  <c r="G117" i="3"/>
  <c r="U116" i="3"/>
  <c r="T116" i="3"/>
  <c r="O116" i="3"/>
  <c r="M116" i="3"/>
  <c r="K116" i="3"/>
  <c r="I116" i="3"/>
  <c r="G116" i="3"/>
  <c r="U115" i="3"/>
  <c r="T115" i="3"/>
  <c r="O115" i="3"/>
  <c r="M115" i="3"/>
  <c r="K115" i="3"/>
  <c r="I115" i="3"/>
  <c r="G115" i="3"/>
  <c r="U114" i="3"/>
  <c r="T114" i="3"/>
  <c r="O114" i="3"/>
  <c r="M114" i="3"/>
  <c r="K114" i="3"/>
  <c r="I114" i="3"/>
  <c r="G114" i="3"/>
  <c r="U113" i="3"/>
  <c r="T113" i="3"/>
  <c r="O113" i="3"/>
  <c r="M113" i="3"/>
  <c r="K113" i="3"/>
  <c r="I113" i="3"/>
  <c r="G113" i="3"/>
  <c r="S112" i="3"/>
  <c r="R112" i="3"/>
  <c r="Q112" i="3"/>
  <c r="T112" i="3" s="1"/>
  <c r="P112" i="3"/>
  <c r="U112" i="3" s="1"/>
  <c r="L112" i="3"/>
  <c r="J112" i="3"/>
  <c r="H112" i="3"/>
  <c r="F112" i="3"/>
  <c r="E112" i="3"/>
  <c r="M112" i="3" s="1"/>
  <c r="D112" i="3"/>
  <c r="I112" i="3" s="1"/>
  <c r="U111" i="3"/>
  <c r="T111" i="3"/>
  <c r="O111" i="3"/>
  <c r="M111" i="3"/>
  <c r="K111" i="3"/>
  <c r="I111" i="3"/>
  <c r="G111" i="3"/>
  <c r="U110" i="3"/>
  <c r="T110" i="3"/>
  <c r="O110" i="3"/>
  <c r="M110" i="3"/>
  <c r="K110" i="3"/>
  <c r="I110" i="3"/>
  <c r="G110" i="3"/>
  <c r="U109" i="3"/>
  <c r="T109" i="3"/>
  <c r="O109" i="3"/>
  <c r="M109" i="3"/>
  <c r="K109" i="3"/>
  <c r="I109" i="3"/>
  <c r="G109" i="3"/>
  <c r="U108" i="3"/>
  <c r="T108" i="3"/>
  <c r="O108" i="3"/>
  <c r="M108" i="3"/>
  <c r="K108" i="3"/>
  <c r="I108" i="3"/>
  <c r="G108" i="3"/>
  <c r="U107" i="3"/>
  <c r="T107" i="3"/>
  <c r="O107" i="3"/>
  <c r="M107" i="3"/>
  <c r="K107" i="3"/>
  <c r="I107" i="3"/>
  <c r="G107" i="3"/>
  <c r="S106" i="3"/>
  <c r="T106" i="3" s="1"/>
  <c r="R106" i="3"/>
  <c r="Q106" i="3"/>
  <c r="P106" i="3"/>
  <c r="L106" i="3"/>
  <c r="J106" i="3"/>
  <c r="I106" i="3"/>
  <c r="H106" i="3"/>
  <c r="F106" i="3"/>
  <c r="E106" i="3"/>
  <c r="M106" i="3" s="1"/>
  <c r="D106" i="3"/>
  <c r="G106" i="3" s="1"/>
  <c r="U105" i="3"/>
  <c r="T105" i="3"/>
  <c r="O105" i="3"/>
  <c r="M105" i="3"/>
  <c r="K105" i="3"/>
  <c r="I105" i="3"/>
  <c r="G105" i="3"/>
  <c r="S102" i="3"/>
  <c r="T102" i="3" s="1"/>
  <c r="R102" i="3"/>
  <c r="Q102" i="3"/>
  <c r="P102" i="3"/>
  <c r="U102" i="3" s="1"/>
  <c r="L102" i="3"/>
  <c r="J102" i="3"/>
  <c r="K102" i="3" s="1"/>
  <c r="H102" i="3"/>
  <c r="F102" i="3"/>
  <c r="G102" i="3" s="1"/>
  <c r="E102" i="3"/>
  <c r="D102" i="3"/>
  <c r="O102" i="3" s="1"/>
  <c r="T101" i="3"/>
  <c r="S101" i="3"/>
  <c r="R101" i="3"/>
  <c r="Q101" i="3"/>
  <c r="P101" i="3"/>
  <c r="L101" i="3"/>
  <c r="J101" i="3"/>
  <c r="H101" i="3"/>
  <c r="F101" i="3"/>
  <c r="E101" i="3"/>
  <c r="K101" i="3" s="1"/>
  <c r="D101" i="3"/>
  <c r="O101" i="3" s="1"/>
  <c r="U100" i="3"/>
  <c r="T100" i="3"/>
  <c r="O100" i="3"/>
  <c r="M100" i="3"/>
  <c r="K100" i="3"/>
  <c r="I100" i="3"/>
  <c r="G100" i="3"/>
  <c r="U99" i="3"/>
  <c r="T99" i="3"/>
  <c r="O99" i="3"/>
  <c r="M99" i="3"/>
  <c r="K99" i="3"/>
  <c r="I99" i="3"/>
  <c r="G99" i="3"/>
  <c r="U98" i="3"/>
  <c r="T98" i="3"/>
  <c r="O98" i="3"/>
  <c r="M98" i="3"/>
  <c r="K98" i="3"/>
  <c r="I98" i="3"/>
  <c r="G98" i="3"/>
  <c r="U97" i="3"/>
  <c r="T97" i="3"/>
  <c r="O97" i="3"/>
  <c r="M97" i="3"/>
  <c r="K97" i="3"/>
  <c r="I97" i="3"/>
  <c r="G97" i="3"/>
  <c r="S96" i="3"/>
  <c r="R96" i="3"/>
  <c r="Q96" i="3"/>
  <c r="T96" i="3" s="1"/>
  <c r="P96" i="3"/>
  <c r="U96" i="3" s="1"/>
  <c r="L96" i="3"/>
  <c r="J96" i="3"/>
  <c r="H96" i="3"/>
  <c r="F96" i="3"/>
  <c r="E96" i="3"/>
  <c r="K96" i="3" s="1"/>
  <c r="D96" i="3"/>
  <c r="I96" i="3" s="1"/>
  <c r="U95" i="3"/>
  <c r="T95" i="3"/>
  <c r="O95" i="3"/>
  <c r="M95" i="3"/>
  <c r="K95" i="3"/>
  <c r="I95" i="3"/>
  <c r="G95" i="3"/>
  <c r="U94" i="3"/>
  <c r="T94" i="3"/>
  <c r="O94" i="3"/>
  <c r="M94" i="3"/>
  <c r="K94" i="3"/>
  <c r="I94" i="3"/>
  <c r="G94" i="3"/>
  <c r="U93" i="3"/>
  <c r="T93" i="3"/>
  <c r="O93" i="3"/>
  <c r="M93" i="3"/>
  <c r="K93" i="3"/>
  <c r="I93" i="3"/>
  <c r="G93" i="3"/>
  <c r="U92" i="3"/>
  <c r="T92" i="3"/>
  <c r="O92" i="3"/>
  <c r="M92" i="3"/>
  <c r="K92" i="3"/>
  <c r="I92" i="3"/>
  <c r="G92" i="3"/>
  <c r="U91" i="3"/>
  <c r="S91" i="3"/>
  <c r="R91" i="3"/>
  <c r="Q91" i="3"/>
  <c r="T91" i="3" s="1"/>
  <c r="P91" i="3"/>
  <c r="L91" i="3"/>
  <c r="J91" i="3"/>
  <c r="H91" i="3"/>
  <c r="F91" i="3"/>
  <c r="E91" i="3"/>
  <c r="M91" i="3" s="1"/>
  <c r="D91" i="3"/>
  <c r="G91" i="3" s="1"/>
  <c r="U90" i="3"/>
  <c r="T90" i="3"/>
  <c r="O90" i="3"/>
  <c r="M90" i="3"/>
  <c r="K90" i="3"/>
  <c r="I90" i="3"/>
  <c r="G90" i="3"/>
  <c r="U89" i="3"/>
  <c r="T89" i="3"/>
  <c r="O89" i="3"/>
  <c r="M89" i="3"/>
  <c r="K89" i="3"/>
  <c r="I89" i="3"/>
  <c r="G89" i="3"/>
  <c r="U88" i="3"/>
  <c r="T88" i="3"/>
  <c r="O88" i="3"/>
  <c r="M88" i="3"/>
  <c r="K88" i="3"/>
  <c r="I88" i="3"/>
  <c r="G88" i="3"/>
  <c r="T85" i="3"/>
  <c r="S85" i="3"/>
  <c r="R85" i="3"/>
  <c r="Q85" i="3"/>
  <c r="P85" i="3"/>
  <c r="U85" i="3" s="1"/>
  <c r="L85" i="3"/>
  <c r="J85" i="3"/>
  <c r="H85" i="3"/>
  <c r="F85" i="3"/>
  <c r="E85" i="3"/>
  <c r="D85" i="3"/>
  <c r="O85" i="3" s="1"/>
  <c r="U84" i="3"/>
  <c r="S84" i="3"/>
  <c r="R84" i="3"/>
  <c r="Q84" i="3"/>
  <c r="T84" i="3" s="1"/>
  <c r="P84" i="3"/>
  <c r="L84" i="3"/>
  <c r="J84" i="3"/>
  <c r="H84" i="3"/>
  <c r="F84" i="3"/>
  <c r="E84" i="3"/>
  <c r="M84" i="3" s="1"/>
  <c r="D84" i="3"/>
  <c r="G84" i="3" s="1"/>
  <c r="U83" i="3"/>
  <c r="T83" i="3"/>
  <c r="O83" i="3"/>
  <c r="M83" i="3"/>
  <c r="K83" i="3"/>
  <c r="I83" i="3"/>
  <c r="G83" i="3"/>
  <c r="U82" i="3"/>
  <c r="T82" i="3"/>
  <c r="O82" i="3"/>
  <c r="M82" i="3"/>
  <c r="K82" i="3"/>
  <c r="I82" i="3"/>
  <c r="G82" i="3"/>
  <c r="U81" i="3"/>
  <c r="T81" i="3"/>
  <c r="O81" i="3"/>
  <c r="M81" i="3"/>
  <c r="K81" i="3"/>
  <c r="I81" i="3"/>
  <c r="G81" i="3"/>
  <c r="U80" i="3"/>
  <c r="T80" i="3"/>
  <c r="O80" i="3"/>
  <c r="M80" i="3"/>
  <c r="K80" i="3"/>
  <c r="I80" i="3"/>
  <c r="G80" i="3"/>
  <c r="U79" i="3"/>
  <c r="T79" i="3"/>
  <c r="O79" i="3"/>
  <c r="M79" i="3"/>
  <c r="K79" i="3"/>
  <c r="I79" i="3"/>
  <c r="G79" i="3"/>
  <c r="S78" i="3"/>
  <c r="R78" i="3"/>
  <c r="Q78" i="3"/>
  <c r="P78" i="3"/>
  <c r="U78" i="3" s="1"/>
  <c r="L78" i="3"/>
  <c r="J78" i="3"/>
  <c r="H78" i="3"/>
  <c r="F78" i="3"/>
  <c r="E78" i="3"/>
  <c r="K78" i="3" s="1"/>
  <c r="D78" i="3"/>
  <c r="I78" i="3" s="1"/>
  <c r="U77" i="3"/>
  <c r="T77" i="3"/>
  <c r="O77" i="3"/>
  <c r="M77" i="3"/>
  <c r="K77" i="3"/>
  <c r="I77" i="3"/>
  <c r="G77" i="3"/>
  <c r="U76" i="3"/>
  <c r="T76" i="3"/>
  <c r="O76" i="3"/>
  <c r="M76" i="3"/>
  <c r="K76" i="3"/>
  <c r="I76" i="3"/>
  <c r="G76" i="3"/>
  <c r="U75" i="3"/>
  <c r="T75" i="3"/>
  <c r="O75" i="3"/>
  <c r="M75" i="3"/>
  <c r="K75" i="3"/>
  <c r="I75" i="3"/>
  <c r="G75" i="3"/>
  <c r="U74" i="3"/>
  <c r="T74" i="3"/>
  <c r="O74" i="3"/>
  <c r="M74" i="3"/>
  <c r="K74" i="3"/>
  <c r="I74" i="3"/>
  <c r="G74" i="3"/>
  <c r="U73" i="3"/>
  <c r="T73" i="3"/>
  <c r="O73" i="3"/>
  <c r="M73" i="3"/>
  <c r="K73" i="3"/>
  <c r="I73" i="3"/>
  <c r="G73" i="3"/>
  <c r="U72" i="3"/>
  <c r="T72" i="3"/>
  <c r="O72" i="3"/>
  <c r="M72" i="3"/>
  <c r="K72" i="3"/>
  <c r="I72" i="3"/>
  <c r="G72" i="3"/>
  <c r="U71" i="3"/>
  <c r="T71" i="3"/>
  <c r="O71" i="3"/>
  <c r="M71" i="3"/>
  <c r="K71" i="3"/>
  <c r="I71" i="3"/>
  <c r="G71" i="3"/>
  <c r="S70" i="3"/>
  <c r="T70" i="3" s="1"/>
  <c r="R70" i="3"/>
  <c r="Q70" i="3"/>
  <c r="P70" i="3"/>
  <c r="U70" i="3" s="1"/>
  <c r="L70" i="3"/>
  <c r="J70" i="3"/>
  <c r="K70" i="3" s="1"/>
  <c r="H70" i="3"/>
  <c r="F70" i="3"/>
  <c r="G70" i="3" s="1"/>
  <c r="E70" i="3"/>
  <c r="M70" i="3" s="1"/>
  <c r="D70" i="3"/>
  <c r="O70" i="3" s="1"/>
  <c r="U69" i="3"/>
  <c r="T69" i="3"/>
  <c r="O69" i="3"/>
  <c r="M69" i="3"/>
  <c r="K69" i="3"/>
  <c r="I69" i="3"/>
  <c r="G69" i="3"/>
  <c r="U68" i="3"/>
  <c r="T68" i="3"/>
  <c r="O68" i="3"/>
  <c r="M68" i="3"/>
  <c r="K68" i="3"/>
  <c r="I68" i="3"/>
  <c r="G68" i="3"/>
  <c r="U67" i="3"/>
  <c r="T67" i="3"/>
  <c r="O67" i="3"/>
  <c r="M67" i="3"/>
  <c r="K67" i="3"/>
  <c r="I67" i="3"/>
  <c r="G67" i="3"/>
  <c r="U66" i="3"/>
  <c r="T66" i="3"/>
  <c r="O66" i="3"/>
  <c r="M66" i="3"/>
  <c r="K66" i="3"/>
  <c r="I66" i="3"/>
  <c r="G66" i="3"/>
  <c r="U65" i="3"/>
  <c r="T65" i="3"/>
  <c r="O65" i="3"/>
  <c r="M65" i="3"/>
  <c r="K65" i="3"/>
  <c r="I65" i="3"/>
  <c r="G65" i="3"/>
  <c r="U64" i="3"/>
  <c r="T64" i="3"/>
  <c r="O64" i="3"/>
  <c r="M64" i="3"/>
  <c r="K64" i="3"/>
  <c r="I64" i="3"/>
  <c r="G64" i="3"/>
  <c r="U63" i="3"/>
  <c r="T63" i="3"/>
  <c r="S63" i="3"/>
  <c r="R63" i="3"/>
  <c r="Q63" i="3"/>
  <c r="P63" i="3"/>
  <c r="L63" i="3"/>
  <c r="J63" i="3"/>
  <c r="H63" i="3"/>
  <c r="F63" i="3"/>
  <c r="E63" i="3"/>
  <c r="K63" i="3" s="1"/>
  <c r="D63" i="3"/>
  <c r="G63" i="3" s="1"/>
  <c r="U62" i="3"/>
  <c r="T62" i="3"/>
  <c r="O62" i="3"/>
  <c r="M62" i="3"/>
  <c r="K62" i="3"/>
  <c r="I62" i="3"/>
  <c r="G62" i="3"/>
  <c r="U61" i="3"/>
  <c r="T61" i="3"/>
  <c r="O61" i="3"/>
  <c r="M61" i="3"/>
  <c r="K61" i="3"/>
  <c r="I61" i="3"/>
  <c r="G61" i="3"/>
  <c r="U60" i="3"/>
  <c r="T60" i="3"/>
  <c r="O60" i="3"/>
  <c r="M60" i="3"/>
  <c r="K60" i="3"/>
  <c r="I60" i="3"/>
  <c r="G60" i="3"/>
  <c r="U59" i="3"/>
  <c r="T59" i="3"/>
  <c r="O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M58" i="3" s="1"/>
  <c r="D58" i="3"/>
  <c r="I58" i="3" s="1"/>
  <c r="U57" i="3"/>
  <c r="T57" i="3"/>
  <c r="O57" i="3"/>
  <c r="M57" i="3"/>
  <c r="K57" i="3"/>
  <c r="I57" i="3"/>
  <c r="G57" i="3"/>
  <c r="S54" i="3"/>
  <c r="T54" i="3" s="1"/>
  <c r="R54" i="3"/>
  <c r="Q54" i="3"/>
  <c r="P54" i="3"/>
  <c r="U54" i="3" s="1"/>
  <c r="L54" i="3"/>
  <c r="J54" i="3"/>
  <c r="H54" i="3"/>
  <c r="F54" i="3"/>
  <c r="G54" i="3" s="1"/>
  <c r="E54" i="3"/>
  <c r="D54" i="3"/>
  <c r="O54" i="3" s="1"/>
  <c r="T53" i="3"/>
  <c r="S53" i="3"/>
  <c r="R53" i="3"/>
  <c r="Q53" i="3"/>
  <c r="P53" i="3"/>
  <c r="U53" i="3" s="1"/>
  <c r="L53" i="3"/>
  <c r="K53" i="3"/>
  <c r="J53" i="3"/>
  <c r="H53" i="3"/>
  <c r="F53" i="3"/>
  <c r="E53" i="3"/>
  <c r="M53" i="3" s="1"/>
  <c r="D53" i="3"/>
  <c r="O53" i="3" s="1"/>
  <c r="U52" i="3"/>
  <c r="T52" i="3"/>
  <c r="O52" i="3"/>
  <c r="M52" i="3"/>
  <c r="K52" i="3"/>
  <c r="I52" i="3"/>
  <c r="G52" i="3"/>
  <c r="U51" i="3"/>
  <c r="T51" i="3"/>
  <c r="O51" i="3"/>
  <c r="M51" i="3"/>
  <c r="K51" i="3"/>
  <c r="I51" i="3"/>
  <c r="G51" i="3"/>
  <c r="U50" i="3"/>
  <c r="T50" i="3"/>
  <c r="O50" i="3"/>
  <c r="M50" i="3"/>
  <c r="K50" i="3"/>
  <c r="I50" i="3"/>
  <c r="G50" i="3"/>
  <c r="U49" i="3"/>
  <c r="T49" i="3"/>
  <c r="O49" i="3"/>
  <c r="M49" i="3"/>
  <c r="K49" i="3"/>
  <c r="I49" i="3"/>
  <c r="G49" i="3"/>
  <c r="U48" i="3"/>
  <c r="T48" i="3"/>
  <c r="O48" i="3"/>
  <c r="M48" i="3"/>
  <c r="K48" i="3"/>
  <c r="I48" i="3"/>
  <c r="G48" i="3"/>
  <c r="T47" i="3"/>
  <c r="S47" i="3"/>
  <c r="R47" i="3"/>
  <c r="Q47" i="3"/>
  <c r="P47" i="3"/>
  <c r="U47" i="3" s="1"/>
  <c r="L47" i="3"/>
  <c r="J47" i="3"/>
  <c r="K47" i="3" s="1"/>
  <c r="H47" i="3"/>
  <c r="F47" i="3"/>
  <c r="E47" i="3"/>
  <c r="D47" i="3"/>
  <c r="U46" i="3"/>
  <c r="T46" i="3"/>
  <c r="O46" i="3"/>
  <c r="M46" i="3"/>
  <c r="K46" i="3"/>
  <c r="I46" i="3"/>
  <c r="G46" i="3"/>
  <c r="U45" i="3"/>
  <c r="T45" i="3"/>
  <c r="O45" i="3"/>
  <c r="M45" i="3"/>
  <c r="K45" i="3"/>
  <c r="I45" i="3"/>
  <c r="G45" i="3"/>
  <c r="U44" i="3"/>
  <c r="T44" i="3"/>
  <c r="O44" i="3"/>
  <c r="M44" i="3"/>
  <c r="K44" i="3"/>
  <c r="I44" i="3"/>
  <c r="G44" i="3"/>
  <c r="U43" i="3"/>
  <c r="T43" i="3"/>
  <c r="O43" i="3"/>
  <c r="M43" i="3"/>
  <c r="K43" i="3"/>
  <c r="I43" i="3"/>
  <c r="G43" i="3"/>
  <c r="U42" i="3"/>
  <c r="T42" i="3"/>
  <c r="O42" i="3"/>
  <c r="M42" i="3"/>
  <c r="K42" i="3"/>
  <c r="I42" i="3"/>
  <c r="G42" i="3"/>
  <c r="U41" i="3"/>
  <c r="T41" i="3"/>
  <c r="O41" i="3"/>
  <c r="M41" i="3"/>
  <c r="K41" i="3"/>
  <c r="I41" i="3"/>
  <c r="G41" i="3"/>
  <c r="S40" i="3"/>
  <c r="R40" i="3"/>
  <c r="Q40" i="3"/>
  <c r="T40" i="3" s="1"/>
  <c r="P40" i="3"/>
  <c r="U40" i="3" s="1"/>
  <c r="L40" i="3"/>
  <c r="J40" i="3"/>
  <c r="H40" i="3"/>
  <c r="F40" i="3"/>
  <c r="E40" i="3"/>
  <c r="M40" i="3" s="1"/>
  <c r="D40" i="3"/>
  <c r="I40" i="3" s="1"/>
  <c r="U39" i="3"/>
  <c r="T39" i="3"/>
  <c r="O39" i="3"/>
  <c r="M39" i="3"/>
  <c r="K39" i="3"/>
  <c r="I39" i="3"/>
  <c r="G39" i="3"/>
  <c r="U38" i="3"/>
  <c r="T38" i="3"/>
  <c r="O38" i="3"/>
  <c r="M38" i="3"/>
  <c r="K38" i="3"/>
  <c r="I38" i="3"/>
  <c r="G38" i="3"/>
  <c r="U37" i="3"/>
  <c r="T37" i="3"/>
  <c r="O37" i="3"/>
  <c r="M37" i="3"/>
  <c r="K37" i="3"/>
  <c r="I37" i="3"/>
  <c r="G37" i="3"/>
  <c r="U36" i="3"/>
  <c r="T36" i="3"/>
  <c r="O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H35" i="3"/>
  <c r="F35" i="3"/>
  <c r="E35" i="3"/>
  <c r="M35" i="3" s="1"/>
  <c r="D35" i="3"/>
  <c r="I35" i="3" s="1"/>
  <c r="U34" i="3"/>
  <c r="T34" i="3"/>
  <c r="O34" i="3"/>
  <c r="M34" i="3"/>
  <c r="K34" i="3"/>
  <c r="I34" i="3"/>
  <c r="G34" i="3"/>
  <c r="U33" i="3"/>
  <c r="T33" i="3"/>
  <c r="O33" i="3"/>
  <c r="M33" i="3"/>
  <c r="K33" i="3"/>
  <c r="I33" i="3"/>
  <c r="G33" i="3"/>
  <c r="U32" i="3"/>
  <c r="T32" i="3"/>
  <c r="O32" i="3"/>
  <c r="M32" i="3"/>
  <c r="K32" i="3"/>
  <c r="I32" i="3"/>
  <c r="G32" i="3"/>
  <c r="U31" i="3"/>
  <c r="T31" i="3"/>
  <c r="O31" i="3"/>
  <c r="M31" i="3"/>
  <c r="K31" i="3"/>
  <c r="I31" i="3"/>
  <c r="G31" i="3"/>
  <c r="U30" i="3"/>
  <c r="T30" i="3"/>
  <c r="O30" i="3"/>
  <c r="M30" i="3"/>
  <c r="K30" i="3"/>
  <c r="I30" i="3"/>
  <c r="G30" i="3"/>
  <c r="U29" i="3"/>
  <c r="T29" i="3"/>
  <c r="O29" i="3"/>
  <c r="M29" i="3"/>
  <c r="K29" i="3"/>
  <c r="I29" i="3"/>
  <c r="G29" i="3"/>
  <c r="U28" i="3"/>
  <c r="T28" i="3"/>
  <c r="O28" i="3"/>
  <c r="M28" i="3"/>
  <c r="K28" i="3"/>
  <c r="I28" i="3"/>
  <c r="G28" i="3"/>
  <c r="S27" i="3"/>
  <c r="R27" i="3"/>
  <c r="Q27" i="3"/>
  <c r="T27" i="3" s="1"/>
  <c r="P27" i="3"/>
  <c r="U27" i="3" s="1"/>
  <c r="M27" i="3"/>
  <c r="L27" i="3"/>
  <c r="J27" i="3"/>
  <c r="I27" i="3"/>
  <c r="H27" i="3"/>
  <c r="F27" i="3"/>
  <c r="G27" i="3" s="1"/>
  <c r="E27" i="3"/>
  <c r="D27" i="3"/>
  <c r="O27" i="3" s="1"/>
  <c r="U26" i="3"/>
  <c r="T26" i="3"/>
  <c r="O26" i="3"/>
  <c r="M26" i="3"/>
  <c r="K26" i="3"/>
  <c r="I26" i="3"/>
  <c r="G26" i="3"/>
  <c r="U25" i="3"/>
  <c r="T25" i="3"/>
  <c r="O25" i="3"/>
  <c r="M25" i="3"/>
  <c r="K25" i="3"/>
  <c r="I25" i="3"/>
  <c r="G25" i="3"/>
  <c r="U24" i="3"/>
  <c r="T24" i="3"/>
  <c r="O24" i="3"/>
  <c r="M24" i="3"/>
  <c r="K24" i="3"/>
  <c r="I24" i="3"/>
  <c r="G24" i="3"/>
  <c r="U23" i="3"/>
  <c r="T23" i="3"/>
  <c r="O23" i="3"/>
  <c r="M23" i="3"/>
  <c r="K23" i="3"/>
  <c r="I23" i="3"/>
  <c r="G23" i="3"/>
  <c r="U22" i="3"/>
  <c r="T22" i="3"/>
  <c r="O22" i="3"/>
  <c r="M22" i="3"/>
  <c r="K22" i="3"/>
  <c r="I22" i="3"/>
  <c r="G22" i="3"/>
  <c r="U21" i="3"/>
  <c r="T21" i="3"/>
  <c r="O21" i="3"/>
  <c r="M21" i="3"/>
  <c r="K21" i="3"/>
  <c r="I21" i="3"/>
  <c r="G21" i="3"/>
  <c r="U20" i="3"/>
  <c r="T20" i="3"/>
  <c r="O20" i="3"/>
  <c r="M20" i="3"/>
  <c r="K20" i="3"/>
  <c r="I20" i="3"/>
  <c r="G20" i="3"/>
  <c r="S19" i="3"/>
  <c r="R19" i="3"/>
  <c r="Q19" i="3"/>
  <c r="T19" i="3" s="1"/>
  <c r="P19" i="3"/>
  <c r="U19" i="3" s="1"/>
  <c r="L19" i="3"/>
  <c r="K19" i="3"/>
  <c r="J19" i="3"/>
  <c r="H19" i="3"/>
  <c r="F19" i="3"/>
  <c r="E19" i="3"/>
  <c r="M19" i="3" s="1"/>
  <c r="D19" i="3"/>
  <c r="O19" i="3" s="1"/>
  <c r="U18" i="3"/>
  <c r="T18" i="3"/>
  <c r="O18" i="3"/>
  <c r="M18" i="3"/>
  <c r="K18" i="3"/>
  <c r="I18" i="3"/>
  <c r="G18" i="3"/>
  <c r="U17" i="3"/>
  <c r="T17" i="3"/>
  <c r="O17" i="3"/>
  <c r="M17" i="3"/>
  <c r="K17" i="3"/>
  <c r="I17" i="3"/>
  <c r="G17" i="3"/>
  <c r="U16" i="3"/>
  <c r="T16" i="3"/>
  <c r="O16" i="3"/>
  <c r="M16" i="3"/>
  <c r="K16" i="3"/>
  <c r="I16" i="3"/>
  <c r="G16" i="3"/>
  <c r="U15" i="3"/>
  <c r="T15" i="3"/>
  <c r="O15" i="3"/>
  <c r="M15" i="3"/>
  <c r="K15" i="3"/>
  <c r="I15" i="3"/>
  <c r="G15" i="3"/>
  <c r="U14" i="3"/>
  <c r="T14" i="3"/>
  <c r="O14" i="3"/>
  <c r="M14" i="3"/>
  <c r="K14" i="3"/>
  <c r="I14" i="3"/>
  <c r="G14" i="3"/>
  <c r="U13" i="3"/>
  <c r="T13" i="3"/>
  <c r="O13" i="3"/>
  <c r="M13" i="3"/>
  <c r="K13" i="3"/>
  <c r="I13" i="3"/>
  <c r="G13" i="3"/>
  <c r="U12" i="3"/>
  <c r="T12" i="3"/>
  <c r="O12" i="3"/>
  <c r="M12" i="3"/>
  <c r="K12" i="3"/>
  <c r="I12" i="3"/>
  <c r="G12" i="3"/>
  <c r="U11" i="3"/>
  <c r="T11" i="3"/>
  <c r="O11" i="3"/>
  <c r="M11" i="3"/>
  <c r="K11" i="3"/>
  <c r="I11" i="3"/>
  <c r="G11" i="3"/>
  <c r="S10" i="3"/>
  <c r="R10" i="3"/>
  <c r="Q10" i="3"/>
  <c r="T10" i="3" s="1"/>
  <c r="P10" i="3"/>
  <c r="U10" i="3" s="1"/>
  <c r="L10" i="3"/>
  <c r="J10" i="3"/>
  <c r="H10" i="3"/>
  <c r="F10" i="3"/>
  <c r="E10" i="3"/>
  <c r="M10" i="3" s="1"/>
  <c r="D10" i="3"/>
  <c r="G10" i="3" s="1"/>
  <c r="U9" i="3"/>
  <c r="T9" i="3"/>
  <c r="O9" i="3"/>
  <c r="M9" i="3"/>
  <c r="K9" i="3"/>
  <c r="I9" i="3"/>
  <c r="G9" i="3"/>
  <c r="U8" i="3"/>
  <c r="T8" i="3"/>
  <c r="O8" i="3"/>
  <c r="M8" i="3"/>
  <c r="K8" i="3"/>
  <c r="I8" i="3"/>
  <c r="G8" i="3"/>
  <c r="S339" i="2"/>
  <c r="R339" i="2"/>
  <c r="Q339" i="2"/>
  <c r="P339" i="2"/>
  <c r="L339" i="2"/>
  <c r="J339" i="2"/>
  <c r="H339" i="2"/>
  <c r="F339" i="2"/>
  <c r="E339" i="2"/>
  <c r="M339" i="2" s="1"/>
  <c r="D339" i="2"/>
  <c r="O339" i="2" s="1"/>
  <c r="S338" i="2"/>
  <c r="R338" i="2"/>
  <c r="Q338" i="2"/>
  <c r="T338" i="2" s="1"/>
  <c r="P338" i="2"/>
  <c r="U338" i="2" s="1"/>
  <c r="O338" i="2"/>
  <c r="L338" i="2"/>
  <c r="J338" i="2"/>
  <c r="H338" i="2"/>
  <c r="I338" i="2" s="1"/>
  <c r="F338" i="2"/>
  <c r="E338" i="2"/>
  <c r="M338" i="2" s="1"/>
  <c r="D338" i="2"/>
  <c r="G338" i="2" s="1"/>
  <c r="S337" i="2"/>
  <c r="R337" i="2"/>
  <c r="Q337" i="2"/>
  <c r="P337" i="2"/>
  <c r="U337" i="2" s="1"/>
  <c r="L337" i="2"/>
  <c r="J337" i="2"/>
  <c r="H337" i="2"/>
  <c r="F337" i="2"/>
  <c r="E337" i="2"/>
  <c r="M337" i="2" s="1"/>
  <c r="D337" i="2"/>
  <c r="O337" i="2" s="1"/>
  <c r="U336" i="2"/>
  <c r="T336" i="2"/>
  <c r="O336" i="2"/>
  <c r="M336" i="2"/>
  <c r="K336" i="2"/>
  <c r="I336" i="2"/>
  <c r="G336" i="2"/>
  <c r="U335" i="2"/>
  <c r="T335" i="2"/>
  <c r="O335" i="2"/>
  <c r="M335" i="2"/>
  <c r="K335" i="2"/>
  <c r="I335" i="2"/>
  <c r="G335" i="2"/>
  <c r="U334" i="2"/>
  <c r="T334" i="2"/>
  <c r="O334" i="2"/>
  <c r="M334" i="2"/>
  <c r="K334" i="2"/>
  <c r="I334" i="2"/>
  <c r="G334" i="2"/>
  <c r="U333" i="2"/>
  <c r="T333" i="2"/>
  <c r="O333" i="2"/>
  <c r="M333" i="2"/>
  <c r="K333" i="2"/>
  <c r="I333" i="2"/>
  <c r="G333" i="2"/>
  <c r="U332" i="2"/>
  <c r="S332" i="2"/>
  <c r="T332" i="2" s="1"/>
  <c r="R332" i="2"/>
  <c r="Q332" i="2"/>
  <c r="P332" i="2"/>
  <c r="L332" i="2"/>
  <c r="J332" i="2"/>
  <c r="H332" i="2"/>
  <c r="F332" i="2"/>
  <c r="E332" i="2"/>
  <c r="M332" i="2" s="1"/>
  <c r="D332" i="2"/>
  <c r="U331" i="2"/>
  <c r="T331" i="2"/>
  <c r="O331" i="2"/>
  <c r="M331" i="2"/>
  <c r="K331" i="2"/>
  <c r="I331" i="2"/>
  <c r="G331" i="2"/>
  <c r="U330" i="2"/>
  <c r="T330" i="2"/>
  <c r="O330" i="2"/>
  <c r="M330" i="2"/>
  <c r="K330" i="2"/>
  <c r="I330" i="2"/>
  <c r="G330" i="2"/>
  <c r="U329" i="2"/>
  <c r="T329" i="2"/>
  <c r="O329" i="2"/>
  <c r="M329" i="2"/>
  <c r="K329" i="2"/>
  <c r="I329" i="2"/>
  <c r="G329" i="2"/>
  <c r="U328" i="2"/>
  <c r="T328" i="2"/>
  <c r="O328" i="2"/>
  <c r="M328" i="2"/>
  <c r="K328" i="2"/>
  <c r="I328" i="2"/>
  <c r="G328" i="2"/>
  <c r="U327" i="2"/>
  <c r="T327" i="2"/>
  <c r="O327" i="2"/>
  <c r="M327" i="2"/>
  <c r="K327" i="2"/>
  <c r="I327" i="2"/>
  <c r="G327" i="2"/>
  <c r="U326" i="2"/>
  <c r="T326" i="2"/>
  <c r="O326" i="2"/>
  <c r="M326" i="2"/>
  <c r="K326" i="2"/>
  <c r="I326" i="2"/>
  <c r="G326" i="2"/>
  <c r="U325" i="2"/>
  <c r="T325" i="2"/>
  <c r="O325" i="2"/>
  <c r="M325" i="2"/>
  <c r="K325" i="2"/>
  <c r="I325" i="2"/>
  <c r="G325" i="2"/>
  <c r="U324" i="2"/>
  <c r="T324" i="2"/>
  <c r="O324" i="2"/>
  <c r="M324" i="2"/>
  <c r="K324" i="2"/>
  <c r="I324" i="2"/>
  <c r="G324" i="2"/>
  <c r="S323" i="2"/>
  <c r="R323" i="2"/>
  <c r="Q323" i="2"/>
  <c r="T323" i="2" s="1"/>
  <c r="P323" i="2"/>
  <c r="L323" i="2"/>
  <c r="J323" i="2"/>
  <c r="H323" i="2"/>
  <c r="F323" i="2"/>
  <c r="U323" i="2" s="1"/>
  <c r="E323" i="2"/>
  <c r="D323" i="2"/>
  <c r="G323" i="2" s="1"/>
  <c r="U322" i="2"/>
  <c r="T322" i="2"/>
  <c r="O322" i="2"/>
  <c r="M322" i="2"/>
  <c r="K322" i="2"/>
  <c r="I322" i="2"/>
  <c r="G322" i="2"/>
  <c r="U321" i="2"/>
  <c r="T321" i="2"/>
  <c r="O321" i="2"/>
  <c r="M321" i="2"/>
  <c r="K321" i="2"/>
  <c r="I321" i="2"/>
  <c r="G321" i="2"/>
  <c r="U320" i="2"/>
  <c r="T320" i="2"/>
  <c r="O320" i="2"/>
  <c r="M320" i="2"/>
  <c r="K320" i="2"/>
  <c r="I320" i="2"/>
  <c r="G320" i="2"/>
  <c r="U319" i="2"/>
  <c r="T319" i="2"/>
  <c r="O319" i="2"/>
  <c r="M319" i="2"/>
  <c r="K319" i="2"/>
  <c r="I319" i="2"/>
  <c r="G319" i="2"/>
  <c r="U318" i="2"/>
  <c r="T318" i="2"/>
  <c r="O318" i="2"/>
  <c r="M318" i="2"/>
  <c r="K318" i="2"/>
  <c r="I318" i="2"/>
  <c r="G318" i="2"/>
  <c r="S317" i="2"/>
  <c r="R317" i="2"/>
  <c r="Q317" i="2"/>
  <c r="T317" i="2" s="1"/>
  <c r="P317" i="2"/>
  <c r="L317" i="2"/>
  <c r="J317" i="2"/>
  <c r="K317" i="2" s="1"/>
  <c r="H317" i="2"/>
  <c r="I317" i="2" s="1"/>
  <c r="F317" i="2"/>
  <c r="U317" i="2" s="1"/>
  <c r="E317" i="2"/>
  <c r="D317" i="2"/>
  <c r="U316" i="2"/>
  <c r="T316" i="2"/>
  <c r="O316" i="2"/>
  <c r="M316" i="2"/>
  <c r="K316" i="2"/>
  <c r="I316" i="2"/>
  <c r="G316" i="2"/>
  <c r="U315" i="2"/>
  <c r="T315" i="2"/>
  <c r="O315" i="2"/>
  <c r="M315" i="2"/>
  <c r="K315" i="2"/>
  <c r="I315" i="2"/>
  <c r="G315" i="2"/>
  <c r="U314" i="2"/>
  <c r="T314" i="2"/>
  <c r="O314" i="2"/>
  <c r="M314" i="2"/>
  <c r="K314" i="2"/>
  <c r="I314" i="2"/>
  <c r="G314" i="2"/>
  <c r="U313" i="2"/>
  <c r="T313" i="2"/>
  <c r="O313" i="2"/>
  <c r="M313" i="2"/>
  <c r="K313" i="2"/>
  <c r="I313" i="2"/>
  <c r="G313" i="2"/>
  <c r="U312" i="2"/>
  <c r="T312" i="2"/>
  <c r="O312" i="2"/>
  <c r="M312" i="2"/>
  <c r="K312" i="2"/>
  <c r="I312" i="2"/>
  <c r="G312" i="2"/>
  <c r="U311" i="2"/>
  <c r="T311" i="2"/>
  <c r="O311" i="2"/>
  <c r="M311" i="2"/>
  <c r="K311" i="2"/>
  <c r="I311" i="2"/>
  <c r="G311" i="2"/>
  <c r="U310" i="2"/>
  <c r="S310" i="2"/>
  <c r="R310" i="2"/>
  <c r="Q310" i="2"/>
  <c r="T310" i="2" s="1"/>
  <c r="P310" i="2"/>
  <c r="L310" i="2"/>
  <c r="J310" i="2"/>
  <c r="H310" i="2"/>
  <c r="F310" i="2"/>
  <c r="E310" i="2"/>
  <c r="M310" i="2" s="1"/>
  <c r="D310" i="2"/>
  <c r="U309" i="2"/>
  <c r="T309" i="2"/>
  <c r="O309" i="2"/>
  <c r="M309" i="2"/>
  <c r="K309" i="2"/>
  <c r="I309" i="2"/>
  <c r="G309" i="2"/>
  <c r="U308" i="2"/>
  <c r="T308" i="2"/>
  <c r="O308" i="2"/>
  <c r="M308" i="2"/>
  <c r="K308" i="2"/>
  <c r="I308" i="2"/>
  <c r="G308" i="2"/>
  <c r="U307" i="2"/>
  <c r="T307" i="2"/>
  <c r="O307" i="2"/>
  <c r="M307" i="2"/>
  <c r="K307" i="2"/>
  <c r="I307" i="2"/>
  <c r="G307" i="2"/>
  <c r="U306" i="2"/>
  <c r="T306" i="2"/>
  <c r="O306" i="2"/>
  <c r="M306" i="2"/>
  <c r="K306" i="2"/>
  <c r="I306" i="2"/>
  <c r="G306" i="2"/>
  <c r="U305" i="2"/>
  <c r="T305" i="2"/>
  <c r="O305" i="2"/>
  <c r="M305" i="2"/>
  <c r="K305" i="2"/>
  <c r="I305" i="2"/>
  <c r="G305" i="2"/>
  <c r="U304" i="2"/>
  <c r="T304" i="2"/>
  <c r="O304" i="2"/>
  <c r="M304" i="2"/>
  <c r="K304" i="2"/>
  <c r="I304" i="2"/>
  <c r="G304" i="2"/>
  <c r="S303" i="2"/>
  <c r="R303" i="2"/>
  <c r="Q303" i="2"/>
  <c r="P303" i="2"/>
  <c r="O303" i="2"/>
  <c r="L303" i="2"/>
  <c r="J303" i="2"/>
  <c r="K303" i="2" s="1"/>
  <c r="H303" i="2"/>
  <c r="F303" i="2"/>
  <c r="G303" i="2" s="1"/>
  <c r="E303" i="2"/>
  <c r="M303" i="2" s="1"/>
  <c r="D303" i="2"/>
  <c r="U302" i="2"/>
  <c r="T302" i="2"/>
  <c r="O302" i="2"/>
  <c r="M302" i="2"/>
  <c r="K302" i="2"/>
  <c r="I302" i="2"/>
  <c r="G302" i="2"/>
  <c r="S299" i="2"/>
  <c r="R299" i="2"/>
  <c r="Q299" i="2"/>
  <c r="P299" i="2"/>
  <c r="O299" i="2"/>
  <c r="L299" i="2"/>
  <c r="K299" i="2"/>
  <c r="J299" i="2"/>
  <c r="H299" i="2"/>
  <c r="I299" i="2" s="1"/>
  <c r="F299" i="2"/>
  <c r="G299" i="2" s="1"/>
  <c r="E299" i="2"/>
  <c r="D299" i="2"/>
  <c r="S298" i="2"/>
  <c r="R298" i="2"/>
  <c r="Q298" i="2"/>
  <c r="T298" i="2" s="1"/>
  <c r="P298" i="2"/>
  <c r="L298" i="2"/>
  <c r="J298" i="2"/>
  <c r="H298" i="2"/>
  <c r="F298" i="2"/>
  <c r="E298" i="2"/>
  <c r="D298" i="2"/>
  <c r="O298" i="2" s="1"/>
  <c r="U297" i="2"/>
  <c r="T297" i="2"/>
  <c r="O297" i="2"/>
  <c r="M297" i="2"/>
  <c r="K297" i="2"/>
  <c r="I297" i="2"/>
  <c r="G297" i="2"/>
  <c r="U296" i="2"/>
  <c r="T296" i="2"/>
  <c r="O296" i="2"/>
  <c r="M296" i="2"/>
  <c r="K296" i="2"/>
  <c r="I296" i="2"/>
  <c r="G296" i="2"/>
  <c r="U295" i="2"/>
  <c r="T295" i="2"/>
  <c r="O295" i="2"/>
  <c r="M295" i="2"/>
  <c r="K295" i="2"/>
  <c r="I295" i="2"/>
  <c r="G295" i="2"/>
  <c r="U294" i="2"/>
  <c r="T294" i="2"/>
  <c r="O294" i="2"/>
  <c r="M294" i="2"/>
  <c r="K294" i="2"/>
  <c r="I294" i="2"/>
  <c r="G294" i="2"/>
  <c r="U293" i="2"/>
  <c r="T293" i="2"/>
  <c r="O293" i="2"/>
  <c r="M293" i="2"/>
  <c r="K293" i="2"/>
  <c r="I293" i="2"/>
  <c r="G293" i="2"/>
  <c r="S292" i="2"/>
  <c r="R292" i="2"/>
  <c r="Q292" i="2"/>
  <c r="T292" i="2" s="1"/>
  <c r="P292" i="2"/>
  <c r="U292" i="2" s="1"/>
  <c r="L292" i="2"/>
  <c r="K292" i="2"/>
  <c r="J292" i="2"/>
  <c r="H292" i="2"/>
  <c r="F292" i="2"/>
  <c r="E292" i="2"/>
  <c r="D292" i="2"/>
  <c r="G292" i="2" s="1"/>
  <c r="U291" i="2"/>
  <c r="T291" i="2"/>
  <c r="O291" i="2"/>
  <c r="M291" i="2"/>
  <c r="K291" i="2"/>
  <c r="I291" i="2"/>
  <c r="G291" i="2"/>
  <c r="U290" i="2"/>
  <c r="T290" i="2"/>
  <c r="O290" i="2"/>
  <c r="M290" i="2"/>
  <c r="K290" i="2"/>
  <c r="I290" i="2"/>
  <c r="G290" i="2"/>
  <c r="U289" i="2"/>
  <c r="T289" i="2"/>
  <c r="O289" i="2"/>
  <c r="M289" i="2"/>
  <c r="K289" i="2"/>
  <c r="I289" i="2"/>
  <c r="G289" i="2"/>
  <c r="U288" i="2"/>
  <c r="T288" i="2"/>
  <c r="O288" i="2"/>
  <c r="M288" i="2"/>
  <c r="K288" i="2"/>
  <c r="I288" i="2"/>
  <c r="G288" i="2"/>
  <c r="U287" i="2"/>
  <c r="T287" i="2"/>
  <c r="O287" i="2"/>
  <c r="M287" i="2"/>
  <c r="K287" i="2"/>
  <c r="I287" i="2"/>
  <c r="G287" i="2"/>
  <c r="U286" i="2"/>
  <c r="T286" i="2"/>
  <c r="O286" i="2"/>
  <c r="M286" i="2"/>
  <c r="K286" i="2"/>
  <c r="I286" i="2"/>
  <c r="G286" i="2"/>
  <c r="S285" i="2"/>
  <c r="R285" i="2"/>
  <c r="Q285" i="2"/>
  <c r="P285" i="2"/>
  <c r="U285" i="2" s="1"/>
  <c r="L285" i="2"/>
  <c r="J285" i="2"/>
  <c r="H285" i="2"/>
  <c r="I285" i="2" s="1"/>
  <c r="F285" i="2"/>
  <c r="E285" i="2"/>
  <c r="K285" i="2" s="1"/>
  <c r="D285" i="2"/>
  <c r="O285" i="2" s="1"/>
  <c r="U284" i="2"/>
  <c r="T284" i="2"/>
  <c r="O284" i="2"/>
  <c r="M284" i="2"/>
  <c r="K284" i="2"/>
  <c r="I284" i="2"/>
  <c r="G284" i="2"/>
  <c r="U283" i="2"/>
  <c r="T283" i="2"/>
  <c r="O283" i="2"/>
  <c r="M283" i="2"/>
  <c r="K283" i="2"/>
  <c r="I283" i="2"/>
  <c r="G283" i="2"/>
  <c r="U282" i="2"/>
  <c r="T282" i="2"/>
  <c r="O282" i="2"/>
  <c r="M282" i="2"/>
  <c r="K282" i="2"/>
  <c r="I282" i="2"/>
  <c r="G282" i="2"/>
  <c r="U281" i="2"/>
  <c r="T281" i="2"/>
  <c r="O281" i="2"/>
  <c r="M281" i="2"/>
  <c r="K281" i="2"/>
  <c r="I281" i="2"/>
  <c r="G281" i="2"/>
  <c r="U280" i="2"/>
  <c r="T280" i="2"/>
  <c r="O280" i="2"/>
  <c r="M280" i="2"/>
  <c r="K280" i="2"/>
  <c r="I280" i="2"/>
  <c r="G280" i="2"/>
  <c r="U279" i="2"/>
  <c r="T279" i="2"/>
  <c r="O279" i="2"/>
  <c r="M279" i="2"/>
  <c r="K279" i="2"/>
  <c r="I279" i="2"/>
  <c r="G279" i="2"/>
  <c r="U278" i="2"/>
  <c r="T278" i="2"/>
  <c r="O278" i="2"/>
  <c r="M278" i="2"/>
  <c r="K278" i="2"/>
  <c r="I278" i="2"/>
  <c r="G278" i="2"/>
  <c r="U277" i="2"/>
  <c r="T277" i="2"/>
  <c r="O277" i="2"/>
  <c r="M277" i="2"/>
  <c r="K277" i="2"/>
  <c r="I277" i="2"/>
  <c r="G277" i="2"/>
  <c r="U276" i="2"/>
  <c r="T276" i="2"/>
  <c r="O276" i="2"/>
  <c r="M276" i="2"/>
  <c r="K276" i="2"/>
  <c r="I276" i="2"/>
  <c r="G276" i="2"/>
  <c r="S275" i="2"/>
  <c r="R275" i="2"/>
  <c r="Q275" i="2"/>
  <c r="T275" i="2" s="1"/>
  <c r="P275" i="2"/>
  <c r="O275" i="2"/>
  <c r="L275" i="2"/>
  <c r="J275" i="2"/>
  <c r="H275" i="2"/>
  <c r="I275" i="2" s="1"/>
  <c r="F275" i="2"/>
  <c r="G275" i="2" s="1"/>
  <c r="E275" i="2"/>
  <c r="D275" i="2"/>
  <c r="U274" i="2"/>
  <c r="T274" i="2"/>
  <c r="O274" i="2"/>
  <c r="M274" i="2"/>
  <c r="K274" i="2"/>
  <c r="I274" i="2"/>
  <c r="G274" i="2"/>
  <c r="U273" i="2"/>
  <c r="T273" i="2"/>
  <c r="O273" i="2"/>
  <c r="M273" i="2"/>
  <c r="K273" i="2"/>
  <c r="I273" i="2"/>
  <c r="G273" i="2"/>
  <c r="U272" i="2"/>
  <c r="T272" i="2"/>
  <c r="O272" i="2"/>
  <c r="M272" i="2"/>
  <c r="K272" i="2"/>
  <c r="I272" i="2"/>
  <c r="G272" i="2"/>
  <c r="U271" i="2"/>
  <c r="T271" i="2"/>
  <c r="O271" i="2"/>
  <c r="M271" i="2"/>
  <c r="K271" i="2"/>
  <c r="I271" i="2"/>
  <c r="G271" i="2"/>
  <c r="U270" i="2"/>
  <c r="T270" i="2"/>
  <c r="O270" i="2"/>
  <c r="M270" i="2"/>
  <c r="K270" i="2"/>
  <c r="I270" i="2"/>
  <c r="G270" i="2"/>
  <c r="U269" i="2"/>
  <c r="T269" i="2"/>
  <c r="O269" i="2"/>
  <c r="M269" i="2"/>
  <c r="K269" i="2"/>
  <c r="I269" i="2"/>
  <c r="G269" i="2"/>
  <c r="U268" i="2"/>
  <c r="T268" i="2"/>
  <c r="O268" i="2"/>
  <c r="M268" i="2"/>
  <c r="K268" i="2"/>
  <c r="I268" i="2"/>
  <c r="G268" i="2"/>
  <c r="S267" i="2"/>
  <c r="R267" i="2"/>
  <c r="Q267" i="2"/>
  <c r="P267" i="2"/>
  <c r="L267" i="2"/>
  <c r="J267" i="2"/>
  <c r="K267" i="2" s="1"/>
  <c r="H267" i="2"/>
  <c r="I267" i="2" s="1"/>
  <c r="F267" i="2"/>
  <c r="U267" i="2" s="1"/>
  <c r="E267" i="2"/>
  <c r="D267" i="2"/>
  <c r="O267" i="2" s="1"/>
  <c r="U266" i="2"/>
  <c r="T266" i="2"/>
  <c r="O266" i="2"/>
  <c r="M266" i="2"/>
  <c r="K266" i="2"/>
  <c r="I266" i="2"/>
  <c r="G266" i="2"/>
  <c r="U265" i="2"/>
  <c r="T265" i="2"/>
  <c r="O265" i="2"/>
  <c r="M265" i="2"/>
  <c r="K265" i="2"/>
  <c r="I265" i="2"/>
  <c r="G265" i="2"/>
  <c r="U264" i="2"/>
  <c r="T264" i="2"/>
  <c r="O264" i="2"/>
  <c r="M264" i="2"/>
  <c r="K264" i="2"/>
  <c r="I264" i="2"/>
  <c r="G264" i="2"/>
  <c r="U263" i="2"/>
  <c r="T263" i="2"/>
  <c r="O263" i="2"/>
  <c r="M263" i="2"/>
  <c r="K263" i="2"/>
  <c r="I263" i="2"/>
  <c r="G263" i="2"/>
  <c r="S260" i="2"/>
  <c r="R260" i="2"/>
  <c r="Q260" i="2"/>
  <c r="P260" i="2"/>
  <c r="O260" i="2"/>
  <c r="L260" i="2"/>
  <c r="J260" i="2"/>
  <c r="H260" i="2"/>
  <c r="F260" i="2"/>
  <c r="G260" i="2" s="1"/>
  <c r="E260" i="2"/>
  <c r="M260" i="2" s="1"/>
  <c r="D260" i="2"/>
  <c r="I260" i="2" s="1"/>
  <c r="S259" i="2"/>
  <c r="R259" i="2"/>
  <c r="Q259" i="2"/>
  <c r="P259" i="2"/>
  <c r="U259" i="2" s="1"/>
  <c r="L259" i="2"/>
  <c r="K259" i="2"/>
  <c r="J259" i="2"/>
  <c r="H259" i="2"/>
  <c r="F259" i="2"/>
  <c r="E259" i="2"/>
  <c r="D259" i="2"/>
  <c r="O259" i="2" s="1"/>
  <c r="U258" i="2"/>
  <c r="T258" i="2"/>
  <c r="O258" i="2"/>
  <c r="M258" i="2"/>
  <c r="K258" i="2"/>
  <c r="I258" i="2"/>
  <c r="G258" i="2"/>
  <c r="U257" i="2"/>
  <c r="T257" i="2"/>
  <c r="O257" i="2"/>
  <c r="M257" i="2"/>
  <c r="K257" i="2"/>
  <c r="I257" i="2"/>
  <c r="G257" i="2"/>
  <c r="U256" i="2"/>
  <c r="T256" i="2"/>
  <c r="O256" i="2"/>
  <c r="M256" i="2"/>
  <c r="K256" i="2"/>
  <c r="I256" i="2"/>
  <c r="G256" i="2"/>
  <c r="U255" i="2"/>
  <c r="T255" i="2"/>
  <c r="O255" i="2"/>
  <c r="M255" i="2"/>
  <c r="K255" i="2"/>
  <c r="I255" i="2"/>
  <c r="G255" i="2"/>
  <c r="T254" i="2"/>
  <c r="S254" i="2"/>
  <c r="R254" i="2"/>
  <c r="Q254" i="2"/>
  <c r="P254" i="2"/>
  <c r="U254" i="2" s="1"/>
  <c r="L254" i="2"/>
  <c r="J254" i="2"/>
  <c r="H254" i="2"/>
  <c r="F254" i="2"/>
  <c r="E254" i="2"/>
  <c r="D254" i="2"/>
  <c r="U253" i="2"/>
  <c r="T253" i="2"/>
  <c r="O253" i="2"/>
  <c r="M253" i="2"/>
  <c r="K253" i="2"/>
  <c r="I253" i="2"/>
  <c r="G253" i="2"/>
  <c r="U252" i="2"/>
  <c r="T252" i="2"/>
  <c r="O252" i="2"/>
  <c r="M252" i="2"/>
  <c r="K252" i="2"/>
  <c r="I252" i="2"/>
  <c r="G252" i="2"/>
  <c r="U251" i="2"/>
  <c r="T251" i="2"/>
  <c r="O251" i="2"/>
  <c r="M251" i="2"/>
  <c r="K251" i="2"/>
  <c r="I251" i="2"/>
  <c r="G251" i="2"/>
  <c r="U250" i="2"/>
  <c r="T250" i="2"/>
  <c r="O250" i="2"/>
  <c r="M250" i="2"/>
  <c r="K250" i="2"/>
  <c r="I250" i="2"/>
  <c r="G250" i="2"/>
  <c r="U249" i="2"/>
  <c r="T249" i="2"/>
  <c r="O249" i="2"/>
  <c r="M249" i="2"/>
  <c r="K249" i="2"/>
  <c r="I249" i="2"/>
  <c r="G249" i="2"/>
  <c r="U248" i="2"/>
  <c r="T248" i="2"/>
  <c r="O248" i="2"/>
  <c r="M248" i="2"/>
  <c r="K248" i="2"/>
  <c r="I248" i="2"/>
  <c r="G248" i="2"/>
  <c r="S247" i="2"/>
  <c r="R247" i="2"/>
  <c r="Q247" i="2"/>
  <c r="T247" i="2" s="1"/>
  <c r="P247" i="2"/>
  <c r="O247" i="2"/>
  <c r="L247" i="2"/>
  <c r="J247" i="2"/>
  <c r="K247" i="2" s="1"/>
  <c r="H247" i="2"/>
  <c r="F247" i="2"/>
  <c r="G247" i="2" s="1"/>
  <c r="E247" i="2"/>
  <c r="M247" i="2" s="1"/>
  <c r="D247" i="2"/>
  <c r="U246" i="2"/>
  <c r="T246" i="2"/>
  <c r="O246" i="2"/>
  <c r="M246" i="2"/>
  <c r="K246" i="2"/>
  <c r="I246" i="2"/>
  <c r="G246" i="2"/>
  <c r="U245" i="2"/>
  <c r="T245" i="2"/>
  <c r="O245" i="2"/>
  <c r="M245" i="2"/>
  <c r="K245" i="2"/>
  <c r="I245" i="2"/>
  <c r="G245" i="2"/>
  <c r="U244" i="2"/>
  <c r="T244" i="2"/>
  <c r="O244" i="2"/>
  <c r="M244" i="2"/>
  <c r="K244" i="2"/>
  <c r="I244" i="2"/>
  <c r="G244" i="2"/>
  <c r="U243" i="2"/>
  <c r="T243" i="2"/>
  <c r="O243" i="2"/>
  <c r="M243" i="2"/>
  <c r="K243" i="2"/>
  <c r="I243" i="2"/>
  <c r="G243" i="2"/>
  <c r="U242" i="2"/>
  <c r="T242" i="2"/>
  <c r="O242" i="2"/>
  <c r="M242" i="2"/>
  <c r="K242" i="2"/>
  <c r="I242" i="2"/>
  <c r="G242" i="2"/>
  <c r="U241" i="2"/>
  <c r="T241" i="2"/>
  <c r="O241" i="2"/>
  <c r="M241" i="2"/>
  <c r="K241" i="2"/>
  <c r="I241" i="2"/>
  <c r="G241" i="2"/>
  <c r="S240" i="2"/>
  <c r="T240" i="2" s="1"/>
  <c r="R240" i="2"/>
  <c r="Q240" i="2"/>
  <c r="P240" i="2"/>
  <c r="L240" i="2"/>
  <c r="J240" i="2"/>
  <c r="K240" i="2" s="1"/>
  <c r="H240" i="2"/>
  <c r="F240" i="2"/>
  <c r="U240" i="2" s="1"/>
  <c r="E240" i="2"/>
  <c r="D240" i="2"/>
  <c r="I240" i="2" s="1"/>
  <c r="U239" i="2"/>
  <c r="T239" i="2"/>
  <c r="O239" i="2"/>
  <c r="M239" i="2"/>
  <c r="K239" i="2"/>
  <c r="I239" i="2"/>
  <c r="G239" i="2"/>
  <c r="U238" i="2"/>
  <c r="T238" i="2"/>
  <c r="O238" i="2"/>
  <c r="M238" i="2"/>
  <c r="K238" i="2"/>
  <c r="I238" i="2"/>
  <c r="G238" i="2"/>
  <c r="U237" i="2"/>
  <c r="T237" i="2"/>
  <c r="O237" i="2"/>
  <c r="M237" i="2"/>
  <c r="K237" i="2"/>
  <c r="I237" i="2"/>
  <c r="G237" i="2"/>
  <c r="U236" i="2"/>
  <c r="T236" i="2"/>
  <c r="O236" i="2"/>
  <c r="M236" i="2"/>
  <c r="K236" i="2"/>
  <c r="I236" i="2"/>
  <c r="G236" i="2"/>
  <c r="U235" i="2"/>
  <c r="T235" i="2"/>
  <c r="O235" i="2"/>
  <c r="M235" i="2"/>
  <c r="K235" i="2"/>
  <c r="I235" i="2"/>
  <c r="G235" i="2"/>
  <c r="U234" i="2"/>
  <c r="T234" i="2"/>
  <c r="O234" i="2"/>
  <c r="M234" i="2"/>
  <c r="K234" i="2"/>
  <c r="I234" i="2"/>
  <c r="G234" i="2"/>
  <c r="S231" i="2"/>
  <c r="R231" i="2"/>
  <c r="Q231" i="2"/>
  <c r="T231" i="2" s="1"/>
  <c r="P231" i="2"/>
  <c r="L231" i="2"/>
  <c r="J231" i="2"/>
  <c r="H231" i="2"/>
  <c r="F231" i="2"/>
  <c r="U231" i="2" s="1"/>
  <c r="E231" i="2"/>
  <c r="D231" i="2"/>
  <c r="O231" i="2" s="1"/>
  <c r="S230" i="2"/>
  <c r="R230" i="2"/>
  <c r="Q230" i="2"/>
  <c r="P230" i="2"/>
  <c r="L230" i="2"/>
  <c r="J230" i="2"/>
  <c r="H230" i="2"/>
  <c r="I230" i="2" s="1"/>
  <c r="F230" i="2"/>
  <c r="G230" i="2" s="1"/>
  <c r="E230" i="2"/>
  <c r="D230" i="2"/>
  <c r="O230" i="2" s="1"/>
  <c r="U229" i="2"/>
  <c r="T229" i="2"/>
  <c r="O229" i="2"/>
  <c r="M229" i="2"/>
  <c r="K229" i="2"/>
  <c r="I229" i="2"/>
  <c r="G229" i="2"/>
  <c r="U228" i="2"/>
  <c r="T228" i="2"/>
  <c r="O228" i="2"/>
  <c r="M228" i="2"/>
  <c r="K228" i="2"/>
  <c r="I228" i="2"/>
  <c r="G228" i="2"/>
  <c r="U227" i="2"/>
  <c r="T227" i="2"/>
  <c r="O227" i="2"/>
  <c r="M227" i="2"/>
  <c r="K227" i="2"/>
  <c r="I227" i="2"/>
  <c r="G227" i="2"/>
  <c r="U226" i="2"/>
  <c r="T226" i="2"/>
  <c r="O226" i="2"/>
  <c r="M226" i="2"/>
  <c r="K226" i="2"/>
  <c r="I226" i="2"/>
  <c r="G226" i="2"/>
  <c r="U225" i="2"/>
  <c r="T225" i="2"/>
  <c r="O225" i="2"/>
  <c r="M225" i="2"/>
  <c r="K225" i="2"/>
  <c r="I225" i="2"/>
  <c r="G225" i="2"/>
  <c r="S224" i="2"/>
  <c r="T224" i="2" s="1"/>
  <c r="R224" i="2"/>
  <c r="Q224" i="2"/>
  <c r="P224" i="2"/>
  <c r="U224" i="2" s="1"/>
  <c r="L224" i="2"/>
  <c r="J224" i="2"/>
  <c r="I224" i="2"/>
  <c r="H224" i="2"/>
  <c r="F224" i="2"/>
  <c r="E224" i="2"/>
  <c r="M224" i="2" s="1"/>
  <c r="D224" i="2"/>
  <c r="U223" i="2"/>
  <c r="T223" i="2"/>
  <c r="O223" i="2"/>
  <c r="M223" i="2"/>
  <c r="K223" i="2"/>
  <c r="I223" i="2"/>
  <c r="G223" i="2"/>
  <c r="U222" i="2"/>
  <c r="T222" i="2"/>
  <c r="O222" i="2"/>
  <c r="M222" i="2"/>
  <c r="K222" i="2"/>
  <c r="I222" i="2"/>
  <c r="G222" i="2"/>
  <c r="U221" i="2"/>
  <c r="T221" i="2"/>
  <c r="O221" i="2"/>
  <c r="M221" i="2"/>
  <c r="K221" i="2"/>
  <c r="I221" i="2"/>
  <c r="G221" i="2"/>
  <c r="U220" i="2"/>
  <c r="T220" i="2"/>
  <c r="O220" i="2"/>
  <c r="M220" i="2"/>
  <c r="K220" i="2"/>
  <c r="I220" i="2"/>
  <c r="G220" i="2"/>
  <c r="U219" i="2"/>
  <c r="T219" i="2"/>
  <c r="O219" i="2"/>
  <c r="M219" i="2"/>
  <c r="K219" i="2"/>
  <c r="I219" i="2"/>
  <c r="G219" i="2"/>
  <c r="U218" i="2"/>
  <c r="T218" i="2"/>
  <c r="O218" i="2"/>
  <c r="M218" i="2"/>
  <c r="K218" i="2"/>
  <c r="I218" i="2"/>
  <c r="G218" i="2"/>
  <c r="U217" i="2"/>
  <c r="T217" i="2"/>
  <c r="O217" i="2"/>
  <c r="M217" i="2"/>
  <c r="K217" i="2"/>
  <c r="I217" i="2"/>
  <c r="G217" i="2"/>
  <c r="S216" i="2"/>
  <c r="R216" i="2"/>
  <c r="Q216" i="2"/>
  <c r="T216" i="2" s="1"/>
  <c r="P216" i="2"/>
  <c r="U216" i="2" s="1"/>
  <c r="L216" i="2"/>
  <c r="J216" i="2"/>
  <c r="K216" i="2" s="1"/>
  <c r="H216" i="2"/>
  <c r="F216" i="2"/>
  <c r="E216" i="2"/>
  <c r="D216" i="2"/>
  <c r="U215" i="2"/>
  <c r="T215" i="2"/>
  <c r="O215" i="2"/>
  <c r="M215" i="2"/>
  <c r="K215" i="2"/>
  <c r="I215" i="2"/>
  <c r="G215" i="2"/>
  <c r="U214" i="2"/>
  <c r="T214" i="2"/>
  <c r="O214" i="2"/>
  <c r="M214" i="2"/>
  <c r="K214" i="2"/>
  <c r="I214" i="2"/>
  <c r="G214" i="2"/>
  <c r="U213" i="2"/>
  <c r="T213" i="2"/>
  <c r="O213" i="2"/>
  <c r="M213" i="2"/>
  <c r="K213" i="2"/>
  <c r="I213" i="2"/>
  <c r="G213" i="2"/>
  <c r="U212" i="2"/>
  <c r="T212" i="2"/>
  <c r="O212" i="2"/>
  <c r="M212" i="2"/>
  <c r="K212" i="2"/>
  <c r="I212" i="2"/>
  <c r="G212" i="2"/>
  <c r="U211" i="2"/>
  <c r="T211" i="2"/>
  <c r="O211" i="2"/>
  <c r="M211" i="2"/>
  <c r="K211" i="2"/>
  <c r="I211" i="2"/>
  <c r="G211" i="2"/>
  <c r="U210" i="2"/>
  <c r="T210" i="2"/>
  <c r="O210" i="2"/>
  <c r="M210" i="2"/>
  <c r="K210" i="2"/>
  <c r="I210" i="2"/>
  <c r="G210" i="2"/>
  <c r="U209" i="2"/>
  <c r="T209" i="2"/>
  <c r="O209" i="2"/>
  <c r="M209" i="2"/>
  <c r="K209" i="2"/>
  <c r="I209" i="2"/>
  <c r="G209" i="2"/>
  <c r="U208" i="2"/>
  <c r="T208" i="2"/>
  <c r="O208" i="2"/>
  <c r="M208" i="2"/>
  <c r="K208" i="2"/>
  <c r="I208" i="2"/>
  <c r="G208" i="2"/>
  <c r="S205" i="2"/>
  <c r="R205" i="2"/>
  <c r="Q205" i="2"/>
  <c r="T205" i="2" s="1"/>
  <c r="P205" i="2"/>
  <c r="L205" i="2"/>
  <c r="J205" i="2"/>
  <c r="H205" i="2"/>
  <c r="F205" i="2"/>
  <c r="U205" i="2" s="1"/>
  <c r="E205" i="2"/>
  <c r="D205" i="2"/>
  <c r="S204" i="2"/>
  <c r="R204" i="2"/>
  <c r="Q204" i="2"/>
  <c r="T204" i="2" s="1"/>
  <c r="P204" i="2"/>
  <c r="L204" i="2"/>
  <c r="J204" i="2"/>
  <c r="H204" i="2"/>
  <c r="F204" i="2"/>
  <c r="E204" i="2"/>
  <c r="D204" i="2"/>
  <c r="O204" i="2" s="1"/>
  <c r="U203" i="2"/>
  <c r="T203" i="2"/>
  <c r="O203" i="2"/>
  <c r="M203" i="2"/>
  <c r="K203" i="2"/>
  <c r="I203" i="2"/>
  <c r="G203" i="2"/>
  <c r="U202" i="2"/>
  <c r="T202" i="2"/>
  <c r="O202" i="2"/>
  <c r="M202" i="2"/>
  <c r="K202" i="2"/>
  <c r="I202" i="2"/>
  <c r="G202" i="2"/>
  <c r="U201" i="2"/>
  <c r="T201" i="2"/>
  <c r="O201" i="2"/>
  <c r="M201" i="2"/>
  <c r="K201" i="2"/>
  <c r="I201" i="2"/>
  <c r="G201" i="2"/>
  <c r="U200" i="2"/>
  <c r="T200" i="2"/>
  <c r="O200" i="2"/>
  <c r="M200" i="2"/>
  <c r="K200" i="2"/>
  <c r="I200" i="2"/>
  <c r="G200" i="2"/>
  <c r="U199" i="2"/>
  <c r="T199" i="2"/>
  <c r="O199" i="2"/>
  <c r="M199" i="2"/>
  <c r="K199" i="2"/>
  <c r="I199" i="2"/>
  <c r="G199" i="2"/>
  <c r="S198" i="2"/>
  <c r="R198" i="2"/>
  <c r="Q198" i="2"/>
  <c r="P198" i="2"/>
  <c r="U198" i="2" s="1"/>
  <c r="L198" i="2"/>
  <c r="J198" i="2"/>
  <c r="K198" i="2" s="1"/>
  <c r="I198" i="2"/>
  <c r="H198" i="2"/>
  <c r="F198" i="2"/>
  <c r="E198" i="2"/>
  <c r="M198" i="2" s="1"/>
  <c r="D198" i="2"/>
  <c r="G198" i="2" s="1"/>
  <c r="U197" i="2"/>
  <c r="T197" i="2"/>
  <c r="O197" i="2"/>
  <c r="M197" i="2"/>
  <c r="K197" i="2"/>
  <c r="I197" i="2"/>
  <c r="G197" i="2"/>
  <c r="U196" i="2"/>
  <c r="T196" i="2"/>
  <c r="O196" i="2"/>
  <c r="M196" i="2"/>
  <c r="K196" i="2"/>
  <c r="I196" i="2"/>
  <c r="G196" i="2"/>
  <c r="U195" i="2"/>
  <c r="T195" i="2"/>
  <c r="O195" i="2"/>
  <c r="M195" i="2"/>
  <c r="K195" i="2"/>
  <c r="I195" i="2"/>
  <c r="G195" i="2"/>
  <c r="U194" i="2"/>
  <c r="T194" i="2"/>
  <c r="O194" i="2"/>
  <c r="M194" i="2"/>
  <c r="K194" i="2"/>
  <c r="I194" i="2"/>
  <c r="G194" i="2"/>
  <c r="U193" i="2"/>
  <c r="T193" i="2"/>
  <c r="O193" i="2"/>
  <c r="M193" i="2"/>
  <c r="K193" i="2"/>
  <c r="I193" i="2"/>
  <c r="G193" i="2"/>
  <c r="U192" i="2"/>
  <c r="T192" i="2"/>
  <c r="O192" i="2"/>
  <c r="M192" i="2"/>
  <c r="K192" i="2"/>
  <c r="I192" i="2"/>
  <c r="G192" i="2"/>
  <c r="S191" i="2"/>
  <c r="R191" i="2"/>
  <c r="Q191" i="2"/>
  <c r="P191" i="2"/>
  <c r="L191" i="2"/>
  <c r="J191" i="2"/>
  <c r="H191" i="2"/>
  <c r="F191" i="2"/>
  <c r="U191" i="2" s="1"/>
  <c r="E191" i="2"/>
  <c r="M191" i="2" s="1"/>
  <c r="D191" i="2"/>
  <c r="U190" i="2"/>
  <c r="T190" i="2"/>
  <c r="O190" i="2"/>
  <c r="M190" i="2"/>
  <c r="K190" i="2"/>
  <c r="I190" i="2"/>
  <c r="G190" i="2"/>
  <c r="U189" i="2"/>
  <c r="T189" i="2"/>
  <c r="O189" i="2"/>
  <c r="M189" i="2"/>
  <c r="K189" i="2"/>
  <c r="I189" i="2"/>
  <c r="G189" i="2"/>
  <c r="U188" i="2"/>
  <c r="T188" i="2"/>
  <c r="O188" i="2"/>
  <c r="M188" i="2"/>
  <c r="K188" i="2"/>
  <c r="I188" i="2"/>
  <c r="G188" i="2"/>
  <c r="U187" i="2"/>
  <c r="T187" i="2"/>
  <c r="O187" i="2"/>
  <c r="M187" i="2"/>
  <c r="K187" i="2"/>
  <c r="I187" i="2"/>
  <c r="G187" i="2"/>
  <c r="U186" i="2"/>
  <c r="T186" i="2"/>
  <c r="O186" i="2"/>
  <c r="M186" i="2"/>
  <c r="K186" i="2"/>
  <c r="I186" i="2"/>
  <c r="G186" i="2"/>
  <c r="S185" i="2"/>
  <c r="R185" i="2"/>
  <c r="Q185" i="2"/>
  <c r="P185" i="2"/>
  <c r="L185" i="2"/>
  <c r="J185" i="2"/>
  <c r="K185" i="2" s="1"/>
  <c r="H185" i="2"/>
  <c r="F185" i="2"/>
  <c r="E185" i="2"/>
  <c r="D185" i="2"/>
  <c r="U184" i="2"/>
  <c r="T184" i="2"/>
  <c r="O184" i="2"/>
  <c r="M184" i="2"/>
  <c r="K184" i="2"/>
  <c r="I184" i="2"/>
  <c r="G184" i="2"/>
  <c r="U183" i="2"/>
  <c r="T183" i="2"/>
  <c r="O183" i="2"/>
  <c r="M183" i="2"/>
  <c r="K183" i="2"/>
  <c r="I183" i="2"/>
  <c r="G183" i="2"/>
  <c r="U182" i="2"/>
  <c r="T182" i="2"/>
  <c r="O182" i="2"/>
  <c r="M182" i="2"/>
  <c r="K182" i="2"/>
  <c r="I182" i="2"/>
  <c r="G182" i="2"/>
  <c r="U181" i="2"/>
  <c r="T181" i="2"/>
  <c r="O181" i="2"/>
  <c r="M181" i="2"/>
  <c r="K181" i="2"/>
  <c r="I181" i="2"/>
  <c r="G181" i="2"/>
  <c r="U180" i="2"/>
  <c r="T180" i="2"/>
  <c r="O180" i="2"/>
  <c r="M180" i="2"/>
  <c r="K180" i="2"/>
  <c r="I180" i="2"/>
  <c r="G180" i="2"/>
  <c r="S179" i="2"/>
  <c r="R179" i="2"/>
  <c r="Q179" i="2"/>
  <c r="P179" i="2"/>
  <c r="U179" i="2" s="1"/>
  <c r="L179" i="2"/>
  <c r="J179" i="2"/>
  <c r="H179" i="2"/>
  <c r="F179" i="2"/>
  <c r="E179" i="2"/>
  <c r="D179" i="2"/>
  <c r="O179" i="2" s="1"/>
  <c r="U178" i="2"/>
  <c r="T178" i="2"/>
  <c r="O178" i="2"/>
  <c r="M178" i="2"/>
  <c r="K178" i="2"/>
  <c r="I178" i="2"/>
  <c r="G178" i="2"/>
  <c r="U177" i="2"/>
  <c r="T177" i="2"/>
  <c r="O177" i="2"/>
  <c r="M177" i="2"/>
  <c r="K177" i="2"/>
  <c r="I177" i="2"/>
  <c r="G177" i="2"/>
  <c r="U176" i="2"/>
  <c r="T176" i="2"/>
  <c r="O176" i="2"/>
  <c r="M176" i="2"/>
  <c r="K176" i="2"/>
  <c r="I176" i="2"/>
  <c r="G176" i="2"/>
  <c r="U175" i="2"/>
  <c r="T175" i="2"/>
  <c r="O175" i="2"/>
  <c r="M175" i="2"/>
  <c r="K175" i="2"/>
  <c r="I175" i="2"/>
  <c r="G175" i="2"/>
  <c r="U174" i="2"/>
  <c r="T174" i="2"/>
  <c r="O174" i="2"/>
  <c r="M174" i="2"/>
  <c r="K174" i="2"/>
  <c r="I174" i="2"/>
  <c r="G174" i="2"/>
  <c r="U173" i="2"/>
  <c r="T173" i="2"/>
  <c r="O173" i="2"/>
  <c r="M173" i="2"/>
  <c r="K173" i="2"/>
  <c r="I173" i="2"/>
  <c r="G173" i="2"/>
  <c r="S170" i="2"/>
  <c r="R170" i="2"/>
  <c r="Q170" i="2"/>
  <c r="P170" i="2"/>
  <c r="L170" i="2"/>
  <c r="J170" i="2"/>
  <c r="H170" i="2"/>
  <c r="F170" i="2"/>
  <c r="G170" i="2" s="1"/>
  <c r="E170" i="2"/>
  <c r="D170" i="2"/>
  <c r="O170" i="2" s="1"/>
  <c r="S169" i="2"/>
  <c r="R169" i="2"/>
  <c r="Q169" i="2"/>
  <c r="T169" i="2" s="1"/>
  <c r="P169" i="2"/>
  <c r="L169" i="2"/>
  <c r="J169" i="2"/>
  <c r="H169" i="2"/>
  <c r="F169" i="2"/>
  <c r="E169" i="2"/>
  <c r="D169" i="2"/>
  <c r="O169" i="2" s="1"/>
  <c r="U168" i="2"/>
  <c r="T168" i="2"/>
  <c r="O168" i="2"/>
  <c r="M168" i="2"/>
  <c r="K168" i="2"/>
  <c r="I168" i="2"/>
  <c r="G168" i="2"/>
  <c r="U167" i="2"/>
  <c r="T167" i="2"/>
  <c r="O167" i="2"/>
  <c r="M167" i="2"/>
  <c r="K167" i="2"/>
  <c r="I167" i="2"/>
  <c r="G167" i="2"/>
  <c r="U166" i="2"/>
  <c r="T166" i="2"/>
  <c r="O166" i="2"/>
  <c r="M166" i="2"/>
  <c r="K166" i="2"/>
  <c r="I166" i="2"/>
  <c r="G166" i="2"/>
  <c r="U165" i="2"/>
  <c r="T165" i="2"/>
  <c r="O165" i="2"/>
  <c r="M165" i="2"/>
  <c r="K165" i="2"/>
  <c r="I165" i="2"/>
  <c r="G165" i="2"/>
  <c r="U164" i="2"/>
  <c r="T164" i="2"/>
  <c r="O164" i="2"/>
  <c r="M164" i="2"/>
  <c r="K164" i="2"/>
  <c r="I164" i="2"/>
  <c r="G164" i="2"/>
  <c r="S163" i="2"/>
  <c r="R163" i="2"/>
  <c r="Q163" i="2"/>
  <c r="P163" i="2"/>
  <c r="U163" i="2" s="1"/>
  <c r="L163" i="2"/>
  <c r="J163" i="2"/>
  <c r="H163" i="2"/>
  <c r="F163" i="2"/>
  <c r="E163" i="2"/>
  <c r="M163" i="2" s="1"/>
  <c r="D163" i="2"/>
  <c r="G163" i="2" s="1"/>
  <c r="U162" i="2"/>
  <c r="T162" i="2"/>
  <c r="O162" i="2"/>
  <c r="M162" i="2"/>
  <c r="K162" i="2"/>
  <c r="I162" i="2"/>
  <c r="G162" i="2"/>
  <c r="U161" i="2"/>
  <c r="T161" i="2"/>
  <c r="O161" i="2"/>
  <c r="M161" i="2"/>
  <c r="K161" i="2"/>
  <c r="I161" i="2"/>
  <c r="G161" i="2"/>
  <c r="U160" i="2"/>
  <c r="T160" i="2"/>
  <c r="O160" i="2"/>
  <c r="M160" i="2"/>
  <c r="K160" i="2"/>
  <c r="I160" i="2"/>
  <c r="G160" i="2"/>
  <c r="U159" i="2"/>
  <c r="T159" i="2"/>
  <c r="O159" i="2"/>
  <c r="M159" i="2"/>
  <c r="K159" i="2"/>
  <c r="I159" i="2"/>
  <c r="G159" i="2"/>
  <c r="U158" i="2"/>
  <c r="T158" i="2"/>
  <c r="O158" i="2"/>
  <c r="M158" i="2"/>
  <c r="K158" i="2"/>
  <c r="I158" i="2"/>
  <c r="G158" i="2"/>
  <c r="S157" i="2"/>
  <c r="R157" i="2"/>
  <c r="Q157" i="2"/>
  <c r="P157" i="2"/>
  <c r="O157" i="2"/>
  <c r="L157" i="2"/>
  <c r="J157" i="2"/>
  <c r="H157" i="2"/>
  <c r="F157" i="2"/>
  <c r="G157" i="2" s="1"/>
  <c r="E157" i="2"/>
  <c r="M157" i="2" s="1"/>
  <c r="D157" i="2"/>
  <c r="U156" i="2"/>
  <c r="T156" i="2"/>
  <c r="O156" i="2"/>
  <c r="M156" i="2"/>
  <c r="K156" i="2"/>
  <c r="I156" i="2"/>
  <c r="G156" i="2"/>
  <c r="U155" i="2"/>
  <c r="T155" i="2"/>
  <c r="O155" i="2"/>
  <c r="M155" i="2"/>
  <c r="K155" i="2"/>
  <c r="I155" i="2"/>
  <c r="G155" i="2"/>
  <c r="U154" i="2"/>
  <c r="T154" i="2"/>
  <c r="O154" i="2"/>
  <c r="M154" i="2"/>
  <c r="K154" i="2"/>
  <c r="I154" i="2"/>
  <c r="G154" i="2"/>
  <c r="U153" i="2"/>
  <c r="T153" i="2"/>
  <c r="O153" i="2"/>
  <c r="M153" i="2"/>
  <c r="K153" i="2"/>
  <c r="I153" i="2"/>
  <c r="G153" i="2"/>
  <c r="U152" i="2"/>
  <c r="T152" i="2"/>
  <c r="O152" i="2"/>
  <c r="M152" i="2"/>
  <c r="K152" i="2"/>
  <c r="I152" i="2"/>
  <c r="G152" i="2"/>
  <c r="U151" i="2"/>
  <c r="T151" i="2"/>
  <c r="O151" i="2"/>
  <c r="M151" i="2"/>
  <c r="K151" i="2"/>
  <c r="I151" i="2"/>
  <c r="G151" i="2"/>
  <c r="U150" i="2"/>
  <c r="S150" i="2"/>
  <c r="R150" i="2"/>
  <c r="Q150" i="2"/>
  <c r="T150" i="2" s="1"/>
  <c r="P150" i="2"/>
  <c r="L150" i="2"/>
  <c r="J150" i="2"/>
  <c r="H150" i="2"/>
  <c r="F150" i="2"/>
  <c r="E150" i="2"/>
  <c r="M150" i="2" s="1"/>
  <c r="D150" i="2"/>
  <c r="G150" i="2" s="1"/>
  <c r="U149" i="2"/>
  <c r="T149" i="2"/>
  <c r="O149" i="2"/>
  <c r="M149" i="2"/>
  <c r="K149" i="2"/>
  <c r="I149" i="2"/>
  <c r="G149" i="2"/>
  <c r="U148" i="2"/>
  <c r="T148" i="2"/>
  <c r="O148" i="2"/>
  <c r="M148" i="2"/>
  <c r="K148" i="2"/>
  <c r="I148" i="2"/>
  <c r="G148" i="2"/>
  <c r="U147" i="2"/>
  <c r="T147" i="2"/>
  <c r="O147" i="2"/>
  <c r="M147" i="2"/>
  <c r="K147" i="2"/>
  <c r="I147" i="2"/>
  <c r="G147" i="2"/>
  <c r="U146" i="2"/>
  <c r="T146" i="2"/>
  <c r="O146" i="2"/>
  <c r="M146" i="2"/>
  <c r="K146" i="2"/>
  <c r="I146" i="2"/>
  <c r="G146" i="2"/>
  <c r="U145" i="2"/>
  <c r="T145" i="2"/>
  <c r="O145" i="2"/>
  <c r="M145" i="2"/>
  <c r="K145" i="2"/>
  <c r="I145" i="2"/>
  <c r="G145" i="2"/>
  <c r="S144" i="2"/>
  <c r="R144" i="2"/>
  <c r="Q144" i="2"/>
  <c r="P144" i="2"/>
  <c r="U144" i="2" s="1"/>
  <c r="L144" i="2"/>
  <c r="J144" i="2"/>
  <c r="H144" i="2"/>
  <c r="I144" i="2" s="1"/>
  <c r="F144" i="2"/>
  <c r="G144" i="2" s="1"/>
  <c r="E144" i="2"/>
  <c r="K144" i="2" s="1"/>
  <c r="D144" i="2"/>
  <c r="O144" i="2" s="1"/>
  <c r="U143" i="2"/>
  <c r="T143" i="2"/>
  <c r="O143" i="2"/>
  <c r="M143" i="2"/>
  <c r="K143" i="2"/>
  <c r="I143" i="2"/>
  <c r="G143" i="2"/>
  <c r="U142" i="2"/>
  <c r="T142" i="2"/>
  <c r="O142" i="2"/>
  <c r="M142" i="2"/>
  <c r="K142" i="2"/>
  <c r="I142" i="2"/>
  <c r="G142" i="2"/>
  <c r="U141" i="2"/>
  <c r="T141" i="2"/>
  <c r="O141" i="2"/>
  <c r="M141" i="2"/>
  <c r="K141" i="2"/>
  <c r="I141" i="2"/>
  <c r="G141" i="2"/>
  <c r="U140" i="2"/>
  <c r="T140" i="2"/>
  <c r="O140" i="2"/>
  <c r="M140" i="2"/>
  <c r="K140" i="2"/>
  <c r="I140" i="2"/>
  <c r="G140" i="2"/>
  <c r="U139" i="2"/>
  <c r="T139" i="2"/>
  <c r="O139" i="2"/>
  <c r="M139" i="2"/>
  <c r="K139" i="2"/>
  <c r="I139" i="2"/>
  <c r="G139" i="2"/>
  <c r="U138" i="2"/>
  <c r="T138" i="2"/>
  <c r="O138" i="2"/>
  <c r="M138" i="2"/>
  <c r="K138" i="2"/>
  <c r="I138" i="2"/>
  <c r="G138" i="2"/>
  <c r="S137" i="2"/>
  <c r="R137" i="2"/>
  <c r="Q137" i="2"/>
  <c r="T137" i="2" s="1"/>
  <c r="P137" i="2"/>
  <c r="U137" i="2" s="1"/>
  <c r="L137" i="2"/>
  <c r="K137" i="2"/>
  <c r="J137" i="2"/>
  <c r="H137" i="2"/>
  <c r="F137" i="2"/>
  <c r="E137" i="2"/>
  <c r="D137" i="2"/>
  <c r="O137" i="2" s="1"/>
  <c r="U136" i="2"/>
  <c r="T136" i="2"/>
  <c r="O136" i="2"/>
  <c r="M136" i="2"/>
  <c r="K136" i="2"/>
  <c r="I136" i="2"/>
  <c r="G136" i="2"/>
  <c r="U135" i="2"/>
  <c r="T135" i="2"/>
  <c r="O135" i="2"/>
  <c r="M135" i="2"/>
  <c r="K135" i="2"/>
  <c r="I135" i="2"/>
  <c r="G135" i="2"/>
  <c r="U134" i="2"/>
  <c r="T134" i="2"/>
  <c r="O134" i="2"/>
  <c r="M134" i="2"/>
  <c r="K134" i="2"/>
  <c r="I134" i="2"/>
  <c r="G134" i="2"/>
  <c r="U133" i="2"/>
  <c r="T133" i="2"/>
  <c r="O133" i="2"/>
  <c r="M133" i="2"/>
  <c r="K133" i="2"/>
  <c r="I133" i="2"/>
  <c r="G133" i="2"/>
  <c r="S132" i="2"/>
  <c r="R132" i="2"/>
  <c r="Q132" i="2"/>
  <c r="T132" i="2" s="1"/>
  <c r="P132" i="2"/>
  <c r="U132" i="2" s="1"/>
  <c r="L132" i="2"/>
  <c r="J132" i="2"/>
  <c r="H132" i="2"/>
  <c r="I132" i="2" s="1"/>
  <c r="F132" i="2"/>
  <c r="E132" i="2"/>
  <c r="D132" i="2"/>
  <c r="O132" i="2" s="1"/>
  <c r="U131" i="2"/>
  <c r="T131" i="2"/>
  <c r="O131" i="2"/>
  <c r="M131" i="2"/>
  <c r="K131" i="2"/>
  <c r="I131" i="2"/>
  <c r="G131" i="2"/>
  <c r="U130" i="2"/>
  <c r="T130" i="2"/>
  <c r="O130" i="2"/>
  <c r="M130" i="2"/>
  <c r="K130" i="2"/>
  <c r="I130" i="2"/>
  <c r="G130" i="2"/>
  <c r="U129" i="2"/>
  <c r="T129" i="2"/>
  <c r="O129" i="2"/>
  <c r="M129" i="2"/>
  <c r="K129" i="2"/>
  <c r="I129" i="2"/>
  <c r="G129" i="2"/>
  <c r="U128" i="2"/>
  <c r="T128" i="2"/>
  <c r="O128" i="2"/>
  <c r="M128" i="2"/>
  <c r="K128" i="2"/>
  <c r="I128" i="2"/>
  <c r="G128" i="2"/>
  <c r="U127" i="2"/>
  <c r="T127" i="2"/>
  <c r="O127" i="2"/>
  <c r="M127" i="2"/>
  <c r="K127" i="2"/>
  <c r="I127" i="2"/>
  <c r="G127" i="2"/>
  <c r="U126" i="2"/>
  <c r="S126" i="2"/>
  <c r="R126" i="2"/>
  <c r="Q126" i="2"/>
  <c r="T126" i="2" s="1"/>
  <c r="P126" i="2"/>
  <c r="L126" i="2"/>
  <c r="J126" i="2"/>
  <c r="K126" i="2" s="1"/>
  <c r="H126" i="2"/>
  <c r="F126" i="2"/>
  <c r="E126" i="2"/>
  <c r="M126" i="2" s="1"/>
  <c r="D126" i="2"/>
  <c r="G126" i="2" s="1"/>
  <c r="U125" i="2"/>
  <c r="T125" i="2"/>
  <c r="O125" i="2"/>
  <c r="M125" i="2"/>
  <c r="K125" i="2"/>
  <c r="I125" i="2"/>
  <c r="G125" i="2"/>
  <c r="U124" i="2"/>
  <c r="T124" i="2"/>
  <c r="O124" i="2"/>
  <c r="M124" i="2"/>
  <c r="K124" i="2"/>
  <c r="I124" i="2"/>
  <c r="G124" i="2"/>
  <c r="U123" i="2"/>
  <c r="T123" i="2"/>
  <c r="O123" i="2"/>
  <c r="M123" i="2"/>
  <c r="K123" i="2"/>
  <c r="I123" i="2"/>
  <c r="G123" i="2"/>
  <c r="U122" i="2"/>
  <c r="T122" i="2"/>
  <c r="O122" i="2"/>
  <c r="M122" i="2"/>
  <c r="K122" i="2"/>
  <c r="I122" i="2"/>
  <c r="G122" i="2"/>
  <c r="S121" i="2"/>
  <c r="R121" i="2"/>
  <c r="Q121" i="2"/>
  <c r="T121" i="2" s="1"/>
  <c r="P121" i="2"/>
  <c r="U121" i="2" s="1"/>
  <c r="O121" i="2"/>
  <c r="L121" i="2"/>
  <c r="J121" i="2"/>
  <c r="K121" i="2" s="1"/>
  <c r="H121" i="2"/>
  <c r="I121" i="2" s="1"/>
  <c r="F121" i="2"/>
  <c r="E121" i="2"/>
  <c r="M121" i="2" s="1"/>
  <c r="D121" i="2"/>
  <c r="G121" i="2" s="1"/>
  <c r="U120" i="2"/>
  <c r="T120" i="2"/>
  <c r="O120" i="2"/>
  <c r="M120" i="2"/>
  <c r="K120" i="2"/>
  <c r="I120" i="2"/>
  <c r="G120" i="2"/>
  <c r="U119" i="2"/>
  <c r="T119" i="2"/>
  <c r="O119" i="2"/>
  <c r="M119" i="2"/>
  <c r="K119" i="2"/>
  <c r="I119" i="2"/>
  <c r="G119" i="2"/>
  <c r="U118" i="2"/>
  <c r="T118" i="2"/>
  <c r="O118" i="2"/>
  <c r="M118" i="2"/>
  <c r="K118" i="2"/>
  <c r="I118" i="2"/>
  <c r="G118" i="2"/>
  <c r="U117" i="2"/>
  <c r="T117" i="2"/>
  <c r="O117" i="2"/>
  <c r="M117" i="2"/>
  <c r="K117" i="2"/>
  <c r="I117" i="2"/>
  <c r="G117" i="2"/>
  <c r="U116" i="2"/>
  <c r="T116" i="2"/>
  <c r="O116" i="2"/>
  <c r="M116" i="2"/>
  <c r="K116" i="2"/>
  <c r="I116" i="2"/>
  <c r="G116" i="2"/>
  <c r="U115" i="2"/>
  <c r="T115" i="2"/>
  <c r="O115" i="2"/>
  <c r="M115" i="2"/>
  <c r="K115" i="2"/>
  <c r="I115" i="2"/>
  <c r="G115" i="2"/>
  <c r="U114" i="2"/>
  <c r="T114" i="2"/>
  <c r="O114" i="2"/>
  <c r="M114" i="2"/>
  <c r="K114" i="2"/>
  <c r="I114" i="2"/>
  <c r="G114" i="2"/>
  <c r="U113" i="2"/>
  <c r="T113" i="2"/>
  <c r="O113" i="2"/>
  <c r="M113" i="2"/>
  <c r="K113" i="2"/>
  <c r="I113" i="2"/>
  <c r="G113" i="2"/>
  <c r="S112" i="2"/>
  <c r="T112" i="2" s="1"/>
  <c r="R112" i="2"/>
  <c r="Q112" i="2"/>
  <c r="P112" i="2"/>
  <c r="U112" i="2" s="1"/>
  <c r="L112" i="2"/>
  <c r="J112" i="2"/>
  <c r="K112" i="2" s="1"/>
  <c r="H112" i="2"/>
  <c r="F112" i="2"/>
  <c r="E112" i="2"/>
  <c r="M112" i="2" s="1"/>
  <c r="D112" i="2"/>
  <c r="U111" i="2"/>
  <c r="T111" i="2"/>
  <c r="O111" i="2"/>
  <c r="M111" i="2"/>
  <c r="K111" i="2"/>
  <c r="I111" i="2"/>
  <c r="G111" i="2"/>
  <c r="U110" i="2"/>
  <c r="T110" i="2"/>
  <c r="O110" i="2"/>
  <c r="M110" i="2"/>
  <c r="K110" i="2"/>
  <c r="I110" i="2"/>
  <c r="G110" i="2"/>
  <c r="U109" i="2"/>
  <c r="T109" i="2"/>
  <c r="O109" i="2"/>
  <c r="M109" i="2"/>
  <c r="K109" i="2"/>
  <c r="I109" i="2"/>
  <c r="G109" i="2"/>
  <c r="U108" i="2"/>
  <c r="T108" i="2"/>
  <c r="O108" i="2"/>
  <c r="M108" i="2"/>
  <c r="K108" i="2"/>
  <c r="I108" i="2"/>
  <c r="G108" i="2"/>
  <c r="U107" i="2"/>
  <c r="T107" i="2"/>
  <c r="O107" i="2"/>
  <c r="M107" i="2"/>
  <c r="K107" i="2"/>
  <c r="I107" i="2"/>
  <c r="G107" i="2"/>
  <c r="S106" i="2"/>
  <c r="R106" i="2"/>
  <c r="Q106" i="2"/>
  <c r="T106" i="2" s="1"/>
  <c r="P106" i="2"/>
  <c r="L106" i="2"/>
  <c r="J106" i="2"/>
  <c r="H106" i="2"/>
  <c r="F106" i="2"/>
  <c r="E106" i="2"/>
  <c r="D106" i="2"/>
  <c r="I106" i="2" s="1"/>
  <c r="U105" i="2"/>
  <c r="T105" i="2"/>
  <c r="O105" i="2"/>
  <c r="M105" i="2"/>
  <c r="K105" i="2"/>
  <c r="I105" i="2"/>
  <c r="G105" i="2"/>
  <c r="S102" i="2"/>
  <c r="R102" i="2"/>
  <c r="Q102" i="2"/>
  <c r="P102" i="2"/>
  <c r="U102" i="2" s="1"/>
  <c r="L102" i="2"/>
  <c r="J102" i="2"/>
  <c r="H102" i="2"/>
  <c r="F102" i="2"/>
  <c r="G102" i="2" s="1"/>
  <c r="E102" i="2"/>
  <c r="D102" i="2"/>
  <c r="S101" i="2"/>
  <c r="R101" i="2"/>
  <c r="Q101" i="2"/>
  <c r="P101" i="2"/>
  <c r="U101" i="2" s="1"/>
  <c r="O101" i="2"/>
  <c r="L101" i="2"/>
  <c r="J101" i="2"/>
  <c r="H101" i="2"/>
  <c r="I101" i="2" s="1"/>
  <c r="F101" i="2"/>
  <c r="E101" i="2"/>
  <c r="K101" i="2" s="1"/>
  <c r="D101" i="2"/>
  <c r="U100" i="2"/>
  <c r="T100" i="2"/>
  <c r="O100" i="2"/>
  <c r="M100" i="2"/>
  <c r="K100" i="2"/>
  <c r="I100" i="2"/>
  <c r="G100" i="2"/>
  <c r="U99" i="2"/>
  <c r="T99" i="2"/>
  <c r="O99" i="2"/>
  <c r="M99" i="2"/>
  <c r="K99" i="2"/>
  <c r="I99" i="2"/>
  <c r="G99" i="2"/>
  <c r="U98" i="2"/>
  <c r="T98" i="2"/>
  <c r="O98" i="2"/>
  <c r="M98" i="2"/>
  <c r="K98" i="2"/>
  <c r="I98" i="2"/>
  <c r="G98" i="2"/>
  <c r="U97" i="2"/>
  <c r="T97" i="2"/>
  <c r="O97" i="2"/>
  <c r="M97" i="2"/>
  <c r="K97" i="2"/>
  <c r="I97" i="2"/>
  <c r="G97" i="2"/>
  <c r="U96" i="2"/>
  <c r="S96" i="2"/>
  <c r="R96" i="2"/>
  <c r="Q96" i="2"/>
  <c r="T96" i="2" s="1"/>
  <c r="P96" i="2"/>
  <c r="L96" i="2"/>
  <c r="J96" i="2"/>
  <c r="K96" i="2" s="1"/>
  <c r="H96" i="2"/>
  <c r="F96" i="2"/>
  <c r="E96" i="2"/>
  <c r="M96" i="2" s="1"/>
  <c r="D96" i="2"/>
  <c r="G96" i="2" s="1"/>
  <c r="U95" i="2"/>
  <c r="T95" i="2"/>
  <c r="O95" i="2"/>
  <c r="M95" i="2"/>
  <c r="K95" i="2"/>
  <c r="I95" i="2"/>
  <c r="G95" i="2"/>
  <c r="U94" i="2"/>
  <c r="T94" i="2"/>
  <c r="O94" i="2"/>
  <c r="M94" i="2"/>
  <c r="K94" i="2"/>
  <c r="I94" i="2"/>
  <c r="G94" i="2"/>
  <c r="U93" i="2"/>
  <c r="T93" i="2"/>
  <c r="O93" i="2"/>
  <c r="M93" i="2"/>
  <c r="K93" i="2"/>
  <c r="I93" i="2"/>
  <c r="G93" i="2"/>
  <c r="U92" i="2"/>
  <c r="T92" i="2"/>
  <c r="O92" i="2"/>
  <c r="M92" i="2"/>
  <c r="K92" i="2"/>
  <c r="I92" i="2"/>
  <c r="G92" i="2"/>
  <c r="S91" i="2"/>
  <c r="R91" i="2"/>
  <c r="Q91" i="2"/>
  <c r="T91" i="2" s="1"/>
  <c r="P91" i="2"/>
  <c r="U91" i="2" s="1"/>
  <c r="O91" i="2"/>
  <c r="L91" i="2"/>
  <c r="J91" i="2"/>
  <c r="K91" i="2" s="1"/>
  <c r="H91" i="2"/>
  <c r="I91" i="2" s="1"/>
  <c r="F91" i="2"/>
  <c r="E91" i="2"/>
  <c r="M91" i="2" s="1"/>
  <c r="D91" i="2"/>
  <c r="U90" i="2"/>
  <c r="T90" i="2"/>
  <c r="O90" i="2"/>
  <c r="M90" i="2"/>
  <c r="K90" i="2"/>
  <c r="I90" i="2"/>
  <c r="G90" i="2"/>
  <c r="U89" i="2"/>
  <c r="T89" i="2"/>
  <c r="O89" i="2"/>
  <c r="M89" i="2"/>
  <c r="K89" i="2"/>
  <c r="I89" i="2"/>
  <c r="G89" i="2"/>
  <c r="U88" i="2"/>
  <c r="T88" i="2"/>
  <c r="O88" i="2"/>
  <c r="M88" i="2"/>
  <c r="K88" i="2"/>
  <c r="I88" i="2"/>
  <c r="G88" i="2"/>
  <c r="S85" i="2"/>
  <c r="R85" i="2"/>
  <c r="Q85" i="2"/>
  <c r="T85" i="2" s="1"/>
  <c r="P85" i="2"/>
  <c r="U85" i="2" s="1"/>
  <c r="L85" i="2"/>
  <c r="J85" i="2"/>
  <c r="K85" i="2" s="1"/>
  <c r="H85" i="2"/>
  <c r="F85" i="2"/>
  <c r="E85" i="2"/>
  <c r="M85" i="2" s="1"/>
  <c r="D85" i="2"/>
  <c r="O85" i="2" s="1"/>
  <c r="S84" i="2"/>
  <c r="R84" i="2"/>
  <c r="Q84" i="2"/>
  <c r="P84" i="2"/>
  <c r="U84" i="2" s="1"/>
  <c r="L84" i="2"/>
  <c r="J84" i="2"/>
  <c r="H84" i="2"/>
  <c r="G84" i="2"/>
  <c r="F84" i="2"/>
  <c r="E84" i="2"/>
  <c r="D84" i="2"/>
  <c r="O84" i="2" s="1"/>
  <c r="U83" i="2"/>
  <c r="T83" i="2"/>
  <c r="O83" i="2"/>
  <c r="M83" i="2"/>
  <c r="K83" i="2"/>
  <c r="I83" i="2"/>
  <c r="G83" i="2"/>
  <c r="U82" i="2"/>
  <c r="T82" i="2"/>
  <c r="O82" i="2"/>
  <c r="M82" i="2"/>
  <c r="K82" i="2"/>
  <c r="I82" i="2"/>
  <c r="G82" i="2"/>
  <c r="U81" i="2"/>
  <c r="T81" i="2"/>
  <c r="O81" i="2"/>
  <c r="M81" i="2"/>
  <c r="K81" i="2"/>
  <c r="I81" i="2"/>
  <c r="G81" i="2"/>
  <c r="U80" i="2"/>
  <c r="T80" i="2"/>
  <c r="O80" i="2"/>
  <c r="M80" i="2"/>
  <c r="K80" i="2"/>
  <c r="I80" i="2"/>
  <c r="G80" i="2"/>
  <c r="U79" i="2"/>
  <c r="T79" i="2"/>
  <c r="O79" i="2"/>
  <c r="M79" i="2"/>
  <c r="K79" i="2"/>
  <c r="I79" i="2"/>
  <c r="G79" i="2"/>
  <c r="T78" i="2"/>
  <c r="S78" i="2"/>
  <c r="R78" i="2"/>
  <c r="Q78" i="2"/>
  <c r="P78" i="2"/>
  <c r="U78" i="2" s="1"/>
  <c r="L78" i="2"/>
  <c r="K78" i="2"/>
  <c r="J78" i="2"/>
  <c r="H78" i="2"/>
  <c r="F78" i="2"/>
  <c r="E78" i="2"/>
  <c r="M78" i="2" s="1"/>
  <c r="D78" i="2"/>
  <c r="U77" i="2"/>
  <c r="T77" i="2"/>
  <c r="O77" i="2"/>
  <c r="M77" i="2"/>
  <c r="K77" i="2"/>
  <c r="I77" i="2"/>
  <c r="G77" i="2"/>
  <c r="U76" i="2"/>
  <c r="T76" i="2"/>
  <c r="O76" i="2"/>
  <c r="M76" i="2"/>
  <c r="K76" i="2"/>
  <c r="I76" i="2"/>
  <c r="G76" i="2"/>
  <c r="U75" i="2"/>
  <c r="T75" i="2"/>
  <c r="O75" i="2"/>
  <c r="M75" i="2"/>
  <c r="K75" i="2"/>
  <c r="I75" i="2"/>
  <c r="G75" i="2"/>
  <c r="U74" i="2"/>
  <c r="T74" i="2"/>
  <c r="O74" i="2"/>
  <c r="M74" i="2"/>
  <c r="K74" i="2"/>
  <c r="I74" i="2"/>
  <c r="G74" i="2"/>
  <c r="U73" i="2"/>
  <c r="T73" i="2"/>
  <c r="O73" i="2"/>
  <c r="M73" i="2"/>
  <c r="K73" i="2"/>
  <c r="I73" i="2"/>
  <c r="G73" i="2"/>
  <c r="U72" i="2"/>
  <c r="T72" i="2"/>
  <c r="O72" i="2"/>
  <c r="M72" i="2"/>
  <c r="K72" i="2"/>
  <c r="I72" i="2"/>
  <c r="G72" i="2"/>
  <c r="U71" i="2"/>
  <c r="T71" i="2"/>
  <c r="O71" i="2"/>
  <c r="M71" i="2"/>
  <c r="K71" i="2"/>
  <c r="I71" i="2"/>
  <c r="G71" i="2"/>
  <c r="S70" i="2"/>
  <c r="R70" i="2"/>
  <c r="Q70" i="2"/>
  <c r="T70" i="2" s="1"/>
  <c r="P70" i="2"/>
  <c r="U70" i="2" s="1"/>
  <c r="O70" i="2"/>
  <c r="L70" i="2"/>
  <c r="J70" i="2"/>
  <c r="H70" i="2"/>
  <c r="I70" i="2" s="1"/>
  <c r="F70" i="2"/>
  <c r="E70" i="2"/>
  <c r="M70" i="2" s="1"/>
  <c r="D70" i="2"/>
  <c r="U69" i="2"/>
  <c r="T69" i="2"/>
  <c r="O69" i="2"/>
  <c r="M69" i="2"/>
  <c r="K69" i="2"/>
  <c r="I69" i="2"/>
  <c r="G69" i="2"/>
  <c r="U68" i="2"/>
  <c r="T68" i="2"/>
  <c r="O68" i="2"/>
  <c r="M68" i="2"/>
  <c r="K68" i="2"/>
  <c r="I68" i="2"/>
  <c r="G68" i="2"/>
  <c r="U67" i="2"/>
  <c r="T67" i="2"/>
  <c r="O67" i="2"/>
  <c r="M67" i="2"/>
  <c r="K67" i="2"/>
  <c r="I67" i="2"/>
  <c r="G67" i="2"/>
  <c r="U66" i="2"/>
  <c r="T66" i="2"/>
  <c r="O66" i="2"/>
  <c r="M66" i="2"/>
  <c r="K66" i="2"/>
  <c r="I66" i="2"/>
  <c r="G66" i="2"/>
  <c r="U65" i="2"/>
  <c r="T65" i="2"/>
  <c r="O65" i="2"/>
  <c r="M65" i="2"/>
  <c r="K65" i="2"/>
  <c r="I65" i="2"/>
  <c r="G65" i="2"/>
  <c r="U64" i="2"/>
  <c r="T64" i="2"/>
  <c r="O64" i="2"/>
  <c r="M64" i="2"/>
  <c r="K64" i="2"/>
  <c r="I64" i="2"/>
  <c r="G64" i="2"/>
  <c r="S63" i="2"/>
  <c r="R63" i="2"/>
  <c r="Q63" i="2"/>
  <c r="T63" i="2" s="1"/>
  <c r="P63" i="2"/>
  <c r="L63" i="2"/>
  <c r="J63" i="2"/>
  <c r="K63" i="2" s="1"/>
  <c r="H63" i="2"/>
  <c r="F63" i="2"/>
  <c r="U63" i="2" s="1"/>
  <c r="E63" i="2"/>
  <c r="M63" i="2" s="1"/>
  <c r="D63" i="2"/>
  <c r="G63" i="2" s="1"/>
  <c r="U62" i="2"/>
  <c r="T62" i="2"/>
  <c r="O62" i="2"/>
  <c r="M62" i="2"/>
  <c r="K62" i="2"/>
  <c r="I62" i="2"/>
  <c r="G62" i="2"/>
  <c r="U61" i="2"/>
  <c r="T61" i="2"/>
  <c r="O61" i="2"/>
  <c r="M61" i="2"/>
  <c r="K61" i="2"/>
  <c r="I61" i="2"/>
  <c r="G61" i="2"/>
  <c r="U60" i="2"/>
  <c r="T60" i="2"/>
  <c r="O60" i="2"/>
  <c r="M60" i="2"/>
  <c r="K60" i="2"/>
  <c r="I60" i="2"/>
  <c r="G60" i="2"/>
  <c r="U59" i="2"/>
  <c r="T59" i="2"/>
  <c r="O59" i="2"/>
  <c r="M59" i="2"/>
  <c r="K59" i="2"/>
  <c r="I59" i="2"/>
  <c r="G59" i="2"/>
  <c r="S58" i="2"/>
  <c r="R58" i="2"/>
  <c r="Q58" i="2"/>
  <c r="T58" i="2" s="1"/>
  <c r="P58" i="2"/>
  <c r="U58" i="2" s="1"/>
  <c r="L58" i="2"/>
  <c r="J58" i="2"/>
  <c r="H58" i="2"/>
  <c r="I58" i="2" s="1"/>
  <c r="F58" i="2"/>
  <c r="E58" i="2"/>
  <c r="D58" i="2"/>
  <c r="O58" i="2" s="1"/>
  <c r="U57" i="2"/>
  <c r="T57" i="2"/>
  <c r="O57" i="2"/>
  <c r="M57" i="2"/>
  <c r="K57" i="2"/>
  <c r="I57" i="2"/>
  <c r="G57" i="2"/>
  <c r="S54" i="2"/>
  <c r="R54" i="2"/>
  <c r="Q54" i="2"/>
  <c r="P54" i="2"/>
  <c r="U54" i="2" s="1"/>
  <c r="O54" i="2"/>
  <c r="L54" i="2"/>
  <c r="J54" i="2"/>
  <c r="H54" i="2"/>
  <c r="F54" i="2"/>
  <c r="G54" i="2" s="1"/>
  <c r="E54" i="2"/>
  <c r="M54" i="2" s="1"/>
  <c r="D54" i="2"/>
  <c r="I54" i="2" s="1"/>
  <c r="S53" i="2"/>
  <c r="R53" i="2"/>
  <c r="Q53" i="2"/>
  <c r="P53" i="2"/>
  <c r="U53" i="2" s="1"/>
  <c r="L53" i="2"/>
  <c r="K53" i="2"/>
  <c r="J53" i="2"/>
  <c r="H53" i="2"/>
  <c r="I53" i="2" s="1"/>
  <c r="F53" i="2"/>
  <c r="E53" i="2"/>
  <c r="M53" i="2" s="1"/>
  <c r="D53" i="2"/>
  <c r="O53" i="2" s="1"/>
  <c r="U52" i="2"/>
  <c r="T52" i="2"/>
  <c r="O52" i="2"/>
  <c r="M52" i="2"/>
  <c r="K52" i="2"/>
  <c r="I52" i="2"/>
  <c r="G52" i="2"/>
  <c r="U51" i="2"/>
  <c r="T51" i="2"/>
  <c r="O51" i="2"/>
  <c r="M51" i="2"/>
  <c r="K51" i="2"/>
  <c r="I51" i="2"/>
  <c r="G51" i="2"/>
  <c r="U50" i="2"/>
  <c r="T50" i="2"/>
  <c r="O50" i="2"/>
  <c r="M50" i="2"/>
  <c r="K50" i="2"/>
  <c r="I50" i="2"/>
  <c r="G50" i="2"/>
  <c r="U49" i="2"/>
  <c r="T49" i="2"/>
  <c r="O49" i="2"/>
  <c r="M49" i="2"/>
  <c r="K49" i="2"/>
  <c r="I49" i="2"/>
  <c r="G49" i="2"/>
  <c r="U48" i="2"/>
  <c r="T48" i="2"/>
  <c r="O48" i="2"/>
  <c r="M48" i="2"/>
  <c r="K48" i="2"/>
  <c r="I48" i="2"/>
  <c r="G48" i="2"/>
  <c r="S47" i="2"/>
  <c r="T47" i="2" s="1"/>
  <c r="R47" i="2"/>
  <c r="Q47" i="2"/>
  <c r="P47" i="2"/>
  <c r="U47" i="2" s="1"/>
  <c r="L47" i="2"/>
  <c r="J47" i="2"/>
  <c r="H47" i="2"/>
  <c r="F47" i="2"/>
  <c r="E47" i="2"/>
  <c r="M47" i="2" s="1"/>
  <c r="D47" i="2"/>
  <c r="O47" i="2" s="1"/>
  <c r="U46" i="2"/>
  <c r="T46" i="2"/>
  <c r="O46" i="2"/>
  <c r="M46" i="2"/>
  <c r="K46" i="2"/>
  <c r="I46" i="2"/>
  <c r="G46" i="2"/>
  <c r="U45" i="2"/>
  <c r="T45" i="2"/>
  <c r="O45" i="2"/>
  <c r="M45" i="2"/>
  <c r="K45" i="2"/>
  <c r="I45" i="2"/>
  <c r="G45" i="2"/>
  <c r="U44" i="2"/>
  <c r="T44" i="2"/>
  <c r="O44" i="2"/>
  <c r="M44" i="2"/>
  <c r="K44" i="2"/>
  <c r="I44" i="2"/>
  <c r="G44" i="2"/>
  <c r="U43" i="2"/>
  <c r="T43" i="2"/>
  <c r="O43" i="2"/>
  <c r="M43" i="2"/>
  <c r="K43" i="2"/>
  <c r="I43" i="2"/>
  <c r="G43" i="2"/>
  <c r="U42" i="2"/>
  <c r="T42" i="2"/>
  <c r="O42" i="2"/>
  <c r="M42" i="2"/>
  <c r="K42" i="2"/>
  <c r="I42" i="2"/>
  <c r="G42" i="2"/>
  <c r="U41" i="2"/>
  <c r="T41" i="2"/>
  <c r="O41" i="2"/>
  <c r="M41" i="2"/>
  <c r="K41" i="2"/>
  <c r="I41" i="2"/>
  <c r="G41" i="2"/>
  <c r="S40" i="2"/>
  <c r="R40" i="2"/>
  <c r="Q40" i="2"/>
  <c r="T40" i="2" s="1"/>
  <c r="P40" i="2"/>
  <c r="U40" i="2" s="1"/>
  <c r="L40" i="2"/>
  <c r="J40" i="2"/>
  <c r="H40" i="2"/>
  <c r="F40" i="2"/>
  <c r="E40" i="2"/>
  <c r="M40" i="2" s="1"/>
  <c r="D40" i="2"/>
  <c r="I40" i="2" s="1"/>
  <c r="U39" i="2"/>
  <c r="T39" i="2"/>
  <c r="O39" i="2"/>
  <c r="M39" i="2"/>
  <c r="K39" i="2"/>
  <c r="I39" i="2"/>
  <c r="G39" i="2"/>
  <c r="U38" i="2"/>
  <c r="T38" i="2"/>
  <c r="O38" i="2"/>
  <c r="M38" i="2"/>
  <c r="K38" i="2"/>
  <c r="I38" i="2"/>
  <c r="G38" i="2"/>
  <c r="U37" i="2"/>
  <c r="T37" i="2"/>
  <c r="O37" i="2"/>
  <c r="M37" i="2"/>
  <c r="K37" i="2"/>
  <c r="I37" i="2"/>
  <c r="G37" i="2"/>
  <c r="U36" i="2"/>
  <c r="T36" i="2"/>
  <c r="O36" i="2"/>
  <c r="M36" i="2"/>
  <c r="K36" i="2"/>
  <c r="I36" i="2"/>
  <c r="G36" i="2"/>
  <c r="S35" i="2"/>
  <c r="R35" i="2"/>
  <c r="Q35" i="2"/>
  <c r="P35" i="2"/>
  <c r="L35" i="2"/>
  <c r="J35" i="2"/>
  <c r="K35" i="2" s="1"/>
  <c r="H35" i="2"/>
  <c r="F35" i="2"/>
  <c r="U35" i="2" s="1"/>
  <c r="E35" i="2"/>
  <c r="D35" i="2"/>
  <c r="O35" i="2" s="1"/>
  <c r="U34" i="2"/>
  <c r="T34" i="2"/>
  <c r="O34" i="2"/>
  <c r="M34" i="2"/>
  <c r="K34" i="2"/>
  <c r="I34" i="2"/>
  <c r="G34" i="2"/>
  <c r="U33" i="2"/>
  <c r="T33" i="2"/>
  <c r="O33" i="2"/>
  <c r="M33" i="2"/>
  <c r="K33" i="2"/>
  <c r="I33" i="2"/>
  <c r="G33" i="2"/>
  <c r="U32" i="2"/>
  <c r="T32" i="2"/>
  <c r="O32" i="2"/>
  <c r="M32" i="2"/>
  <c r="K32" i="2"/>
  <c r="I32" i="2"/>
  <c r="G32" i="2"/>
  <c r="U31" i="2"/>
  <c r="T31" i="2"/>
  <c r="O31" i="2"/>
  <c r="M31" i="2"/>
  <c r="K31" i="2"/>
  <c r="I31" i="2"/>
  <c r="G31" i="2"/>
  <c r="U30" i="2"/>
  <c r="T30" i="2"/>
  <c r="O30" i="2"/>
  <c r="M30" i="2"/>
  <c r="K30" i="2"/>
  <c r="I30" i="2"/>
  <c r="G30" i="2"/>
  <c r="U29" i="2"/>
  <c r="T29" i="2"/>
  <c r="O29" i="2"/>
  <c r="M29" i="2"/>
  <c r="K29" i="2"/>
  <c r="I29" i="2"/>
  <c r="G29" i="2"/>
  <c r="U28" i="2"/>
  <c r="T28" i="2"/>
  <c r="O28" i="2"/>
  <c r="M28" i="2"/>
  <c r="K28" i="2"/>
  <c r="I28" i="2"/>
  <c r="G28" i="2"/>
  <c r="S27" i="2"/>
  <c r="T27" i="2" s="1"/>
  <c r="R27" i="2"/>
  <c r="Q27" i="2"/>
  <c r="P27" i="2"/>
  <c r="U27" i="2" s="1"/>
  <c r="L27" i="2"/>
  <c r="J27" i="2"/>
  <c r="H27" i="2"/>
  <c r="F27" i="2"/>
  <c r="E27" i="2"/>
  <c r="K27" i="2" s="1"/>
  <c r="D27" i="2"/>
  <c r="U26" i="2"/>
  <c r="T26" i="2"/>
  <c r="O26" i="2"/>
  <c r="M26" i="2"/>
  <c r="K26" i="2"/>
  <c r="I26" i="2"/>
  <c r="G26" i="2"/>
  <c r="U25" i="2"/>
  <c r="T25" i="2"/>
  <c r="O25" i="2"/>
  <c r="M25" i="2"/>
  <c r="K25" i="2"/>
  <c r="I25" i="2"/>
  <c r="G25" i="2"/>
  <c r="U24" i="2"/>
  <c r="T24" i="2"/>
  <c r="O24" i="2"/>
  <c r="M24" i="2"/>
  <c r="K24" i="2"/>
  <c r="I24" i="2"/>
  <c r="G24" i="2"/>
  <c r="U23" i="2"/>
  <c r="T23" i="2"/>
  <c r="O23" i="2"/>
  <c r="M23" i="2"/>
  <c r="K23" i="2"/>
  <c r="I23" i="2"/>
  <c r="G23" i="2"/>
  <c r="U22" i="2"/>
  <c r="T22" i="2"/>
  <c r="O22" i="2"/>
  <c r="M22" i="2"/>
  <c r="K22" i="2"/>
  <c r="I22" i="2"/>
  <c r="G22" i="2"/>
  <c r="U21" i="2"/>
  <c r="T21" i="2"/>
  <c r="O21" i="2"/>
  <c r="M21" i="2"/>
  <c r="K21" i="2"/>
  <c r="I21" i="2"/>
  <c r="G21" i="2"/>
  <c r="U20" i="2"/>
  <c r="T20" i="2"/>
  <c r="O20" i="2"/>
  <c r="M20" i="2"/>
  <c r="K20" i="2"/>
  <c r="I20" i="2"/>
  <c r="G20" i="2"/>
  <c r="S19" i="2"/>
  <c r="R19" i="2"/>
  <c r="Q19" i="2"/>
  <c r="T19" i="2" s="1"/>
  <c r="P19" i="2"/>
  <c r="U19" i="2" s="1"/>
  <c r="L19" i="2"/>
  <c r="J19" i="2"/>
  <c r="H19" i="2"/>
  <c r="F19" i="2"/>
  <c r="E19" i="2"/>
  <c r="D19" i="2"/>
  <c r="O19" i="2" s="1"/>
  <c r="U18" i="2"/>
  <c r="T18" i="2"/>
  <c r="O18" i="2"/>
  <c r="M18" i="2"/>
  <c r="K18" i="2"/>
  <c r="I18" i="2"/>
  <c r="G18" i="2"/>
  <c r="U17" i="2"/>
  <c r="T17" i="2"/>
  <c r="O17" i="2"/>
  <c r="M17" i="2"/>
  <c r="K17" i="2"/>
  <c r="I17" i="2"/>
  <c r="G17" i="2"/>
  <c r="U16" i="2"/>
  <c r="T16" i="2"/>
  <c r="O16" i="2"/>
  <c r="M16" i="2"/>
  <c r="K16" i="2"/>
  <c r="I16" i="2"/>
  <c r="G16" i="2"/>
  <c r="U15" i="2"/>
  <c r="T15" i="2"/>
  <c r="O15" i="2"/>
  <c r="M15" i="2"/>
  <c r="K15" i="2"/>
  <c r="I15" i="2"/>
  <c r="G15" i="2"/>
  <c r="U14" i="2"/>
  <c r="T14" i="2"/>
  <c r="O14" i="2"/>
  <c r="M14" i="2"/>
  <c r="K14" i="2"/>
  <c r="I14" i="2"/>
  <c r="G14" i="2"/>
  <c r="U13" i="2"/>
  <c r="T13" i="2"/>
  <c r="O13" i="2"/>
  <c r="M13" i="2"/>
  <c r="K13" i="2"/>
  <c r="I13" i="2"/>
  <c r="G13" i="2"/>
  <c r="U12" i="2"/>
  <c r="T12" i="2"/>
  <c r="O12" i="2"/>
  <c r="M12" i="2"/>
  <c r="K12" i="2"/>
  <c r="I12" i="2"/>
  <c r="G12" i="2"/>
  <c r="U11" i="2"/>
  <c r="T11" i="2"/>
  <c r="O11" i="2"/>
  <c r="M11" i="2"/>
  <c r="K11" i="2"/>
  <c r="I11" i="2"/>
  <c r="G11" i="2"/>
  <c r="S10" i="2"/>
  <c r="R10" i="2"/>
  <c r="Q10" i="2"/>
  <c r="T10" i="2" s="1"/>
  <c r="P10" i="2"/>
  <c r="U10" i="2" s="1"/>
  <c r="L10" i="2"/>
  <c r="J10" i="2"/>
  <c r="H10" i="2"/>
  <c r="I10" i="2" s="1"/>
  <c r="G10" i="2"/>
  <c r="F10" i="2"/>
  <c r="E10" i="2"/>
  <c r="K10" i="2" s="1"/>
  <c r="D10" i="2"/>
  <c r="O10" i="2" s="1"/>
  <c r="U9" i="2"/>
  <c r="T9" i="2"/>
  <c r="O9" i="2"/>
  <c r="M9" i="2"/>
  <c r="K9" i="2"/>
  <c r="I9" i="2"/>
  <c r="G9" i="2"/>
  <c r="U8" i="2"/>
  <c r="T8" i="2"/>
  <c r="O8" i="2"/>
  <c r="M8" i="2"/>
  <c r="K8" i="2"/>
  <c r="I8" i="2"/>
  <c r="G8" i="2"/>
  <c r="S339" i="1"/>
  <c r="R339" i="1"/>
  <c r="Q339" i="1"/>
  <c r="T339" i="1" s="1"/>
  <c r="P339" i="1"/>
  <c r="L339" i="1"/>
  <c r="J339" i="1"/>
  <c r="H339" i="1"/>
  <c r="F339" i="1"/>
  <c r="E339" i="1"/>
  <c r="M339" i="1" s="1"/>
  <c r="D339" i="1"/>
  <c r="G339" i="1" s="1"/>
  <c r="S338" i="1"/>
  <c r="R338" i="1"/>
  <c r="Q338" i="1"/>
  <c r="T338" i="1" s="1"/>
  <c r="P338" i="1"/>
  <c r="L338" i="1"/>
  <c r="J338" i="1"/>
  <c r="I338" i="1"/>
  <c r="H338" i="1"/>
  <c r="F338" i="1"/>
  <c r="E338" i="1"/>
  <c r="D338" i="1"/>
  <c r="O338" i="1" s="1"/>
  <c r="S337" i="1"/>
  <c r="R337" i="1"/>
  <c r="Q337" i="1"/>
  <c r="P337" i="1"/>
  <c r="L337" i="1"/>
  <c r="J337" i="1"/>
  <c r="K337" i="1" s="1"/>
  <c r="H337" i="1"/>
  <c r="I337" i="1" s="1"/>
  <c r="G337" i="1"/>
  <c r="F337" i="1"/>
  <c r="E337" i="1"/>
  <c r="D337" i="1"/>
  <c r="O337" i="1" s="1"/>
  <c r="U336" i="1"/>
  <c r="T336" i="1"/>
  <c r="O336" i="1"/>
  <c r="M336" i="1"/>
  <c r="K336" i="1"/>
  <c r="I336" i="1"/>
  <c r="G336" i="1"/>
  <c r="U335" i="1"/>
  <c r="T335" i="1"/>
  <c r="O335" i="1"/>
  <c r="M335" i="1"/>
  <c r="K335" i="1"/>
  <c r="I335" i="1"/>
  <c r="G335" i="1"/>
  <c r="U334" i="1"/>
  <c r="T334" i="1"/>
  <c r="O334" i="1"/>
  <c r="M334" i="1"/>
  <c r="K334" i="1"/>
  <c r="I334" i="1"/>
  <c r="G334" i="1"/>
  <c r="U333" i="1"/>
  <c r="T333" i="1"/>
  <c r="O333" i="1"/>
  <c r="M333" i="1"/>
  <c r="K333" i="1"/>
  <c r="I333" i="1"/>
  <c r="G333" i="1"/>
  <c r="S332" i="1"/>
  <c r="R332" i="1"/>
  <c r="Q332" i="1"/>
  <c r="P332" i="1"/>
  <c r="O332" i="1"/>
  <c r="L332" i="1"/>
  <c r="J332" i="1"/>
  <c r="H332" i="1"/>
  <c r="G332" i="1"/>
  <c r="F332" i="1"/>
  <c r="E332" i="1"/>
  <c r="D332" i="1"/>
  <c r="U331" i="1"/>
  <c r="T331" i="1"/>
  <c r="O331" i="1"/>
  <c r="M331" i="1"/>
  <c r="K331" i="1"/>
  <c r="I331" i="1"/>
  <c r="G331" i="1"/>
  <c r="U330" i="1"/>
  <c r="T330" i="1"/>
  <c r="O330" i="1"/>
  <c r="M330" i="1"/>
  <c r="K330" i="1"/>
  <c r="I330" i="1"/>
  <c r="G330" i="1"/>
  <c r="U329" i="1"/>
  <c r="T329" i="1"/>
  <c r="O329" i="1"/>
  <c r="M329" i="1"/>
  <c r="K329" i="1"/>
  <c r="I329" i="1"/>
  <c r="G329" i="1"/>
  <c r="U328" i="1"/>
  <c r="T328" i="1"/>
  <c r="O328" i="1"/>
  <c r="M328" i="1"/>
  <c r="K328" i="1"/>
  <c r="I328" i="1"/>
  <c r="G328" i="1"/>
  <c r="U327" i="1"/>
  <c r="T327" i="1"/>
  <c r="O327" i="1"/>
  <c r="M327" i="1"/>
  <c r="K327" i="1"/>
  <c r="I327" i="1"/>
  <c r="G327" i="1"/>
  <c r="U326" i="1"/>
  <c r="T326" i="1"/>
  <c r="O326" i="1"/>
  <c r="M326" i="1"/>
  <c r="K326" i="1"/>
  <c r="I326" i="1"/>
  <c r="G326" i="1"/>
  <c r="U325" i="1"/>
  <c r="T325" i="1"/>
  <c r="O325" i="1"/>
  <c r="M325" i="1"/>
  <c r="K325" i="1"/>
  <c r="I325" i="1"/>
  <c r="G325" i="1"/>
  <c r="U324" i="1"/>
  <c r="T324" i="1"/>
  <c r="O324" i="1"/>
  <c r="M324" i="1"/>
  <c r="K324" i="1"/>
  <c r="I324" i="1"/>
  <c r="G324" i="1"/>
  <c r="S323" i="1"/>
  <c r="R323" i="1"/>
  <c r="Q323" i="1"/>
  <c r="P323" i="1"/>
  <c r="U323" i="1" s="1"/>
  <c r="L323" i="1"/>
  <c r="J323" i="1"/>
  <c r="H323" i="1"/>
  <c r="G323" i="1"/>
  <c r="F323" i="1"/>
  <c r="E323" i="1"/>
  <c r="D323" i="1"/>
  <c r="O323" i="1" s="1"/>
  <c r="U322" i="1"/>
  <c r="T322" i="1"/>
  <c r="O322" i="1"/>
  <c r="M322" i="1"/>
  <c r="K322" i="1"/>
  <c r="I322" i="1"/>
  <c r="G322" i="1"/>
  <c r="U321" i="1"/>
  <c r="T321" i="1"/>
  <c r="O321" i="1"/>
  <c r="M321" i="1"/>
  <c r="K321" i="1"/>
  <c r="I321" i="1"/>
  <c r="G321" i="1"/>
  <c r="U320" i="1"/>
  <c r="T320" i="1"/>
  <c r="O320" i="1"/>
  <c r="M320" i="1"/>
  <c r="K320" i="1"/>
  <c r="I320" i="1"/>
  <c r="G320" i="1"/>
  <c r="U319" i="1"/>
  <c r="T319" i="1"/>
  <c r="O319" i="1"/>
  <c r="M319" i="1"/>
  <c r="K319" i="1"/>
  <c r="I319" i="1"/>
  <c r="G319" i="1"/>
  <c r="U318" i="1"/>
  <c r="T318" i="1"/>
  <c r="O318" i="1"/>
  <c r="M318" i="1"/>
  <c r="K318" i="1"/>
  <c r="I318" i="1"/>
  <c r="G318" i="1"/>
  <c r="T317" i="1"/>
  <c r="S317" i="1"/>
  <c r="R317" i="1"/>
  <c r="Q317" i="1"/>
  <c r="P317" i="1"/>
  <c r="U317" i="1" s="1"/>
  <c r="L317" i="1"/>
  <c r="J317" i="1"/>
  <c r="H317" i="1"/>
  <c r="F317" i="1"/>
  <c r="E317" i="1"/>
  <c r="K317" i="1" s="1"/>
  <c r="D317" i="1"/>
  <c r="O317" i="1" s="1"/>
  <c r="U316" i="1"/>
  <c r="T316" i="1"/>
  <c r="O316" i="1"/>
  <c r="M316" i="1"/>
  <c r="K316" i="1"/>
  <c r="I316" i="1"/>
  <c r="G316" i="1"/>
  <c r="U315" i="1"/>
  <c r="T315" i="1"/>
  <c r="O315" i="1"/>
  <c r="M315" i="1"/>
  <c r="K315" i="1"/>
  <c r="I315" i="1"/>
  <c r="G315" i="1"/>
  <c r="U314" i="1"/>
  <c r="T314" i="1"/>
  <c r="O314" i="1"/>
  <c r="M314" i="1"/>
  <c r="K314" i="1"/>
  <c r="I314" i="1"/>
  <c r="G314" i="1"/>
  <c r="U313" i="1"/>
  <c r="T313" i="1"/>
  <c r="O313" i="1"/>
  <c r="M313" i="1"/>
  <c r="K313" i="1"/>
  <c r="I313" i="1"/>
  <c r="G313" i="1"/>
  <c r="U312" i="1"/>
  <c r="T312" i="1"/>
  <c r="O312" i="1"/>
  <c r="M312" i="1"/>
  <c r="K312" i="1"/>
  <c r="I312" i="1"/>
  <c r="G312" i="1"/>
  <c r="U311" i="1"/>
  <c r="T311" i="1"/>
  <c r="O311" i="1"/>
  <c r="M311" i="1"/>
  <c r="K311" i="1"/>
  <c r="I311" i="1"/>
  <c r="G311" i="1"/>
  <c r="S310" i="1"/>
  <c r="R310" i="1"/>
  <c r="Q310" i="1"/>
  <c r="T310" i="1" s="1"/>
  <c r="P310" i="1"/>
  <c r="O310" i="1"/>
  <c r="L310" i="1"/>
  <c r="J310" i="1"/>
  <c r="H310" i="1"/>
  <c r="F310" i="1"/>
  <c r="E310" i="1"/>
  <c r="M310" i="1" s="1"/>
  <c r="D310" i="1"/>
  <c r="G310" i="1" s="1"/>
  <c r="U309" i="1"/>
  <c r="T309" i="1"/>
  <c r="O309" i="1"/>
  <c r="M309" i="1"/>
  <c r="K309" i="1"/>
  <c r="I309" i="1"/>
  <c r="G309" i="1"/>
  <c r="U308" i="1"/>
  <c r="T308" i="1"/>
  <c r="O308" i="1"/>
  <c r="M308" i="1"/>
  <c r="K308" i="1"/>
  <c r="I308" i="1"/>
  <c r="G308" i="1"/>
  <c r="U307" i="1"/>
  <c r="T307" i="1"/>
  <c r="O307" i="1"/>
  <c r="M307" i="1"/>
  <c r="K307" i="1"/>
  <c r="I307" i="1"/>
  <c r="G307" i="1"/>
  <c r="U306" i="1"/>
  <c r="T306" i="1"/>
  <c r="O306" i="1"/>
  <c r="M306" i="1"/>
  <c r="K306" i="1"/>
  <c r="I306" i="1"/>
  <c r="G306" i="1"/>
  <c r="U305" i="1"/>
  <c r="T305" i="1"/>
  <c r="O305" i="1"/>
  <c r="M305" i="1"/>
  <c r="K305" i="1"/>
  <c r="I305" i="1"/>
  <c r="G305" i="1"/>
  <c r="U304" i="1"/>
  <c r="T304" i="1"/>
  <c r="O304" i="1"/>
  <c r="M304" i="1"/>
  <c r="K304" i="1"/>
  <c r="I304" i="1"/>
  <c r="G304" i="1"/>
  <c r="S303" i="1"/>
  <c r="R303" i="1"/>
  <c r="Q303" i="1"/>
  <c r="P303" i="1"/>
  <c r="U303" i="1" s="1"/>
  <c r="L303" i="1"/>
  <c r="J303" i="1"/>
  <c r="K303" i="1" s="1"/>
  <c r="H303" i="1"/>
  <c r="F303" i="1"/>
  <c r="E303" i="1"/>
  <c r="M303" i="1" s="1"/>
  <c r="D303" i="1"/>
  <c r="I303" i="1" s="1"/>
  <c r="U302" i="1"/>
  <c r="T302" i="1"/>
  <c r="O302" i="1"/>
  <c r="M302" i="1"/>
  <c r="K302" i="1"/>
  <c r="I302" i="1"/>
  <c r="G302" i="1"/>
  <c r="S299" i="1"/>
  <c r="R299" i="1"/>
  <c r="Q299" i="1"/>
  <c r="P299" i="1"/>
  <c r="U299" i="1" s="1"/>
  <c r="L299" i="1"/>
  <c r="J299" i="1"/>
  <c r="H299" i="1"/>
  <c r="G299" i="1"/>
  <c r="F299" i="1"/>
  <c r="E299" i="1"/>
  <c r="D299" i="1"/>
  <c r="O299" i="1" s="1"/>
  <c r="U298" i="1"/>
  <c r="S298" i="1"/>
  <c r="R298" i="1"/>
  <c r="Q298" i="1"/>
  <c r="T298" i="1" s="1"/>
  <c r="P298" i="1"/>
  <c r="L298" i="1"/>
  <c r="J298" i="1"/>
  <c r="I298" i="1"/>
  <c r="H298" i="1"/>
  <c r="F298" i="1"/>
  <c r="E298" i="1"/>
  <c r="M298" i="1" s="1"/>
  <c r="D298" i="1"/>
  <c r="U297" i="1"/>
  <c r="T297" i="1"/>
  <c r="O297" i="1"/>
  <c r="M297" i="1"/>
  <c r="K297" i="1"/>
  <c r="I297" i="1"/>
  <c r="G297" i="1"/>
  <c r="U296" i="1"/>
  <c r="T296" i="1"/>
  <c r="O296" i="1"/>
  <c r="M296" i="1"/>
  <c r="K296" i="1"/>
  <c r="I296" i="1"/>
  <c r="G296" i="1"/>
  <c r="U295" i="1"/>
  <c r="T295" i="1"/>
  <c r="O295" i="1"/>
  <c r="M295" i="1"/>
  <c r="K295" i="1"/>
  <c r="I295" i="1"/>
  <c r="G295" i="1"/>
  <c r="U294" i="1"/>
  <c r="T294" i="1"/>
  <c r="O294" i="1"/>
  <c r="M294" i="1"/>
  <c r="K294" i="1"/>
  <c r="I294" i="1"/>
  <c r="G294" i="1"/>
  <c r="U293" i="1"/>
  <c r="T293" i="1"/>
  <c r="O293" i="1"/>
  <c r="M293" i="1"/>
  <c r="K293" i="1"/>
  <c r="I293" i="1"/>
  <c r="G293" i="1"/>
  <c r="S292" i="1"/>
  <c r="R292" i="1"/>
  <c r="Q292" i="1"/>
  <c r="P292" i="1"/>
  <c r="U292" i="1" s="1"/>
  <c r="L292" i="1"/>
  <c r="J292" i="1"/>
  <c r="H292" i="1"/>
  <c r="F292" i="1"/>
  <c r="E292" i="1"/>
  <c r="D292" i="1"/>
  <c r="I292" i="1" s="1"/>
  <c r="U291" i="1"/>
  <c r="T291" i="1"/>
  <c r="O291" i="1"/>
  <c r="M291" i="1"/>
  <c r="K291" i="1"/>
  <c r="I291" i="1"/>
  <c r="G291" i="1"/>
  <c r="U290" i="1"/>
  <c r="T290" i="1"/>
  <c r="O290" i="1"/>
  <c r="M290" i="1"/>
  <c r="K290" i="1"/>
  <c r="I290" i="1"/>
  <c r="G290" i="1"/>
  <c r="U289" i="1"/>
  <c r="T289" i="1"/>
  <c r="O289" i="1"/>
  <c r="M289" i="1"/>
  <c r="K289" i="1"/>
  <c r="I289" i="1"/>
  <c r="G289" i="1"/>
  <c r="U288" i="1"/>
  <c r="T288" i="1"/>
  <c r="O288" i="1"/>
  <c r="M288" i="1"/>
  <c r="K288" i="1"/>
  <c r="I288" i="1"/>
  <c r="G288" i="1"/>
  <c r="U287" i="1"/>
  <c r="T287" i="1"/>
  <c r="O287" i="1"/>
  <c r="M287" i="1"/>
  <c r="K287" i="1"/>
  <c r="I287" i="1"/>
  <c r="G287" i="1"/>
  <c r="U286" i="1"/>
  <c r="T286" i="1"/>
  <c r="O286" i="1"/>
  <c r="M286" i="1"/>
  <c r="K286" i="1"/>
  <c r="I286" i="1"/>
  <c r="G286" i="1"/>
  <c r="S285" i="1"/>
  <c r="R285" i="1"/>
  <c r="Q285" i="1"/>
  <c r="P285" i="1"/>
  <c r="O285" i="1"/>
  <c r="L285" i="1"/>
  <c r="J285" i="1"/>
  <c r="H285" i="1"/>
  <c r="I285" i="1" s="1"/>
  <c r="G285" i="1"/>
  <c r="F285" i="1"/>
  <c r="E285" i="1"/>
  <c r="D285" i="1"/>
  <c r="U284" i="1"/>
  <c r="T284" i="1"/>
  <c r="O284" i="1"/>
  <c r="M284" i="1"/>
  <c r="K284" i="1"/>
  <c r="I284" i="1"/>
  <c r="G284" i="1"/>
  <c r="U283" i="1"/>
  <c r="T283" i="1"/>
  <c r="O283" i="1"/>
  <c r="M283" i="1"/>
  <c r="K283" i="1"/>
  <c r="I283" i="1"/>
  <c r="G283" i="1"/>
  <c r="U282" i="1"/>
  <c r="T282" i="1"/>
  <c r="O282" i="1"/>
  <c r="M282" i="1"/>
  <c r="K282" i="1"/>
  <c r="I282" i="1"/>
  <c r="G282" i="1"/>
  <c r="U281" i="1"/>
  <c r="T281" i="1"/>
  <c r="O281" i="1"/>
  <c r="M281" i="1"/>
  <c r="K281" i="1"/>
  <c r="I281" i="1"/>
  <c r="G281" i="1"/>
  <c r="U280" i="1"/>
  <c r="T280" i="1"/>
  <c r="O280" i="1"/>
  <c r="M280" i="1"/>
  <c r="K280" i="1"/>
  <c r="I280" i="1"/>
  <c r="G280" i="1"/>
  <c r="U279" i="1"/>
  <c r="T279" i="1"/>
  <c r="O279" i="1"/>
  <c r="M279" i="1"/>
  <c r="K279" i="1"/>
  <c r="I279" i="1"/>
  <c r="G279" i="1"/>
  <c r="U278" i="1"/>
  <c r="T278" i="1"/>
  <c r="O278" i="1"/>
  <c r="M278" i="1"/>
  <c r="K278" i="1"/>
  <c r="I278" i="1"/>
  <c r="G278" i="1"/>
  <c r="U277" i="1"/>
  <c r="T277" i="1"/>
  <c r="O277" i="1"/>
  <c r="M277" i="1"/>
  <c r="K277" i="1"/>
  <c r="I277" i="1"/>
  <c r="G277" i="1"/>
  <c r="U276" i="1"/>
  <c r="T276" i="1"/>
  <c r="O276" i="1"/>
  <c r="M276" i="1"/>
  <c r="K276" i="1"/>
  <c r="I276" i="1"/>
  <c r="G276" i="1"/>
  <c r="S275" i="1"/>
  <c r="R275" i="1"/>
  <c r="Q275" i="1"/>
  <c r="T275" i="1" s="1"/>
  <c r="P275" i="1"/>
  <c r="O275" i="1"/>
  <c r="L275" i="1"/>
  <c r="J275" i="1"/>
  <c r="H275" i="1"/>
  <c r="I275" i="1" s="1"/>
  <c r="F275" i="1"/>
  <c r="E275" i="1"/>
  <c r="M275" i="1" s="1"/>
  <c r="D275" i="1"/>
  <c r="G275" i="1" s="1"/>
  <c r="U274" i="1"/>
  <c r="T274" i="1"/>
  <c r="O274" i="1"/>
  <c r="M274" i="1"/>
  <c r="K274" i="1"/>
  <c r="I274" i="1"/>
  <c r="G274" i="1"/>
  <c r="U273" i="1"/>
  <c r="T273" i="1"/>
  <c r="O273" i="1"/>
  <c r="M273" i="1"/>
  <c r="K273" i="1"/>
  <c r="I273" i="1"/>
  <c r="G273" i="1"/>
  <c r="U272" i="1"/>
  <c r="T272" i="1"/>
  <c r="O272" i="1"/>
  <c r="M272" i="1"/>
  <c r="K272" i="1"/>
  <c r="I272" i="1"/>
  <c r="G272" i="1"/>
  <c r="U271" i="1"/>
  <c r="T271" i="1"/>
  <c r="O271" i="1"/>
  <c r="M271" i="1"/>
  <c r="K271" i="1"/>
  <c r="I271" i="1"/>
  <c r="G271" i="1"/>
  <c r="U270" i="1"/>
  <c r="T270" i="1"/>
  <c r="O270" i="1"/>
  <c r="M270" i="1"/>
  <c r="K270" i="1"/>
  <c r="I270" i="1"/>
  <c r="G270" i="1"/>
  <c r="U269" i="1"/>
  <c r="T269" i="1"/>
  <c r="O269" i="1"/>
  <c r="M269" i="1"/>
  <c r="K269" i="1"/>
  <c r="I269" i="1"/>
  <c r="G269" i="1"/>
  <c r="U268" i="1"/>
  <c r="T268" i="1"/>
  <c r="O268" i="1"/>
  <c r="M268" i="1"/>
  <c r="K268" i="1"/>
  <c r="I268" i="1"/>
  <c r="G268" i="1"/>
  <c r="S267" i="1"/>
  <c r="T267" i="1" s="1"/>
  <c r="R267" i="1"/>
  <c r="Q267" i="1"/>
  <c r="P267" i="1"/>
  <c r="L267" i="1"/>
  <c r="J267" i="1"/>
  <c r="H267" i="1"/>
  <c r="F267" i="1"/>
  <c r="U267" i="1" s="1"/>
  <c r="E267" i="1"/>
  <c r="D267" i="1"/>
  <c r="O267" i="1" s="1"/>
  <c r="U266" i="1"/>
  <c r="T266" i="1"/>
  <c r="O266" i="1"/>
  <c r="M266" i="1"/>
  <c r="K266" i="1"/>
  <c r="I266" i="1"/>
  <c r="G266" i="1"/>
  <c r="U265" i="1"/>
  <c r="T265" i="1"/>
  <c r="O265" i="1"/>
  <c r="M265" i="1"/>
  <c r="K265" i="1"/>
  <c r="I265" i="1"/>
  <c r="G265" i="1"/>
  <c r="U264" i="1"/>
  <c r="T264" i="1"/>
  <c r="O264" i="1"/>
  <c r="M264" i="1"/>
  <c r="K264" i="1"/>
  <c r="I264" i="1"/>
  <c r="G264" i="1"/>
  <c r="U263" i="1"/>
  <c r="T263" i="1"/>
  <c r="O263" i="1"/>
  <c r="M263" i="1"/>
  <c r="K263" i="1"/>
  <c r="I263" i="1"/>
  <c r="G263" i="1"/>
  <c r="S260" i="1"/>
  <c r="R260" i="1"/>
  <c r="Q260" i="1"/>
  <c r="T260" i="1" s="1"/>
  <c r="P260" i="1"/>
  <c r="U260" i="1" s="1"/>
  <c r="L260" i="1"/>
  <c r="J260" i="1"/>
  <c r="H260" i="1"/>
  <c r="I260" i="1" s="1"/>
  <c r="G260" i="1"/>
  <c r="F260" i="1"/>
  <c r="E260" i="1"/>
  <c r="D260" i="1"/>
  <c r="O260" i="1" s="1"/>
  <c r="S259" i="1"/>
  <c r="R259" i="1"/>
  <c r="Q259" i="1"/>
  <c r="P259" i="1"/>
  <c r="U259" i="1" s="1"/>
  <c r="L259" i="1"/>
  <c r="J259" i="1"/>
  <c r="K259" i="1" s="1"/>
  <c r="H259" i="1"/>
  <c r="G259" i="1"/>
  <c r="F259" i="1"/>
  <c r="E259" i="1"/>
  <c r="D259" i="1"/>
  <c r="O259" i="1" s="1"/>
  <c r="U258" i="1"/>
  <c r="T258" i="1"/>
  <c r="O258" i="1"/>
  <c r="M258" i="1"/>
  <c r="K258" i="1"/>
  <c r="I258" i="1"/>
  <c r="G258" i="1"/>
  <c r="U257" i="1"/>
  <c r="T257" i="1"/>
  <c r="O257" i="1"/>
  <c r="M257" i="1"/>
  <c r="K257" i="1"/>
  <c r="I257" i="1"/>
  <c r="G257" i="1"/>
  <c r="U256" i="1"/>
  <c r="T256" i="1"/>
  <c r="O256" i="1"/>
  <c r="M256" i="1"/>
  <c r="K256" i="1"/>
  <c r="I256" i="1"/>
  <c r="G256" i="1"/>
  <c r="U255" i="1"/>
  <c r="T255" i="1"/>
  <c r="O255" i="1"/>
  <c r="M255" i="1"/>
  <c r="K255" i="1"/>
  <c r="I255" i="1"/>
  <c r="G255" i="1"/>
  <c r="S254" i="1"/>
  <c r="R254" i="1"/>
  <c r="Q254" i="1"/>
  <c r="P254" i="1"/>
  <c r="U254" i="1" s="1"/>
  <c r="L254" i="1"/>
  <c r="J254" i="1"/>
  <c r="H254" i="1"/>
  <c r="G254" i="1"/>
  <c r="F254" i="1"/>
  <c r="E254" i="1"/>
  <c r="D254" i="1"/>
  <c r="I254" i="1" s="1"/>
  <c r="U253" i="1"/>
  <c r="T253" i="1"/>
  <c r="O253" i="1"/>
  <c r="M253" i="1"/>
  <c r="K253" i="1"/>
  <c r="I253" i="1"/>
  <c r="G253" i="1"/>
  <c r="U252" i="1"/>
  <c r="T252" i="1"/>
  <c r="O252" i="1"/>
  <c r="M252" i="1"/>
  <c r="K252" i="1"/>
  <c r="I252" i="1"/>
  <c r="G252" i="1"/>
  <c r="U251" i="1"/>
  <c r="T251" i="1"/>
  <c r="O251" i="1"/>
  <c r="M251" i="1"/>
  <c r="K251" i="1"/>
  <c r="I251" i="1"/>
  <c r="G251" i="1"/>
  <c r="U250" i="1"/>
  <c r="T250" i="1"/>
  <c r="O250" i="1"/>
  <c r="M250" i="1"/>
  <c r="K250" i="1"/>
  <c r="I250" i="1"/>
  <c r="G250" i="1"/>
  <c r="U249" i="1"/>
  <c r="T249" i="1"/>
  <c r="O249" i="1"/>
  <c r="M249" i="1"/>
  <c r="K249" i="1"/>
  <c r="I249" i="1"/>
  <c r="G249" i="1"/>
  <c r="U248" i="1"/>
  <c r="T248" i="1"/>
  <c r="O248" i="1"/>
  <c r="M248" i="1"/>
  <c r="K248" i="1"/>
  <c r="I248" i="1"/>
  <c r="G248" i="1"/>
  <c r="S247" i="1"/>
  <c r="R247" i="1"/>
  <c r="Q247" i="1"/>
  <c r="T247" i="1" s="1"/>
  <c r="P247" i="1"/>
  <c r="O247" i="1"/>
  <c r="L247" i="1"/>
  <c r="J247" i="1"/>
  <c r="H247" i="1"/>
  <c r="I247" i="1" s="1"/>
  <c r="F247" i="1"/>
  <c r="E247" i="1"/>
  <c r="M247" i="1" s="1"/>
  <c r="D247" i="1"/>
  <c r="G247" i="1" s="1"/>
  <c r="U246" i="1"/>
  <c r="T246" i="1"/>
  <c r="O246" i="1"/>
  <c r="M246" i="1"/>
  <c r="K246" i="1"/>
  <c r="I246" i="1"/>
  <c r="G246" i="1"/>
  <c r="U245" i="1"/>
  <c r="T245" i="1"/>
  <c r="O245" i="1"/>
  <c r="M245" i="1"/>
  <c r="K245" i="1"/>
  <c r="I245" i="1"/>
  <c r="G245" i="1"/>
  <c r="U244" i="1"/>
  <c r="T244" i="1"/>
  <c r="O244" i="1"/>
  <c r="M244" i="1"/>
  <c r="K244" i="1"/>
  <c r="I244" i="1"/>
  <c r="G244" i="1"/>
  <c r="U243" i="1"/>
  <c r="T243" i="1"/>
  <c r="O243" i="1"/>
  <c r="M243" i="1"/>
  <c r="K243" i="1"/>
  <c r="I243" i="1"/>
  <c r="G243" i="1"/>
  <c r="U242" i="1"/>
  <c r="T242" i="1"/>
  <c r="O242" i="1"/>
  <c r="M242" i="1"/>
  <c r="K242" i="1"/>
  <c r="I242" i="1"/>
  <c r="G242" i="1"/>
  <c r="U241" i="1"/>
  <c r="T241" i="1"/>
  <c r="O241" i="1"/>
  <c r="M241" i="1"/>
  <c r="K241" i="1"/>
  <c r="I241" i="1"/>
  <c r="G241" i="1"/>
  <c r="S240" i="1"/>
  <c r="R240" i="1"/>
  <c r="Q240" i="1"/>
  <c r="T240" i="1" s="1"/>
  <c r="P240" i="1"/>
  <c r="L240" i="1"/>
  <c r="J240" i="1"/>
  <c r="H240" i="1"/>
  <c r="F240" i="1"/>
  <c r="U240" i="1" s="1"/>
  <c r="E240" i="1"/>
  <c r="D240" i="1"/>
  <c r="U239" i="1"/>
  <c r="T239" i="1"/>
  <c r="O239" i="1"/>
  <c r="M239" i="1"/>
  <c r="K239" i="1"/>
  <c r="I239" i="1"/>
  <c r="G239" i="1"/>
  <c r="U238" i="1"/>
  <c r="T238" i="1"/>
  <c r="O238" i="1"/>
  <c r="M238" i="1"/>
  <c r="K238" i="1"/>
  <c r="I238" i="1"/>
  <c r="G238" i="1"/>
  <c r="U237" i="1"/>
  <c r="T237" i="1"/>
  <c r="O237" i="1"/>
  <c r="M237" i="1"/>
  <c r="K237" i="1"/>
  <c r="I237" i="1"/>
  <c r="G237" i="1"/>
  <c r="U236" i="1"/>
  <c r="T236" i="1"/>
  <c r="O236" i="1"/>
  <c r="M236" i="1"/>
  <c r="K236" i="1"/>
  <c r="I236" i="1"/>
  <c r="G236" i="1"/>
  <c r="U235" i="1"/>
  <c r="T235" i="1"/>
  <c r="O235" i="1"/>
  <c r="M235" i="1"/>
  <c r="K235" i="1"/>
  <c r="I235" i="1"/>
  <c r="G235" i="1"/>
  <c r="U234" i="1"/>
  <c r="T234" i="1"/>
  <c r="O234" i="1"/>
  <c r="M234" i="1"/>
  <c r="K234" i="1"/>
  <c r="I234" i="1"/>
  <c r="G234" i="1"/>
  <c r="S231" i="1"/>
  <c r="R231" i="1"/>
  <c r="Q231" i="1"/>
  <c r="T231" i="1" s="1"/>
  <c r="P231" i="1"/>
  <c r="U231" i="1" s="1"/>
  <c r="L231" i="1"/>
  <c r="J231" i="1"/>
  <c r="H231" i="1"/>
  <c r="F231" i="1"/>
  <c r="E231" i="1"/>
  <c r="M231" i="1" s="1"/>
  <c r="D231" i="1"/>
  <c r="O231" i="1" s="1"/>
  <c r="S230" i="1"/>
  <c r="R230" i="1"/>
  <c r="Q230" i="1"/>
  <c r="P230" i="1"/>
  <c r="U230" i="1" s="1"/>
  <c r="L230" i="1"/>
  <c r="J230" i="1"/>
  <c r="H230" i="1"/>
  <c r="I230" i="1" s="1"/>
  <c r="F230" i="1"/>
  <c r="E230" i="1"/>
  <c r="K230" i="1" s="1"/>
  <c r="D230" i="1"/>
  <c r="O230" i="1" s="1"/>
  <c r="U229" i="1"/>
  <c r="T229" i="1"/>
  <c r="O229" i="1"/>
  <c r="M229" i="1"/>
  <c r="K229" i="1"/>
  <c r="I229" i="1"/>
  <c r="G229" i="1"/>
  <c r="U228" i="1"/>
  <c r="T228" i="1"/>
  <c r="O228" i="1"/>
  <c r="M228" i="1"/>
  <c r="K228" i="1"/>
  <c r="I228" i="1"/>
  <c r="G228" i="1"/>
  <c r="U227" i="1"/>
  <c r="T227" i="1"/>
  <c r="O227" i="1"/>
  <c r="M227" i="1"/>
  <c r="K227" i="1"/>
  <c r="I227" i="1"/>
  <c r="G227" i="1"/>
  <c r="U226" i="1"/>
  <c r="T226" i="1"/>
  <c r="O226" i="1"/>
  <c r="M226" i="1"/>
  <c r="K226" i="1"/>
  <c r="I226" i="1"/>
  <c r="G226" i="1"/>
  <c r="U225" i="1"/>
  <c r="T225" i="1"/>
  <c r="O225" i="1"/>
  <c r="M225" i="1"/>
  <c r="K225" i="1"/>
  <c r="I225" i="1"/>
  <c r="G225" i="1"/>
  <c r="U224" i="1"/>
  <c r="S224" i="1"/>
  <c r="R224" i="1"/>
  <c r="Q224" i="1"/>
  <c r="T224" i="1" s="1"/>
  <c r="P224" i="1"/>
  <c r="L224" i="1"/>
  <c r="J224" i="1"/>
  <c r="H224" i="1"/>
  <c r="F224" i="1"/>
  <c r="E224" i="1"/>
  <c r="M224" i="1" s="1"/>
  <c r="D224" i="1"/>
  <c r="U223" i="1"/>
  <c r="T223" i="1"/>
  <c r="O223" i="1"/>
  <c r="M223" i="1"/>
  <c r="K223" i="1"/>
  <c r="I223" i="1"/>
  <c r="G223" i="1"/>
  <c r="U222" i="1"/>
  <c r="T222" i="1"/>
  <c r="O222" i="1"/>
  <c r="M222" i="1"/>
  <c r="K222" i="1"/>
  <c r="I222" i="1"/>
  <c r="G222" i="1"/>
  <c r="U221" i="1"/>
  <c r="T221" i="1"/>
  <c r="O221" i="1"/>
  <c r="M221" i="1"/>
  <c r="K221" i="1"/>
  <c r="I221" i="1"/>
  <c r="G221" i="1"/>
  <c r="U220" i="1"/>
  <c r="T220" i="1"/>
  <c r="O220" i="1"/>
  <c r="M220" i="1"/>
  <c r="K220" i="1"/>
  <c r="I220" i="1"/>
  <c r="G220" i="1"/>
  <c r="U219" i="1"/>
  <c r="T219" i="1"/>
  <c r="O219" i="1"/>
  <c r="M219" i="1"/>
  <c r="K219" i="1"/>
  <c r="I219" i="1"/>
  <c r="G219" i="1"/>
  <c r="U218" i="1"/>
  <c r="T218" i="1"/>
  <c r="O218" i="1"/>
  <c r="M218" i="1"/>
  <c r="K218" i="1"/>
  <c r="I218" i="1"/>
  <c r="G218" i="1"/>
  <c r="U217" i="1"/>
  <c r="T217" i="1"/>
  <c r="O217" i="1"/>
  <c r="M217" i="1"/>
  <c r="K217" i="1"/>
  <c r="I217" i="1"/>
  <c r="G217" i="1"/>
  <c r="S216" i="1"/>
  <c r="R216" i="1"/>
  <c r="Q216" i="1"/>
  <c r="T216" i="1" s="1"/>
  <c r="P216" i="1"/>
  <c r="O216" i="1"/>
  <c r="L216" i="1"/>
  <c r="J216" i="1"/>
  <c r="H216" i="1"/>
  <c r="G216" i="1"/>
  <c r="F216" i="1"/>
  <c r="E216" i="1"/>
  <c r="D216" i="1"/>
  <c r="U215" i="1"/>
  <c r="T215" i="1"/>
  <c r="O215" i="1"/>
  <c r="M215" i="1"/>
  <c r="K215" i="1"/>
  <c r="I215" i="1"/>
  <c r="G215" i="1"/>
  <c r="U214" i="1"/>
  <c r="T214" i="1"/>
  <c r="O214" i="1"/>
  <c r="M214" i="1"/>
  <c r="K214" i="1"/>
  <c r="I214" i="1"/>
  <c r="G214" i="1"/>
  <c r="U213" i="1"/>
  <c r="T213" i="1"/>
  <c r="O213" i="1"/>
  <c r="M213" i="1"/>
  <c r="K213" i="1"/>
  <c r="I213" i="1"/>
  <c r="G213" i="1"/>
  <c r="U212" i="1"/>
  <c r="T212" i="1"/>
  <c r="O212" i="1"/>
  <c r="M212" i="1"/>
  <c r="K212" i="1"/>
  <c r="I212" i="1"/>
  <c r="G212" i="1"/>
  <c r="U211" i="1"/>
  <c r="T211" i="1"/>
  <c r="O211" i="1"/>
  <c r="M211" i="1"/>
  <c r="K211" i="1"/>
  <c r="I211" i="1"/>
  <c r="G211" i="1"/>
  <c r="U210" i="1"/>
  <c r="T210" i="1"/>
  <c r="O210" i="1"/>
  <c r="M210" i="1"/>
  <c r="K210" i="1"/>
  <c r="I210" i="1"/>
  <c r="G210" i="1"/>
  <c r="U209" i="1"/>
  <c r="T209" i="1"/>
  <c r="O209" i="1"/>
  <c r="M209" i="1"/>
  <c r="K209" i="1"/>
  <c r="I209" i="1"/>
  <c r="G209" i="1"/>
  <c r="U208" i="1"/>
  <c r="T208" i="1"/>
  <c r="O208" i="1"/>
  <c r="M208" i="1"/>
  <c r="K208" i="1"/>
  <c r="I208" i="1"/>
  <c r="G208" i="1"/>
  <c r="S205" i="1"/>
  <c r="R205" i="1"/>
  <c r="Q205" i="1"/>
  <c r="P205" i="1"/>
  <c r="U205" i="1" s="1"/>
  <c r="O205" i="1"/>
  <c r="L205" i="1"/>
  <c r="J205" i="1"/>
  <c r="H205" i="1"/>
  <c r="F205" i="1"/>
  <c r="G205" i="1" s="1"/>
  <c r="E205" i="1"/>
  <c r="M205" i="1" s="1"/>
  <c r="D205" i="1"/>
  <c r="S204" i="1"/>
  <c r="R204" i="1"/>
  <c r="Q204" i="1"/>
  <c r="P204" i="1"/>
  <c r="U204" i="1" s="1"/>
  <c r="L204" i="1"/>
  <c r="J204" i="1"/>
  <c r="H204" i="1"/>
  <c r="I204" i="1" s="1"/>
  <c r="G204" i="1"/>
  <c r="F204" i="1"/>
  <c r="E204" i="1"/>
  <c r="D204" i="1"/>
  <c r="O204" i="1" s="1"/>
  <c r="U203" i="1"/>
  <c r="T203" i="1"/>
  <c r="O203" i="1"/>
  <c r="M203" i="1"/>
  <c r="K203" i="1"/>
  <c r="I203" i="1"/>
  <c r="G203" i="1"/>
  <c r="U202" i="1"/>
  <c r="T202" i="1"/>
  <c r="O202" i="1"/>
  <c r="M202" i="1"/>
  <c r="K202" i="1"/>
  <c r="I202" i="1"/>
  <c r="G202" i="1"/>
  <c r="U201" i="1"/>
  <c r="T201" i="1"/>
  <c r="O201" i="1"/>
  <c r="M201" i="1"/>
  <c r="K201" i="1"/>
  <c r="I201" i="1"/>
  <c r="G201" i="1"/>
  <c r="U200" i="1"/>
  <c r="T200" i="1"/>
  <c r="O200" i="1"/>
  <c r="M200" i="1"/>
  <c r="K200" i="1"/>
  <c r="I200" i="1"/>
  <c r="G200" i="1"/>
  <c r="U199" i="1"/>
  <c r="T199" i="1"/>
  <c r="O199" i="1"/>
  <c r="M199" i="1"/>
  <c r="K199" i="1"/>
  <c r="I199" i="1"/>
  <c r="G199" i="1"/>
  <c r="T198" i="1"/>
  <c r="S198" i="1"/>
  <c r="R198" i="1"/>
  <c r="Q198" i="1"/>
  <c r="P198" i="1"/>
  <c r="L198" i="1"/>
  <c r="J198" i="1"/>
  <c r="H198" i="1"/>
  <c r="F198" i="1"/>
  <c r="U198" i="1" s="1"/>
  <c r="E198" i="1"/>
  <c r="D198" i="1"/>
  <c r="U197" i="1"/>
  <c r="T197" i="1"/>
  <c r="O197" i="1"/>
  <c r="M197" i="1"/>
  <c r="K197" i="1"/>
  <c r="I197" i="1"/>
  <c r="G197" i="1"/>
  <c r="U196" i="1"/>
  <c r="T196" i="1"/>
  <c r="O196" i="1"/>
  <c r="M196" i="1"/>
  <c r="K196" i="1"/>
  <c r="I196" i="1"/>
  <c r="G196" i="1"/>
  <c r="U195" i="1"/>
  <c r="T195" i="1"/>
  <c r="O195" i="1"/>
  <c r="M195" i="1"/>
  <c r="K195" i="1"/>
  <c r="I195" i="1"/>
  <c r="G195" i="1"/>
  <c r="U194" i="1"/>
  <c r="T194" i="1"/>
  <c r="O194" i="1"/>
  <c r="M194" i="1"/>
  <c r="K194" i="1"/>
  <c r="I194" i="1"/>
  <c r="G194" i="1"/>
  <c r="U193" i="1"/>
  <c r="T193" i="1"/>
  <c r="O193" i="1"/>
  <c r="M193" i="1"/>
  <c r="K193" i="1"/>
  <c r="I193" i="1"/>
  <c r="G193" i="1"/>
  <c r="U192" i="1"/>
  <c r="T192" i="1"/>
  <c r="O192" i="1"/>
  <c r="M192" i="1"/>
  <c r="K192" i="1"/>
  <c r="I192" i="1"/>
  <c r="G192" i="1"/>
  <c r="S191" i="1"/>
  <c r="R191" i="1"/>
  <c r="Q191" i="1"/>
  <c r="T191" i="1" s="1"/>
  <c r="P191" i="1"/>
  <c r="U191" i="1" s="1"/>
  <c r="O191" i="1"/>
  <c r="L191" i="1"/>
  <c r="J191" i="1"/>
  <c r="H191" i="1"/>
  <c r="I191" i="1" s="1"/>
  <c r="F191" i="1"/>
  <c r="E191" i="1"/>
  <c r="M191" i="1" s="1"/>
  <c r="D191" i="1"/>
  <c r="U190" i="1"/>
  <c r="T190" i="1"/>
  <c r="O190" i="1"/>
  <c r="M190" i="1"/>
  <c r="K190" i="1"/>
  <c r="I190" i="1"/>
  <c r="G190" i="1"/>
  <c r="U189" i="1"/>
  <c r="T189" i="1"/>
  <c r="O189" i="1"/>
  <c r="M189" i="1"/>
  <c r="K189" i="1"/>
  <c r="I189" i="1"/>
  <c r="G189" i="1"/>
  <c r="U188" i="1"/>
  <c r="T188" i="1"/>
  <c r="O188" i="1"/>
  <c r="M188" i="1"/>
  <c r="K188" i="1"/>
  <c r="I188" i="1"/>
  <c r="G188" i="1"/>
  <c r="U187" i="1"/>
  <c r="T187" i="1"/>
  <c r="O187" i="1"/>
  <c r="M187" i="1"/>
  <c r="K187" i="1"/>
  <c r="I187" i="1"/>
  <c r="G187" i="1"/>
  <c r="U186" i="1"/>
  <c r="T186" i="1"/>
  <c r="O186" i="1"/>
  <c r="M186" i="1"/>
  <c r="K186" i="1"/>
  <c r="I186" i="1"/>
  <c r="G186" i="1"/>
  <c r="S185" i="1"/>
  <c r="T185" i="1" s="1"/>
  <c r="R185" i="1"/>
  <c r="Q185" i="1"/>
  <c r="P185" i="1"/>
  <c r="U185" i="1" s="1"/>
  <c r="L185" i="1"/>
  <c r="J185" i="1"/>
  <c r="H185" i="1"/>
  <c r="F185" i="1"/>
  <c r="E185" i="1"/>
  <c r="M185" i="1" s="1"/>
  <c r="D185" i="1"/>
  <c r="O185" i="1" s="1"/>
  <c r="U184" i="1"/>
  <c r="T184" i="1"/>
  <c r="O184" i="1"/>
  <c r="M184" i="1"/>
  <c r="K184" i="1"/>
  <c r="I184" i="1"/>
  <c r="G184" i="1"/>
  <c r="U183" i="1"/>
  <c r="T183" i="1"/>
  <c r="O183" i="1"/>
  <c r="M183" i="1"/>
  <c r="K183" i="1"/>
  <c r="I183" i="1"/>
  <c r="G183" i="1"/>
  <c r="U182" i="1"/>
  <c r="T182" i="1"/>
  <c r="O182" i="1"/>
  <c r="M182" i="1"/>
  <c r="K182" i="1"/>
  <c r="I182" i="1"/>
  <c r="G182" i="1"/>
  <c r="U181" i="1"/>
  <c r="T181" i="1"/>
  <c r="O181" i="1"/>
  <c r="M181" i="1"/>
  <c r="K181" i="1"/>
  <c r="I181" i="1"/>
  <c r="G181" i="1"/>
  <c r="U180" i="1"/>
  <c r="T180" i="1"/>
  <c r="O180" i="1"/>
  <c r="M180" i="1"/>
  <c r="K180" i="1"/>
  <c r="I180" i="1"/>
  <c r="G180" i="1"/>
  <c r="S179" i="1"/>
  <c r="R179" i="1"/>
  <c r="Q179" i="1"/>
  <c r="P179" i="1"/>
  <c r="U179" i="1" s="1"/>
  <c r="L179" i="1"/>
  <c r="J179" i="1"/>
  <c r="H179" i="1"/>
  <c r="I179" i="1" s="1"/>
  <c r="F179" i="1"/>
  <c r="G179" i="1" s="1"/>
  <c r="E179" i="1"/>
  <c r="D179" i="1"/>
  <c r="O179" i="1" s="1"/>
  <c r="U178" i="1"/>
  <c r="T178" i="1"/>
  <c r="O178" i="1"/>
  <c r="M178" i="1"/>
  <c r="K178" i="1"/>
  <c r="I178" i="1"/>
  <c r="G178" i="1"/>
  <c r="U177" i="1"/>
  <c r="T177" i="1"/>
  <c r="O177" i="1"/>
  <c r="M177" i="1"/>
  <c r="K177" i="1"/>
  <c r="I177" i="1"/>
  <c r="G177" i="1"/>
  <c r="U176" i="1"/>
  <c r="T176" i="1"/>
  <c r="O176" i="1"/>
  <c r="M176" i="1"/>
  <c r="K176" i="1"/>
  <c r="I176" i="1"/>
  <c r="G176" i="1"/>
  <c r="U175" i="1"/>
  <c r="T175" i="1"/>
  <c r="O175" i="1"/>
  <c r="M175" i="1"/>
  <c r="K175" i="1"/>
  <c r="I175" i="1"/>
  <c r="G175" i="1"/>
  <c r="U174" i="1"/>
  <c r="T174" i="1"/>
  <c r="O174" i="1"/>
  <c r="M174" i="1"/>
  <c r="K174" i="1"/>
  <c r="I174" i="1"/>
  <c r="G174" i="1"/>
  <c r="U173" i="1"/>
  <c r="T173" i="1"/>
  <c r="O173" i="1"/>
  <c r="M173" i="1"/>
  <c r="K173" i="1"/>
  <c r="I173" i="1"/>
  <c r="G173" i="1"/>
  <c r="S170" i="1"/>
  <c r="R170" i="1"/>
  <c r="Q170" i="1"/>
  <c r="P170" i="1"/>
  <c r="L170" i="1"/>
  <c r="J170" i="1"/>
  <c r="K170" i="1" s="1"/>
  <c r="H170" i="1"/>
  <c r="F170" i="1"/>
  <c r="U170" i="1" s="1"/>
  <c r="E170" i="1"/>
  <c r="M170" i="1" s="1"/>
  <c r="D170" i="1"/>
  <c r="G170" i="1" s="1"/>
  <c r="S169" i="1"/>
  <c r="R169" i="1"/>
  <c r="Q169" i="1"/>
  <c r="T169" i="1" s="1"/>
  <c r="P169" i="1"/>
  <c r="U169" i="1" s="1"/>
  <c r="L169" i="1"/>
  <c r="K169" i="1"/>
  <c r="J169" i="1"/>
  <c r="H169" i="1"/>
  <c r="F169" i="1"/>
  <c r="E169" i="1"/>
  <c r="D169" i="1"/>
  <c r="O169" i="1" s="1"/>
  <c r="U168" i="1"/>
  <c r="T168" i="1"/>
  <c r="O168" i="1"/>
  <c r="M168" i="1"/>
  <c r="K168" i="1"/>
  <c r="I168" i="1"/>
  <c r="G168" i="1"/>
  <c r="U167" i="1"/>
  <c r="T167" i="1"/>
  <c r="O167" i="1"/>
  <c r="M167" i="1"/>
  <c r="K167" i="1"/>
  <c r="I167" i="1"/>
  <c r="G167" i="1"/>
  <c r="U166" i="1"/>
  <c r="T166" i="1"/>
  <c r="O166" i="1"/>
  <c r="M166" i="1"/>
  <c r="K166" i="1"/>
  <c r="I166" i="1"/>
  <c r="G166" i="1"/>
  <c r="U165" i="1"/>
  <c r="T165" i="1"/>
  <c r="O165" i="1"/>
  <c r="M165" i="1"/>
  <c r="K165" i="1"/>
  <c r="I165" i="1"/>
  <c r="G165" i="1"/>
  <c r="U164" i="1"/>
  <c r="T164" i="1"/>
  <c r="O164" i="1"/>
  <c r="M164" i="1"/>
  <c r="K164" i="1"/>
  <c r="I164" i="1"/>
  <c r="G164" i="1"/>
  <c r="S163" i="1"/>
  <c r="R163" i="1"/>
  <c r="Q163" i="1"/>
  <c r="T163" i="1" s="1"/>
  <c r="P163" i="1"/>
  <c r="O163" i="1"/>
  <c r="L163" i="1"/>
  <c r="J163" i="1"/>
  <c r="H163" i="1"/>
  <c r="I163" i="1" s="1"/>
  <c r="F163" i="1"/>
  <c r="E163" i="1"/>
  <c r="M163" i="1" s="1"/>
  <c r="D163" i="1"/>
  <c r="G163" i="1" s="1"/>
  <c r="U162" i="1"/>
  <c r="T162" i="1"/>
  <c r="O162" i="1"/>
  <c r="M162" i="1"/>
  <c r="K162" i="1"/>
  <c r="I162" i="1"/>
  <c r="G162" i="1"/>
  <c r="U161" i="1"/>
  <c r="T161" i="1"/>
  <c r="O161" i="1"/>
  <c r="M161" i="1"/>
  <c r="K161" i="1"/>
  <c r="I161" i="1"/>
  <c r="G161" i="1"/>
  <c r="U160" i="1"/>
  <c r="T160" i="1"/>
  <c r="O160" i="1"/>
  <c r="M160" i="1"/>
  <c r="K160" i="1"/>
  <c r="I160" i="1"/>
  <c r="G160" i="1"/>
  <c r="U159" i="1"/>
  <c r="T159" i="1"/>
  <c r="O159" i="1"/>
  <c r="M159" i="1"/>
  <c r="K159" i="1"/>
  <c r="I159" i="1"/>
  <c r="G159" i="1"/>
  <c r="U158" i="1"/>
  <c r="T158" i="1"/>
  <c r="O158" i="1"/>
  <c r="M158" i="1"/>
  <c r="K158" i="1"/>
  <c r="I158" i="1"/>
  <c r="G158" i="1"/>
  <c r="U157" i="1"/>
  <c r="S157" i="1"/>
  <c r="R157" i="1"/>
  <c r="Q157" i="1"/>
  <c r="T157" i="1" s="1"/>
  <c r="P157" i="1"/>
  <c r="L157" i="1"/>
  <c r="J157" i="1"/>
  <c r="H157" i="1"/>
  <c r="F157" i="1"/>
  <c r="E157" i="1"/>
  <c r="M157" i="1" s="1"/>
  <c r="D157" i="1"/>
  <c r="O157" i="1" s="1"/>
  <c r="U156" i="1"/>
  <c r="T156" i="1"/>
  <c r="O156" i="1"/>
  <c r="M156" i="1"/>
  <c r="K156" i="1"/>
  <c r="I156" i="1"/>
  <c r="G156" i="1"/>
  <c r="U155" i="1"/>
  <c r="T155" i="1"/>
  <c r="O155" i="1"/>
  <c r="M155" i="1"/>
  <c r="K155" i="1"/>
  <c r="I155" i="1"/>
  <c r="G155" i="1"/>
  <c r="U154" i="1"/>
  <c r="T154" i="1"/>
  <c r="O154" i="1"/>
  <c r="M154" i="1"/>
  <c r="K154" i="1"/>
  <c r="I154" i="1"/>
  <c r="G154" i="1"/>
  <c r="U153" i="1"/>
  <c r="T153" i="1"/>
  <c r="O153" i="1"/>
  <c r="M153" i="1"/>
  <c r="K153" i="1"/>
  <c r="I153" i="1"/>
  <c r="G153" i="1"/>
  <c r="U152" i="1"/>
  <c r="T152" i="1"/>
  <c r="O152" i="1"/>
  <c r="M152" i="1"/>
  <c r="K152" i="1"/>
  <c r="I152" i="1"/>
  <c r="G152" i="1"/>
  <c r="U151" i="1"/>
  <c r="T151" i="1"/>
  <c r="O151" i="1"/>
  <c r="M151" i="1"/>
  <c r="K151" i="1"/>
  <c r="I151" i="1"/>
  <c r="G151" i="1"/>
  <c r="S150" i="1"/>
  <c r="R150" i="1"/>
  <c r="Q150" i="1"/>
  <c r="P150" i="1"/>
  <c r="O150" i="1"/>
  <c r="L150" i="1"/>
  <c r="J150" i="1"/>
  <c r="H150" i="1"/>
  <c r="F150" i="1"/>
  <c r="G150" i="1" s="1"/>
  <c r="E150" i="1"/>
  <c r="M150" i="1" s="1"/>
  <c r="D150" i="1"/>
  <c r="U149" i="1"/>
  <c r="T149" i="1"/>
  <c r="O149" i="1"/>
  <c r="M149" i="1"/>
  <c r="K149" i="1"/>
  <c r="I149" i="1"/>
  <c r="G149" i="1"/>
  <c r="U148" i="1"/>
  <c r="T148" i="1"/>
  <c r="O148" i="1"/>
  <c r="M148" i="1"/>
  <c r="K148" i="1"/>
  <c r="I148" i="1"/>
  <c r="G148" i="1"/>
  <c r="U147" i="1"/>
  <c r="T147" i="1"/>
  <c r="O147" i="1"/>
  <c r="M147" i="1"/>
  <c r="K147" i="1"/>
  <c r="I147" i="1"/>
  <c r="G147" i="1"/>
  <c r="U146" i="1"/>
  <c r="T146" i="1"/>
  <c r="O146" i="1"/>
  <c r="M146" i="1"/>
  <c r="K146" i="1"/>
  <c r="I146" i="1"/>
  <c r="G146" i="1"/>
  <c r="U145" i="1"/>
  <c r="T145" i="1"/>
  <c r="O145" i="1"/>
  <c r="M145" i="1"/>
  <c r="K145" i="1"/>
  <c r="I145" i="1"/>
  <c r="G145" i="1"/>
  <c r="S144" i="1"/>
  <c r="R144" i="1"/>
  <c r="Q144" i="1"/>
  <c r="P144" i="1"/>
  <c r="L144" i="1"/>
  <c r="J144" i="1"/>
  <c r="K144" i="1" s="1"/>
  <c r="H144" i="1"/>
  <c r="F144" i="1"/>
  <c r="U144" i="1" s="1"/>
  <c r="E144" i="1"/>
  <c r="M144" i="1" s="1"/>
  <c r="D144" i="1"/>
  <c r="G144" i="1" s="1"/>
  <c r="U143" i="1"/>
  <c r="T143" i="1"/>
  <c r="O143" i="1"/>
  <c r="M143" i="1"/>
  <c r="K143" i="1"/>
  <c r="I143" i="1"/>
  <c r="G143" i="1"/>
  <c r="U142" i="1"/>
  <c r="T142" i="1"/>
  <c r="O142" i="1"/>
  <c r="M142" i="1"/>
  <c r="K142" i="1"/>
  <c r="I142" i="1"/>
  <c r="G142" i="1"/>
  <c r="U141" i="1"/>
  <c r="T141" i="1"/>
  <c r="O141" i="1"/>
  <c r="M141" i="1"/>
  <c r="K141" i="1"/>
  <c r="I141" i="1"/>
  <c r="G141" i="1"/>
  <c r="U140" i="1"/>
  <c r="T140" i="1"/>
  <c r="O140" i="1"/>
  <c r="M140" i="1"/>
  <c r="K140" i="1"/>
  <c r="I140" i="1"/>
  <c r="G140" i="1"/>
  <c r="U139" i="1"/>
  <c r="T139" i="1"/>
  <c r="O139" i="1"/>
  <c r="M139" i="1"/>
  <c r="K139" i="1"/>
  <c r="I139" i="1"/>
  <c r="G139" i="1"/>
  <c r="U138" i="1"/>
  <c r="T138" i="1"/>
  <c r="O138" i="1"/>
  <c r="M138" i="1"/>
  <c r="K138" i="1"/>
  <c r="I138" i="1"/>
  <c r="G138" i="1"/>
  <c r="U137" i="1"/>
  <c r="S137" i="1"/>
  <c r="R137" i="1"/>
  <c r="Q137" i="1"/>
  <c r="T137" i="1" s="1"/>
  <c r="P137" i="1"/>
  <c r="L137" i="1"/>
  <c r="J137" i="1"/>
  <c r="H137" i="1"/>
  <c r="F137" i="1"/>
  <c r="E137" i="1"/>
  <c r="M137" i="1" s="1"/>
  <c r="D137" i="1"/>
  <c r="O137" i="1" s="1"/>
  <c r="U136" i="1"/>
  <c r="T136" i="1"/>
  <c r="O136" i="1"/>
  <c r="M136" i="1"/>
  <c r="K136" i="1"/>
  <c r="I136" i="1"/>
  <c r="G136" i="1"/>
  <c r="U135" i="1"/>
  <c r="T135" i="1"/>
  <c r="O135" i="1"/>
  <c r="M135" i="1"/>
  <c r="K135" i="1"/>
  <c r="I135" i="1"/>
  <c r="G135" i="1"/>
  <c r="U134" i="1"/>
  <c r="T134" i="1"/>
  <c r="O134" i="1"/>
  <c r="M134" i="1"/>
  <c r="K134" i="1"/>
  <c r="I134" i="1"/>
  <c r="G134" i="1"/>
  <c r="U133" i="1"/>
  <c r="T133" i="1"/>
  <c r="O133" i="1"/>
  <c r="M133" i="1"/>
  <c r="K133" i="1"/>
  <c r="I133" i="1"/>
  <c r="G133" i="1"/>
  <c r="U132" i="1"/>
  <c r="S132" i="1"/>
  <c r="R132" i="1"/>
  <c r="Q132" i="1"/>
  <c r="P132" i="1"/>
  <c r="L132" i="1"/>
  <c r="J132" i="1"/>
  <c r="H132" i="1"/>
  <c r="F132" i="1"/>
  <c r="E132" i="1"/>
  <c r="D132" i="1"/>
  <c r="G132" i="1" s="1"/>
  <c r="U131" i="1"/>
  <c r="T131" i="1"/>
  <c r="O131" i="1"/>
  <c r="M131" i="1"/>
  <c r="K131" i="1"/>
  <c r="I131" i="1"/>
  <c r="G131" i="1"/>
  <c r="U130" i="1"/>
  <c r="T130" i="1"/>
  <c r="O130" i="1"/>
  <c r="M130" i="1"/>
  <c r="K130" i="1"/>
  <c r="I130" i="1"/>
  <c r="G130" i="1"/>
  <c r="U129" i="1"/>
  <c r="T129" i="1"/>
  <c r="O129" i="1"/>
  <c r="M129" i="1"/>
  <c r="K129" i="1"/>
  <c r="I129" i="1"/>
  <c r="G129" i="1"/>
  <c r="U128" i="1"/>
  <c r="T128" i="1"/>
  <c r="O128" i="1"/>
  <c r="M128" i="1"/>
  <c r="K128" i="1"/>
  <c r="I128" i="1"/>
  <c r="G128" i="1"/>
  <c r="U127" i="1"/>
  <c r="T127" i="1"/>
  <c r="O127" i="1"/>
  <c r="M127" i="1"/>
  <c r="K127" i="1"/>
  <c r="I127" i="1"/>
  <c r="G127" i="1"/>
  <c r="S126" i="1"/>
  <c r="R126" i="1"/>
  <c r="Q126" i="1"/>
  <c r="P126" i="1"/>
  <c r="U126" i="1" s="1"/>
  <c r="O126" i="1"/>
  <c r="L126" i="1"/>
  <c r="J126" i="1"/>
  <c r="H126" i="1"/>
  <c r="F126" i="1"/>
  <c r="G126" i="1" s="1"/>
  <c r="E126" i="1"/>
  <c r="M126" i="1" s="1"/>
  <c r="D126" i="1"/>
  <c r="I126" i="1" s="1"/>
  <c r="U125" i="1"/>
  <c r="T125" i="1"/>
  <c r="O125" i="1"/>
  <c r="M125" i="1"/>
  <c r="K125" i="1"/>
  <c r="I125" i="1"/>
  <c r="G125" i="1"/>
  <c r="U124" i="1"/>
  <c r="T124" i="1"/>
  <c r="O124" i="1"/>
  <c r="M124" i="1"/>
  <c r="K124" i="1"/>
  <c r="I124" i="1"/>
  <c r="G124" i="1"/>
  <c r="U123" i="1"/>
  <c r="T123" i="1"/>
  <c r="O123" i="1"/>
  <c r="M123" i="1"/>
  <c r="K123" i="1"/>
  <c r="I123" i="1"/>
  <c r="G123" i="1"/>
  <c r="U122" i="1"/>
  <c r="T122" i="1"/>
  <c r="O122" i="1"/>
  <c r="M122" i="1"/>
  <c r="K122" i="1"/>
  <c r="I122" i="1"/>
  <c r="G122" i="1"/>
  <c r="S121" i="1"/>
  <c r="T121" i="1" s="1"/>
  <c r="R121" i="1"/>
  <c r="Q121" i="1"/>
  <c r="P121" i="1"/>
  <c r="U121" i="1" s="1"/>
  <c r="L121" i="1"/>
  <c r="J121" i="1"/>
  <c r="H121" i="1"/>
  <c r="F121" i="1"/>
  <c r="E121" i="1"/>
  <c r="D121" i="1"/>
  <c r="O121" i="1" s="1"/>
  <c r="U120" i="1"/>
  <c r="T120" i="1"/>
  <c r="O120" i="1"/>
  <c r="M120" i="1"/>
  <c r="K120" i="1"/>
  <c r="I120" i="1"/>
  <c r="G120" i="1"/>
  <c r="U119" i="1"/>
  <c r="T119" i="1"/>
  <c r="O119" i="1"/>
  <c r="M119" i="1"/>
  <c r="K119" i="1"/>
  <c r="I119" i="1"/>
  <c r="G119" i="1"/>
  <c r="U118" i="1"/>
  <c r="T118" i="1"/>
  <c r="O118" i="1"/>
  <c r="M118" i="1"/>
  <c r="K118" i="1"/>
  <c r="I118" i="1"/>
  <c r="G118" i="1"/>
  <c r="U117" i="1"/>
  <c r="T117" i="1"/>
  <c r="O117" i="1"/>
  <c r="M117" i="1"/>
  <c r="K117" i="1"/>
  <c r="I117" i="1"/>
  <c r="G117" i="1"/>
  <c r="U116" i="1"/>
  <c r="T116" i="1"/>
  <c r="O116" i="1"/>
  <c r="M116" i="1"/>
  <c r="K116" i="1"/>
  <c r="I116" i="1"/>
  <c r="G116" i="1"/>
  <c r="U115" i="1"/>
  <c r="T115" i="1"/>
  <c r="O115" i="1"/>
  <c r="M115" i="1"/>
  <c r="K115" i="1"/>
  <c r="I115" i="1"/>
  <c r="G115" i="1"/>
  <c r="U114" i="1"/>
  <c r="T114" i="1"/>
  <c r="O114" i="1"/>
  <c r="M114" i="1"/>
  <c r="K114" i="1"/>
  <c r="I114" i="1"/>
  <c r="G114" i="1"/>
  <c r="U113" i="1"/>
  <c r="T113" i="1"/>
  <c r="O113" i="1"/>
  <c r="M113" i="1"/>
  <c r="K113" i="1"/>
  <c r="I113" i="1"/>
  <c r="G113" i="1"/>
  <c r="S112" i="1"/>
  <c r="R112" i="1"/>
  <c r="Q112" i="1"/>
  <c r="T112" i="1" s="1"/>
  <c r="P112" i="1"/>
  <c r="L112" i="1"/>
  <c r="K112" i="1"/>
  <c r="J112" i="1"/>
  <c r="H112" i="1"/>
  <c r="F112" i="1"/>
  <c r="U112" i="1" s="1"/>
  <c r="E112" i="1"/>
  <c r="D112" i="1"/>
  <c r="G112" i="1" s="1"/>
  <c r="U111" i="1"/>
  <c r="T111" i="1"/>
  <c r="O111" i="1"/>
  <c r="M111" i="1"/>
  <c r="K111" i="1"/>
  <c r="I111" i="1"/>
  <c r="G111" i="1"/>
  <c r="U110" i="1"/>
  <c r="T110" i="1"/>
  <c r="O110" i="1"/>
  <c r="M110" i="1"/>
  <c r="K110" i="1"/>
  <c r="I110" i="1"/>
  <c r="G110" i="1"/>
  <c r="U109" i="1"/>
  <c r="T109" i="1"/>
  <c r="O109" i="1"/>
  <c r="M109" i="1"/>
  <c r="K109" i="1"/>
  <c r="I109" i="1"/>
  <c r="G109" i="1"/>
  <c r="U108" i="1"/>
  <c r="T108" i="1"/>
  <c r="O108" i="1"/>
  <c r="M108" i="1"/>
  <c r="K108" i="1"/>
  <c r="I108" i="1"/>
  <c r="G108" i="1"/>
  <c r="U107" i="1"/>
  <c r="T107" i="1"/>
  <c r="O107" i="1"/>
  <c r="M107" i="1"/>
  <c r="K107" i="1"/>
  <c r="I107" i="1"/>
  <c r="G107" i="1"/>
  <c r="S106" i="1"/>
  <c r="R106" i="1"/>
  <c r="Q106" i="1"/>
  <c r="T106" i="1" s="1"/>
  <c r="P106" i="1"/>
  <c r="O106" i="1"/>
  <c r="L106" i="1"/>
  <c r="J106" i="1"/>
  <c r="H106" i="1"/>
  <c r="I106" i="1" s="1"/>
  <c r="F106" i="1"/>
  <c r="E106" i="1"/>
  <c r="K106" i="1" s="1"/>
  <c r="D106" i="1"/>
  <c r="G106" i="1" s="1"/>
  <c r="U105" i="1"/>
  <c r="T105" i="1"/>
  <c r="O105" i="1"/>
  <c r="M105" i="1"/>
  <c r="K105" i="1"/>
  <c r="I105" i="1"/>
  <c r="G105" i="1"/>
  <c r="S102" i="1"/>
  <c r="R102" i="1"/>
  <c r="Q102" i="1"/>
  <c r="P102" i="1"/>
  <c r="O102" i="1"/>
  <c r="L102" i="1"/>
  <c r="J102" i="1"/>
  <c r="H102" i="1"/>
  <c r="I102" i="1" s="1"/>
  <c r="F102" i="1"/>
  <c r="E102" i="1"/>
  <c r="D102" i="1"/>
  <c r="G102" i="1" s="1"/>
  <c r="S101" i="1"/>
  <c r="R101" i="1"/>
  <c r="Q101" i="1"/>
  <c r="P101" i="1"/>
  <c r="U101" i="1" s="1"/>
  <c r="L101" i="1"/>
  <c r="J101" i="1"/>
  <c r="H101" i="1"/>
  <c r="G101" i="1"/>
  <c r="F101" i="1"/>
  <c r="E101" i="1"/>
  <c r="D101" i="1"/>
  <c r="O101" i="1" s="1"/>
  <c r="U100" i="1"/>
  <c r="T100" i="1"/>
  <c r="O100" i="1"/>
  <c r="M100" i="1"/>
  <c r="K100" i="1"/>
  <c r="I100" i="1"/>
  <c r="G100" i="1"/>
  <c r="U99" i="1"/>
  <c r="T99" i="1"/>
  <c r="O99" i="1"/>
  <c r="M99" i="1"/>
  <c r="K99" i="1"/>
  <c r="I99" i="1"/>
  <c r="G99" i="1"/>
  <c r="U98" i="1"/>
  <c r="T98" i="1"/>
  <c r="O98" i="1"/>
  <c r="M98" i="1"/>
  <c r="K98" i="1"/>
  <c r="I98" i="1"/>
  <c r="G98" i="1"/>
  <c r="U97" i="1"/>
  <c r="T97" i="1"/>
  <c r="O97" i="1"/>
  <c r="M97" i="1"/>
  <c r="K97" i="1"/>
  <c r="I97" i="1"/>
  <c r="G97" i="1"/>
  <c r="S96" i="1"/>
  <c r="R96" i="1"/>
  <c r="Q96" i="1"/>
  <c r="P96" i="1"/>
  <c r="L96" i="1"/>
  <c r="J96" i="1"/>
  <c r="H96" i="1"/>
  <c r="F96" i="1"/>
  <c r="G96" i="1" s="1"/>
  <c r="E96" i="1"/>
  <c r="D96" i="1"/>
  <c r="I96" i="1" s="1"/>
  <c r="U95" i="1"/>
  <c r="T95" i="1"/>
  <c r="O95" i="1"/>
  <c r="M95" i="1"/>
  <c r="K95" i="1"/>
  <c r="I95" i="1"/>
  <c r="G95" i="1"/>
  <c r="U94" i="1"/>
  <c r="T94" i="1"/>
  <c r="O94" i="1"/>
  <c r="M94" i="1"/>
  <c r="K94" i="1"/>
  <c r="I94" i="1"/>
  <c r="G94" i="1"/>
  <c r="U93" i="1"/>
  <c r="T93" i="1"/>
  <c r="O93" i="1"/>
  <c r="M93" i="1"/>
  <c r="K93" i="1"/>
  <c r="I93" i="1"/>
  <c r="G93" i="1"/>
  <c r="U92" i="1"/>
  <c r="T92" i="1"/>
  <c r="O92" i="1"/>
  <c r="M92" i="1"/>
  <c r="K92" i="1"/>
  <c r="I92" i="1"/>
  <c r="G92" i="1"/>
  <c r="S91" i="1"/>
  <c r="T91" i="1" s="1"/>
  <c r="R91" i="1"/>
  <c r="Q91" i="1"/>
  <c r="P91" i="1"/>
  <c r="U91" i="1" s="1"/>
  <c r="L91" i="1"/>
  <c r="K91" i="1"/>
  <c r="J91" i="1"/>
  <c r="H91" i="1"/>
  <c r="F91" i="1"/>
  <c r="E91" i="1"/>
  <c r="D91" i="1"/>
  <c r="O91" i="1" s="1"/>
  <c r="U90" i="1"/>
  <c r="T90" i="1"/>
  <c r="O90" i="1"/>
  <c r="M90" i="1"/>
  <c r="K90" i="1"/>
  <c r="I90" i="1"/>
  <c r="G90" i="1"/>
  <c r="U89" i="1"/>
  <c r="T89" i="1"/>
  <c r="O89" i="1"/>
  <c r="M89" i="1"/>
  <c r="K89" i="1"/>
  <c r="I89" i="1"/>
  <c r="G89" i="1"/>
  <c r="U88" i="1"/>
  <c r="T88" i="1"/>
  <c r="O88" i="1"/>
  <c r="M88" i="1"/>
  <c r="K88" i="1"/>
  <c r="I88" i="1"/>
  <c r="G88" i="1"/>
  <c r="S85" i="1"/>
  <c r="R85" i="1"/>
  <c r="Q85" i="1"/>
  <c r="P85" i="1"/>
  <c r="U85" i="1" s="1"/>
  <c r="L85" i="1"/>
  <c r="J85" i="1"/>
  <c r="H85" i="1"/>
  <c r="G85" i="1"/>
  <c r="F85" i="1"/>
  <c r="E85" i="1"/>
  <c r="D85" i="1"/>
  <c r="O85" i="1" s="1"/>
  <c r="S84" i="1"/>
  <c r="T84" i="1" s="1"/>
  <c r="R84" i="1"/>
  <c r="Q84" i="1"/>
  <c r="P84" i="1"/>
  <c r="U84" i="1" s="1"/>
  <c r="L84" i="1"/>
  <c r="J84" i="1"/>
  <c r="K84" i="1" s="1"/>
  <c r="I84" i="1"/>
  <c r="H84" i="1"/>
  <c r="F84" i="1"/>
  <c r="E84" i="1"/>
  <c r="D84" i="1"/>
  <c r="U83" i="1"/>
  <c r="T83" i="1"/>
  <c r="O83" i="1"/>
  <c r="M83" i="1"/>
  <c r="K83" i="1"/>
  <c r="I83" i="1"/>
  <c r="G83" i="1"/>
  <c r="U82" i="1"/>
  <c r="T82" i="1"/>
  <c r="O82" i="1"/>
  <c r="M82" i="1"/>
  <c r="K82" i="1"/>
  <c r="I82" i="1"/>
  <c r="G82" i="1"/>
  <c r="U81" i="1"/>
  <c r="T81" i="1"/>
  <c r="O81" i="1"/>
  <c r="M81" i="1"/>
  <c r="K81" i="1"/>
  <c r="I81" i="1"/>
  <c r="G81" i="1"/>
  <c r="U80" i="1"/>
  <c r="T80" i="1"/>
  <c r="O80" i="1"/>
  <c r="M80" i="1"/>
  <c r="K80" i="1"/>
  <c r="I80" i="1"/>
  <c r="G80" i="1"/>
  <c r="U79" i="1"/>
  <c r="T79" i="1"/>
  <c r="O79" i="1"/>
  <c r="M79" i="1"/>
  <c r="K79" i="1"/>
  <c r="I79" i="1"/>
  <c r="G79" i="1"/>
  <c r="S78" i="1"/>
  <c r="R78" i="1"/>
  <c r="Q78" i="1"/>
  <c r="T78" i="1" s="1"/>
  <c r="P78" i="1"/>
  <c r="L78" i="1"/>
  <c r="J78" i="1"/>
  <c r="H78" i="1"/>
  <c r="F78" i="1"/>
  <c r="E78" i="1"/>
  <c r="D78" i="1"/>
  <c r="I78" i="1" s="1"/>
  <c r="U77" i="1"/>
  <c r="T77" i="1"/>
  <c r="O77" i="1"/>
  <c r="M77" i="1"/>
  <c r="K77" i="1"/>
  <c r="I77" i="1"/>
  <c r="G77" i="1"/>
  <c r="U76" i="1"/>
  <c r="T76" i="1"/>
  <c r="O76" i="1"/>
  <c r="M76" i="1"/>
  <c r="K76" i="1"/>
  <c r="I76" i="1"/>
  <c r="G76" i="1"/>
  <c r="U75" i="1"/>
  <c r="T75" i="1"/>
  <c r="O75" i="1"/>
  <c r="M75" i="1"/>
  <c r="K75" i="1"/>
  <c r="I75" i="1"/>
  <c r="G75" i="1"/>
  <c r="U74" i="1"/>
  <c r="T74" i="1"/>
  <c r="O74" i="1"/>
  <c r="M74" i="1"/>
  <c r="K74" i="1"/>
  <c r="I74" i="1"/>
  <c r="G74" i="1"/>
  <c r="U73" i="1"/>
  <c r="T73" i="1"/>
  <c r="O73" i="1"/>
  <c r="M73" i="1"/>
  <c r="K73" i="1"/>
  <c r="I73" i="1"/>
  <c r="G73" i="1"/>
  <c r="U72" i="1"/>
  <c r="T72" i="1"/>
  <c r="O72" i="1"/>
  <c r="M72" i="1"/>
  <c r="K72" i="1"/>
  <c r="I72" i="1"/>
  <c r="G72" i="1"/>
  <c r="U71" i="1"/>
  <c r="T71" i="1"/>
  <c r="O71" i="1"/>
  <c r="M71" i="1"/>
  <c r="K71" i="1"/>
  <c r="I71" i="1"/>
  <c r="G71" i="1"/>
  <c r="S70" i="1"/>
  <c r="R70" i="1"/>
  <c r="Q70" i="1"/>
  <c r="P70" i="1"/>
  <c r="O70" i="1"/>
  <c r="L70" i="1"/>
  <c r="J70" i="1"/>
  <c r="H70" i="1"/>
  <c r="F70" i="1"/>
  <c r="E70" i="1"/>
  <c r="D70" i="1"/>
  <c r="G70" i="1" s="1"/>
  <c r="U69" i="1"/>
  <c r="T69" i="1"/>
  <c r="O69" i="1"/>
  <c r="M69" i="1"/>
  <c r="K69" i="1"/>
  <c r="I69" i="1"/>
  <c r="G69" i="1"/>
  <c r="U68" i="1"/>
  <c r="T68" i="1"/>
  <c r="O68" i="1"/>
  <c r="M68" i="1"/>
  <c r="K68" i="1"/>
  <c r="I68" i="1"/>
  <c r="G68" i="1"/>
  <c r="U67" i="1"/>
  <c r="T67" i="1"/>
  <c r="O67" i="1"/>
  <c r="M67" i="1"/>
  <c r="K67" i="1"/>
  <c r="I67" i="1"/>
  <c r="G67" i="1"/>
  <c r="U66" i="1"/>
  <c r="T66" i="1"/>
  <c r="O66" i="1"/>
  <c r="M66" i="1"/>
  <c r="K66" i="1"/>
  <c r="I66" i="1"/>
  <c r="G66" i="1"/>
  <c r="U65" i="1"/>
  <c r="T65" i="1"/>
  <c r="O65" i="1"/>
  <c r="M65" i="1"/>
  <c r="K65" i="1"/>
  <c r="I65" i="1"/>
  <c r="G65" i="1"/>
  <c r="U64" i="1"/>
  <c r="T64" i="1"/>
  <c r="O64" i="1"/>
  <c r="M64" i="1"/>
  <c r="K64" i="1"/>
  <c r="I64" i="1"/>
  <c r="G64" i="1"/>
  <c r="U63" i="1"/>
  <c r="S63" i="1"/>
  <c r="R63" i="1"/>
  <c r="Q63" i="1"/>
  <c r="T63" i="1" s="1"/>
  <c r="P63" i="1"/>
  <c r="L63" i="1"/>
  <c r="J63" i="1"/>
  <c r="H63" i="1"/>
  <c r="F63" i="1"/>
  <c r="E63" i="1"/>
  <c r="M63" i="1" s="1"/>
  <c r="D63" i="1"/>
  <c r="O63" i="1" s="1"/>
  <c r="U62" i="1"/>
  <c r="T62" i="1"/>
  <c r="O62" i="1"/>
  <c r="M62" i="1"/>
  <c r="K62" i="1"/>
  <c r="I62" i="1"/>
  <c r="G62" i="1"/>
  <c r="U61" i="1"/>
  <c r="T61" i="1"/>
  <c r="O61" i="1"/>
  <c r="M61" i="1"/>
  <c r="K61" i="1"/>
  <c r="I61" i="1"/>
  <c r="G61" i="1"/>
  <c r="U60" i="1"/>
  <c r="T60" i="1"/>
  <c r="O60" i="1"/>
  <c r="M60" i="1"/>
  <c r="K60" i="1"/>
  <c r="I60" i="1"/>
  <c r="G60" i="1"/>
  <c r="U59" i="1"/>
  <c r="T59" i="1"/>
  <c r="O59" i="1"/>
  <c r="M59" i="1"/>
  <c r="K59" i="1"/>
  <c r="I59" i="1"/>
  <c r="G59" i="1"/>
  <c r="S58" i="1"/>
  <c r="R58" i="1"/>
  <c r="Q58" i="1"/>
  <c r="T58" i="1" s="1"/>
  <c r="P58" i="1"/>
  <c r="O58" i="1"/>
  <c r="L58" i="1"/>
  <c r="J58" i="1"/>
  <c r="H58" i="1"/>
  <c r="I58" i="1" s="1"/>
  <c r="F58" i="1"/>
  <c r="E58" i="1"/>
  <c r="K58" i="1" s="1"/>
  <c r="D58" i="1"/>
  <c r="G58" i="1" s="1"/>
  <c r="U57" i="1"/>
  <c r="T57" i="1"/>
  <c r="O57" i="1"/>
  <c r="M57" i="1"/>
  <c r="K57" i="1"/>
  <c r="I57" i="1"/>
  <c r="G57" i="1"/>
  <c r="S54" i="1"/>
  <c r="R54" i="1"/>
  <c r="Q54" i="1"/>
  <c r="T54" i="1" s="1"/>
  <c r="P54" i="1"/>
  <c r="O54" i="1"/>
  <c r="L54" i="1"/>
  <c r="J54" i="1"/>
  <c r="H54" i="1"/>
  <c r="I54" i="1" s="1"/>
  <c r="F54" i="1"/>
  <c r="E54" i="1"/>
  <c r="K54" i="1" s="1"/>
  <c r="D54" i="1"/>
  <c r="G54" i="1" s="1"/>
  <c r="S53" i="1"/>
  <c r="R53" i="1"/>
  <c r="Q53" i="1"/>
  <c r="T53" i="1" s="1"/>
  <c r="P53" i="1"/>
  <c r="U53" i="1" s="1"/>
  <c r="L53" i="1"/>
  <c r="J53" i="1"/>
  <c r="H53" i="1"/>
  <c r="I53" i="1" s="1"/>
  <c r="F53" i="1"/>
  <c r="E53" i="1"/>
  <c r="M53" i="1" s="1"/>
  <c r="D53" i="1"/>
  <c r="O53" i="1" s="1"/>
  <c r="U52" i="1"/>
  <c r="T52" i="1"/>
  <c r="O52" i="1"/>
  <c r="M52" i="1"/>
  <c r="K52" i="1"/>
  <c r="I52" i="1"/>
  <c r="G52" i="1"/>
  <c r="U51" i="1"/>
  <c r="T51" i="1"/>
  <c r="O51" i="1"/>
  <c r="M51" i="1"/>
  <c r="K51" i="1"/>
  <c r="I51" i="1"/>
  <c r="G51" i="1"/>
  <c r="U50" i="1"/>
  <c r="T50" i="1"/>
  <c r="O50" i="1"/>
  <c r="M50" i="1"/>
  <c r="K50" i="1"/>
  <c r="I50" i="1"/>
  <c r="G50" i="1"/>
  <c r="U49" i="1"/>
  <c r="T49" i="1"/>
  <c r="O49" i="1"/>
  <c r="M49" i="1"/>
  <c r="K49" i="1"/>
  <c r="I49" i="1"/>
  <c r="G49" i="1"/>
  <c r="U48" i="1"/>
  <c r="T48" i="1"/>
  <c r="O48" i="1"/>
  <c r="M48" i="1"/>
  <c r="K48" i="1"/>
  <c r="I48" i="1"/>
  <c r="G48" i="1"/>
  <c r="U47" i="1"/>
  <c r="S47" i="1"/>
  <c r="R47" i="1"/>
  <c r="Q47" i="1"/>
  <c r="T47" i="1" s="1"/>
  <c r="P47" i="1"/>
  <c r="L47" i="1"/>
  <c r="J47" i="1"/>
  <c r="H47" i="1"/>
  <c r="F47" i="1"/>
  <c r="E47" i="1"/>
  <c r="D47" i="1"/>
  <c r="G47" i="1" s="1"/>
  <c r="U46" i="1"/>
  <c r="T46" i="1"/>
  <c r="O46" i="1"/>
  <c r="M46" i="1"/>
  <c r="K46" i="1"/>
  <c r="I46" i="1"/>
  <c r="G46" i="1"/>
  <c r="U45" i="1"/>
  <c r="T45" i="1"/>
  <c r="O45" i="1"/>
  <c r="M45" i="1"/>
  <c r="K45" i="1"/>
  <c r="I45" i="1"/>
  <c r="G45" i="1"/>
  <c r="U44" i="1"/>
  <c r="T44" i="1"/>
  <c r="O44" i="1"/>
  <c r="M44" i="1"/>
  <c r="K44" i="1"/>
  <c r="I44" i="1"/>
  <c r="G44" i="1"/>
  <c r="U43" i="1"/>
  <c r="T43" i="1"/>
  <c r="O43" i="1"/>
  <c r="M43" i="1"/>
  <c r="K43" i="1"/>
  <c r="I43" i="1"/>
  <c r="G43" i="1"/>
  <c r="U42" i="1"/>
  <c r="T42" i="1"/>
  <c r="O42" i="1"/>
  <c r="M42" i="1"/>
  <c r="K42" i="1"/>
  <c r="I42" i="1"/>
  <c r="G42" i="1"/>
  <c r="U41" i="1"/>
  <c r="T41" i="1"/>
  <c r="O41" i="1"/>
  <c r="M41" i="1"/>
  <c r="K41" i="1"/>
  <c r="I41" i="1"/>
  <c r="G41" i="1"/>
  <c r="S40" i="1"/>
  <c r="R40" i="1"/>
  <c r="Q40" i="1"/>
  <c r="P40" i="1"/>
  <c r="O40" i="1"/>
  <c r="L40" i="1"/>
  <c r="J40" i="1"/>
  <c r="H40" i="1"/>
  <c r="I40" i="1" s="1"/>
  <c r="G40" i="1"/>
  <c r="F40" i="1"/>
  <c r="E40" i="1"/>
  <c r="K40" i="1" s="1"/>
  <c r="D40" i="1"/>
  <c r="U39" i="1"/>
  <c r="T39" i="1"/>
  <c r="O39" i="1"/>
  <c r="M39" i="1"/>
  <c r="K39" i="1"/>
  <c r="I39" i="1"/>
  <c r="G39" i="1"/>
  <c r="U38" i="1"/>
  <c r="T38" i="1"/>
  <c r="O38" i="1"/>
  <c r="M38" i="1"/>
  <c r="K38" i="1"/>
  <c r="I38" i="1"/>
  <c r="G38" i="1"/>
  <c r="U37" i="1"/>
  <c r="T37" i="1"/>
  <c r="O37" i="1"/>
  <c r="M37" i="1"/>
  <c r="K37" i="1"/>
  <c r="I37" i="1"/>
  <c r="G37" i="1"/>
  <c r="U36" i="1"/>
  <c r="T36" i="1"/>
  <c r="O36" i="1"/>
  <c r="M36" i="1"/>
  <c r="K36" i="1"/>
  <c r="I36" i="1"/>
  <c r="G36" i="1"/>
  <c r="S35" i="1"/>
  <c r="R35" i="1"/>
  <c r="Q35" i="1"/>
  <c r="T35" i="1" s="1"/>
  <c r="P35" i="1"/>
  <c r="U35" i="1" s="1"/>
  <c r="L35" i="1"/>
  <c r="J35" i="1"/>
  <c r="H35" i="1"/>
  <c r="F35" i="1"/>
  <c r="E35" i="1"/>
  <c r="M35" i="1" s="1"/>
  <c r="D35" i="1"/>
  <c r="O35" i="1" s="1"/>
  <c r="U34" i="1"/>
  <c r="T34" i="1"/>
  <c r="O34" i="1"/>
  <c r="M34" i="1"/>
  <c r="K34" i="1"/>
  <c r="I34" i="1"/>
  <c r="G34" i="1"/>
  <c r="U33" i="1"/>
  <c r="T33" i="1"/>
  <c r="O33" i="1"/>
  <c r="M33" i="1"/>
  <c r="K33" i="1"/>
  <c r="I33" i="1"/>
  <c r="G33" i="1"/>
  <c r="U32" i="1"/>
  <c r="T32" i="1"/>
  <c r="O32" i="1"/>
  <c r="M32" i="1"/>
  <c r="K32" i="1"/>
  <c r="I32" i="1"/>
  <c r="G32" i="1"/>
  <c r="U31" i="1"/>
  <c r="T31" i="1"/>
  <c r="O31" i="1"/>
  <c r="M31" i="1"/>
  <c r="K31" i="1"/>
  <c r="I31" i="1"/>
  <c r="G31" i="1"/>
  <c r="U30" i="1"/>
  <c r="T30" i="1"/>
  <c r="O30" i="1"/>
  <c r="M30" i="1"/>
  <c r="K30" i="1"/>
  <c r="I30" i="1"/>
  <c r="G30" i="1"/>
  <c r="U29" i="1"/>
  <c r="T29" i="1"/>
  <c r="O29" i="1"/>
  <c r="M29" i="1"/>
  <c r="K29" i="1"/>
  <c r="I29" i="1"/>
  <c r="G29" i="1"/>
  <c r="U28" i="1"/>
  <c r="T28" i="1"/>
  <c r="O28" i="1"/>
  <c r="M28" i="1"/>
  <c r="K28" i="1"/>
  <c r="I28" i="1"/>
  <c r="G28" i="1"/>
  <c r="S27" i="1"/>
  <c r="R27" i="1"/>
  <c r="Q27" i="1"/>
  <c r="P27" i="1"/>
  <c r="U27" i="1" s="1"/>
  <c r="L27" i="1"/>
  <c r="J27" i="1"/>
  <c r="H27" i="1"/>
  <c r="G27" i="1"/>
  <c r="F27" i="1"/>
  <c r="E27" i="1"/>
  <c r="D27" i="1"/>
  <c r="O27" i="1" s="1"/>
  <c r="U26" i="1"/>
  <c r="T26" i="1"/>
  <c r="O26" i="1"/>
  <c r="M26" i="1"/>
  <c r="K26" i="1"/>
  <c r="I26" i="1"/>
  <c r="G26" i="1"/>
  <c r="U25" i="1"/>
  <c r="T25" i="1"/>
  <c r="O25" i="1"/>
  <c r="M25" i="1"/>
  <c r="K25" i="1"/>
  <c r="I25" i="1"/>
  <c r="G25" i="1"/>
  <c r="U24" i="1"/>
  <c r="T24" i="1"/>
  <c r="O24" i="1"/>
  <c r="M24" i="1"/>
  <c r="K24" i="1"/>
  <c r="I24" i="1"/>
  <c r="G24" i="1"/>
  <c r="U23" i="1"/>
  <c r="T23" i="1"/>
  <c r="O23" i="1"/>
  <c r="M23" i="1"/>
  <c r="K23" i="1"/>
  <c r="I23" i="1"/>
  <c r="G23" i="1"/>
  <c r="U22" i="1"/>
  <c r="T22" i="1"/>
  <c r="O22" i="1"/>
  <c r="M22" i="1"/>
  <c r="K22" i="1"/>
  <c r="I22" i="1"/>
  <c r="G22" i="1"/>
  <c r="U21" i="1"/>
  <c r="T21" i="1"/>
  <c r="O21" i="1"/>
  <c r="M21" i="1"/>
  <c r="K21" i="1"/>
  <c r="I21" i="1"/>
  <c r="G21" i="1"/>
  <c r="U20" i="1"/>
  <c r="T20" i="1"/>
  <c r="O20" i="1"/>
  <c r="M20" i="1"/>
  <c r="K20" i="1"/>
  <c r="I20" i="1"/>
  <c r="G20" i="1"/>
  <c r="S19" i="1"/>
  <c r="R19" i="1"/>
  <c r="Q19" i="1"/>
  <c r="P19" i="1"/>
  <c r="U19" i="1" s="1"/>
  <c r="L19" i="1"/>
  <c r="J19" i="1"/>
  <c r="H19" i="1"/>
  <c r="I19" i="1" s="1"/>
  <c r="F19" i="1"/>
  <c r="G19" i="1" s="1"/>
  <c r="E19" i="1"/>
  <c r="M19" i="1" s="1"/>
  <c r="D19" i="1"/>
  <c r="O19" i="1" s="1"/>
  <c r="U18" i="1"/>
  <c r="T18" i="1"/>
  <c r="O18" i="1"/>
  <c r="M18" i="1"/>
  <c r="K18" i="1"/>
  <c r="I18" i="1"/>
  <c r="G18" i="1"/>
  <c r="U17" i="1"/>
  <c r="T17" i="1"/>
  <c r="O17" i="1"/>
  <c r="M17" i="1"/>
  <c r="K17" i="1"/>
  <c r="I17" i="1"/>
  <c r="G17" i="1"/>
  <c r="U16" i="1"/>
  <c r="T16" i="1"/>
  <c r="O16" i="1"/>
  <c r="M16" i="1"/>
  <c r="K16" i="1"/>
  <c r="I16" i="1"/>
  <c r="G16" i="1"/>
  <c r="U15" i="1"/>
  <c r="T15" i="1"/>
  <c r="O15" i="1"/>
  <c r="M15" i="1"/>
  <c r="K15" i="1"/>
  <c r="I15" i="1"/>
  <c r="G15" i="1"/>
  <c r="U14" i="1"/>
  <c r="T14" i="1"/>
  <c r="O14" i="1"/>
  <c r="M14" i="1"/>
  <c r="K14" i="1"/>
  <c r="I14" i="1"/>
  <c r="G14" i="1"/>
  <c r="U13" i="1"/>
  <c r="T13" i="1"/>
  <c r="O13" i="1"/>
  <c r="M13" i="1"/>
  <c r="K13" i="1"/>
  <c r="I13" i="1"/>
  <c r="G13" i="1"/>
  <c r="U12" i="1"/>
  <c r="T12" i="1"/>
  <c r="O12" i="1"/>
  <c r="M12" i="1"/>
  <c r="K12" i="1"/>
  <c r="I12" i="1"/>
  <c r="G12" i="1"/>
  <c r="U11" i="1"/>
  <c r="T11" i="1"/>
  <c r="O11" i="1"/>
  <c r="M11" i="1"/>
  <c r="K11" i="1"/>
  <c r="I11" i="1"/>
  <c r="G11" i="1"/>
  <c r="S10" i="1"/>
  <c r="T10" i="1" s="1"/>
  <c r="R10" i="1"/>
  <c r="Q10" i="1"/>
  <c r="P10" i="1"/>
  <c r="L10" i="1"/>
  <c r="J10" i="1"/>
  <c r="K10" i="1" s="1"/>
  <c r="H10" i="1"/>
  <c r="F10" i="1"/>
  <c r="U10" i="1" s="1"/>
  <c r="E10" i="1"/>
  <c r="M10" i="1" s="1"/>
  <c r="D10" i="1"/>
  <c r="G10" i="1" s="1"/>
  <c r="U9" i="1"/>
  <c r="T9" i="1"/>
  <c r="O9" i="1"/>
  <c r="M9" i="1"/>
  <c r="K9" i="1"/>
  <c r="I9" i="1"/>
  <c r="G9" i="1"/>
  <c r="U8" i="1"/>
  <c r="T8" i="1"/>
  <c r="O8" i="1"/>
  <c r="M8" i="1"/>
  <c r="K8" i="1"/>
  <c r="I8" i="1"/>
  <c r="G8" i="1"/>
  <c r="M47" i="1" l="1"/>
  <c r="O78" i="1"/>
  <c r="G84" i="1"/>
  <c r="I85" i="1"/>
  <c r="I101" i="1"/>
  <c r="U102" i="1"/>
  <c r="M121" i="1"/>
  <c r="I132" i="1"/>
  <c r="U150" i="1"/>
  <c r="T179" i="1"/>
  <c r="T230" i="1"/>
  <c r="G240" i="1"/>
  <c r="M292" i="1"/>
  <c r="T292" i="1"/>
  <c r="I299" i="1"/>
  <c r="I323" i="1"/>
  <c r="I332" i="1"/>
  <c r="U332" i="1"/>
  <c r="G338" i="1"/>
  <c r="M19" i="2"/>
  <c r="K47" i="2"/>
  <c r="G78" i="2"/>
  <c r="T84" i="2"/>
  <c r="I102" i="2"/>
  <c r="T102" i="2"/>
  <c r="O106" i="2"/>
  <c r="G112" i="2"/>
  <c r="G185" i="2"/>
  <c r="T185" i="2"/>
  <c r="G216" i="2"/>
  <c r="U303" i="2"/>
  <c r="T337" i="2"/>
  <c r="O40" i="3"/>
  <c r="I47" i="3"/>
  <c r="I54" i="3"/>
  <c r="O58" i="3"/>
  <c r="G179" i="3"/>
  <c r="I191" i="3"/>
  <c r="K204" i="3"/>
  <c r="K205" i="3"/>
  <c r="O224" i="3"/>
  <c r="I231" i="3"/>
  <c r="K240" i="3"/>
  <c r="K247" i="3"/>
  <c r="T254" i="3"/>
  <c r="I260" i="3"/>
  <c r="I267" i="3"/>
  <c r="G285" i="3"/>
  <c r="K303" i="3"/>
  <c r="T310" i="3"/>
  <c r="K58" i="4"/>
  <c r="I63" i="4"/>
  <c r="K70" i="4"/>
  <c r="G84" i="4"/>
  <c r="K85" i="4"/>
  <c r="K102" i="4"/>
  <c r="T112" i="4"/>
  <c r="I126" i="4"/>
  <c r="M275" i="6"/>
  <c r="K275" i="6"/>
  <c r="O205" i="3"/>
  <c r="T19" i="1"/>
  <c r="I27" i="1"/>
  <c r="U40" i="1"/>
  <c r="G53" i="1"/>
  <c r="I70" i="1"/>
  <c r="U78" i="1"/>
  <c r="M84" i="1"/>
  <c r="K85" i="1"/>
  <c r="K101" i="1"/>
  <c r="K102" i="1"/>
  <c r="T102" i="1"/>
  <c r="K132" i="1"/>
  <c r="I150" i="1"/>
  <c r="T150" i="1"/>
  <c r="M179" i="1"/>
  <c r="G198" i="1"/>
  <c r="I205" i="1"/>
  <c r="I216" i="1"/>
  <c r="U216" i="1"/>
  <c r="G230" i="1"/>
  <c r="K240" i="1"/>
  <c r="I259" i="1"/>
  <c r="U285" i="1"/>
  <c r="K299" i="1"/>
  <c r="T303" i="1"/>
  <c r="M332" i="1"/>
  <c r="T332" i="1"/>
  <c r="M337" i="1"/>
  <c r="U337" i="1"/>
  <c r="O339" i="1"/>
  <c r="G19" i="2"/>
  <c r="M27" i="2"/>
  <c r="M35" i="2"/>
  <c r="T35" i="2"/>
  <c r="G40" i="2"/>
  <c r="M58" i="2"/>
  <c r="K84" i="2"/>
  <c r="M102" i="2"/>
  <c r="U106" i="2"/>
  <c r="T144" i="2"/>
  <c r="I157" i="2"/>
  <c r="U169" i="2"/>
  <c r="I170" i="2"/>
  <c r="T179" i="2"/>
  <c r="M185" i="2"/>
  <c r="U204" i="2"/>
  <c r="M216" i="2"/>
  <c r="M231" i="2"/>
  <c r="G254" i="2"/>
  <c r="U275" i="2"/>
  <c r="U298" i="2"/>
  <c r="T303" i="2"/>
  <c r="G337" i="2"/>
  <c r="U339" i="2"/>
  <c r="K27" i="3"/>
  <c r="G35" i="3"/>
  <c r="M47" i="3"/>
  <c r="K54" i="3"/>
  <c r="M63" i="3"/>
  <c r="M85" i="3"/>
  <c r="O91" i="3"/>
  <c r="M102" i="3"/>
  <c r="K106" i="3"/>
  <c r="K112" i="3"/>
  <c r="O157" i="3"/>
  <c r="O169" i="3"/>
  <c r="M170" i="3"/>
  <c r="K198" i="3"/>
  <c r="G205" i="3"/>
  <c r="T205" i="3"/>
  <c r="I254" i="3"/>
  <c r="K260" i="3"/>
  <c r="G299" i="3"/>
  <c r="I310" i="3"/>
  <c r="K337" i="3"/>
  <c r="M338" i="3"/>
  <c r="G27" i="4"/>
  <c r="T27" i="4"/>
  <c r="G78" i="4"/>
  <c r="M84" i="4"/>
  <c r="K126" i="4"/>
  <c r="O137" i="4"/>
  <c r="M204" i="4"/>
  <c r="K204" i="4"/>
  <c r="U338" i="4"/>
  <c r="I101" i="14"/>
  <c r="O101" i="14"/>
  <c r="T40" i="1"/>
  <c r="K185" i="1"/>
  <c r="M198" i="1"/>
  <c r="K204" i="1"/>
  <c r="M216" i="1"/>
  <c r="K260" i="1"/>
  <c r="M285" i="1"/>
  <c r="T285" i="1"/>
  <c r="G292" i="1"/>
  <c r="G303" i="1"/>
  <c r="T337" i="1"/>
  <c r="U339" i="1"/>
  <c r="I19" i="2"/>
  <c r="G58" i="2"/>
  <c r="I63" i="2"/>
  <c r="K157" i="2"/>
  <c r="U185" i="2"/>
  <c r="M254" i="2"/>
  <c r="M275" i="2"/>
  <c r="I337" i="2"/>
  <c r="G40" i="3"/>
  <c r="G58" i="3"/>
  <c r="O63" i="3"/>
  <c r="O240" i="3"/>
  <c r="G323" i="3"/>
  <c r="M78" i="4"/>
  <c r="G112" i="4"/>
  <c r="O231" i="4"/>
  <c r="I231" i="4"/>
  <c r="G231" i="4"/>
  <c r="G230" i="5"/>
  <c r="O230" i="5"/>
  <c r="I230" i="5"/>
  <c r="G338" i="5"/>
  <c r="O338" i="5"/>
  <c r="I338" i="5"/>
  <c r="M303" i="7"/>
  <c r="K303" i="7"/>
  <c r="M144" i="8"/>
  <c r="K144" i="8"/>
  <c r="O27" i="9"/>
  <c r="I27" i="9"/>
  <c r="G27" i="9"/>
  <c r="M101" i="9"/>
  <c r="K101" i="9"/>
  <c r="M132" i="9"/>
  <c r="K132" i="9"/>
  <c r="I247" i="9"/>
  <c r="G247" i="9"/>
  <c r="O247" i="9"/>
  <c r="U54" i="1"/>
  <c r="K63" i="1"/>
  <c r="M78" i="1"/>
  <c r="O96" i="1"/>
  <c r="U106" i="1"/>
  <c r="M112" i="1"/>
  <c r="K121" i="1"/>
  <c r="K157" i="1"/>
  <c r="T204" i="1"/>
  <c r="K224" i="1"/>
  <c r="K247" i="1"/>
  <c r="O254" i="1"/>
  <c r="M267" i="1"/>
  <c r="K275" i="1"/>
  <c r="T53" i="2"/>
  <c r="M106" i="2"/>
  <c r="M137" i="2"/>
  <c r="M169" i="2"/>
  <c r="M179" i="2"/>
  <c r="I185" i="2"/>
  <c r="M204" i="2"/>
  <c r="K224" i="2"/>
  <c r="U247" i="2"/>
  <c r="M259" i="2"/>
  <c r="T259" i="2"/>
  <c r="M292" i="2"/>
  <c r="K298" i="2"/>
  <c r="I303" i="2"/>
  <c r="K310" i="2"/>
  <c r="K332" i="2"/>
  <c r="G47" i="3"/>
  <c r="G53" i="3"/>
  <c r="G85" i="3"/>
  <c r="U101" i="3"/>
  <c r="I102" i="3"/>
  <c r="O106" i="3"/>
  <c r="O112" i="3"/>
  <c r="G137" i="3"/>
  <c r="M157" i="3"/>
  <c r="U163" i="3"/>
  <c r="M191" i="3"/>
  <c r="O198" i="3"/>
  <c r="T216" i="3"/>
  <c r="O267" i="3"/>
  <c r="U339" i="3"/>
  <c r="O35" i="4"/>
  <c r="M53" i="4"/>
  <c r="K96" i="4"/>
  <c r="K101" i="4"/>
  <c r="O126" i="4"/>
  <c r="I198" i="4"/>
  <c r="O198" i="4"/>
  <c r="G198" i="4"/>
  <c r="M150" i="6"/>
  <c r="K150" i="6"/>
  <c r="O303" i="1"/>
  <c r="G240" i="6"/>
  <c r="I240" i="6"/>
  <c r="K53" i="1"/>
  <c r="G78" i="1"/>
  <c r="U96" i="1"/>
  <c r="T144" i="1"/>
  <c r="T170" i="1"/>
  <c r="K298" i="1"/>
  <c r="K19" i="2"/>
  <c r="I27" i="2"/>
  <c r="G53" i="2"/>
  <c r="I84" i="2"/>
  <c r="G106" i="2"/>
  <c r="I112" i="2"/>
  <c r="K132" i="2"/>
  <c r="K150" i="2"/>
  <c r="G169" i="2"/>
  <c r="U170" i="2"/>
  <c r="G204" i="2"/>
  <c r="U230" i="2"/>
  <c r="G259" i="2"/>
  <c r="M323" i="2"/>
  <c r="K337" i="2"/>
  <c r="K35" i="3"/>
  <c r="M101" i="3"/>
  <c r="U106" i="3"/>
  <c r="I216" i="3"/>
  <c r="U260" i="3"/>
  <c r="K299" i="3"/>
  <c r="K27" i="4"/>
  <c r="I40" i="4"/>
  <c r="M275" i="4"/>
  <c r="K275" i="4"/>
  <c r="T27" i="1"/>
  <c r="U70" i="1"/>
  <c r="M85" i="1"/>
  <c r="T85" i="1"/>
  <c r="T96" i="1"/>
  <c r="M101" i="1"/>
  <c r="T101" i="1"/>
  <c r="M132" i="1"/>
  <c r="G231" i="1"/>
  <c r="M254" i="1"/>
  <c r="T254" i="1"/>
  <c r="M259" i="1"/>
  <c r="M299" i="1"/>
  <c r="T299" i="1"/>
  <c r="M317" i="1"/>
  <c r="M323" i="1"/>
  <c r="T323" i="1"/>
  <c r="O40" i="2"/>
  <c r="O63" i="2"/>
  <c r="G85" i="2"/>
  <c r="M101" i="2"/>
  <c r="T101" i="2"/>
  <c r="U157" i="2"/>
  <c r="T163" i="2"/>
  <c r="I169" i="2"/>
  <c r="T170" i="2"/>
  <c r="T191" i="2"/>
  <c r="T198" i="2"/>
  <c r="I204" i="2"/>
  <c r="G205" i="2"/>
  <c r="T230" i="2"/>
  <c r="G240" i="2"/>
  <c r="I259" i="2"/>
  <c r="U260" i="2"/>
  <c r="G267" i="2"/>
  <c r="T267" i="2"/>
  <c r="M285" i="2"/>
  <c r="T285" i="2"/>
  <c r="G298" i="2"/>
  <c r="U299" i="2"/>
  <c r="G317" i="2"/>
  <c r="G19" i="3"/>
  <c r="G185" i="3"/>
  <c r="K230" i="3"/>
  <c r="T231" i="3"/>
  <c r="G240" i="3"/>
  <c r="G247" i="3"/>
  <c r="M267" i="3"/>
  <c r="G303" i="3"/>
  <c r="G339" i="3"/>
  <c r="G10" i="4"/>
  <c r="T35" i="4"/>
  <c r="M40" i="4"/>
  <c r="M63" i="4"/>
  <c r="U91" i="4"/>
  <c r="G121" i="4"/>
  <c r="M126" i="4"/>
  <c r="T126" i="4"/>
  <c r="O27" i="5"/>
  <c r="G27" i="5"/>
  <c r="I275" i="5"/>
  <c r="G275" i="5"/>
  <c r="K19" i="1"/>
  <c r="M27" i="1"/>
  <c r="I10" i="1"/>
  <c r="U58" i="1"/>
  <c r="K70" i="1"/>
  <c r="T70" i="1"/>
  <c r="M91" i="1"/>
  <c r="M96" i="1"/>
  <c r="T126" i="1"/>
  <c r="T132" i="1"/>
  <c r="I144" i="1"/>
  <c r="U163" i="1"/>
  <c r="M169" i="1"/>
  <c r="I170" i="1"/>
  <c r="G191" i="1"/>
  <c r="K198" i="1"/>
  <c r="T205" i="1"/>
  <c r="G224" i="1"/>
  <c r="I231" i="1"/>
  <c r="U247" i="1"/>
  <c r="T259" i="1"/>
  <c r="K267" i="1"/>
  <c r="U275" i="1"/>
  <c r="K285" i="1"/>
  <c r="O292" i="1"/>
  <c r="G298" i="1"/>
  <c r="I310" i="1"/>
  <c r="U310" i="1"/>
  <c r="K338" i="1"/>
  <c r="U338" i="1"/>
  <c r="I339" i="1"/>
  <c r="T54" i="2"/>
  <c r="G70" i="2"/>
  <c r="I85" i="2"/>
  <c r="G91" i="2"/>
  <c r="G101" i="2"/>
  <c r="O102" i="2"/>
  <c r="G132" i="2"/>
  <c r="T157" i="2"/>
  <c r="K169" i="2"/>
  <c r="K170" i="2"/>
  <c r="O185" i="2"/>
  <c r="G191" i="2"/>
  <c r="M205" i="2"/>
  <c r="G224" i="2"/>
  <c r="M230" i="2"/>
  <c r="M240" i="2"/>
  <c r="I247" i="2"/>
  <c r="K254" i="2"/>
  <c r="T260" i="2"/>
  <c r="M267" i="2"/>
  <c r="K275" i="2"/>
  <c r="G285" i="2"/>
  <c r="I298" i="2"/>
  <c r="M299" i="2"/>
  <c r="T299" i="2"/>
  <c r="G310" i="2"/>
  <c r="M317" i="2"/>
  <c r="G332" i="2"/>
  <c r="T339" i="2"/>
  <c r="K40" i="3"/>
  <c r="M54" i="3"/>
  <c r="K58" i="3"/>
  <c r="I63" i="3"/>
  <c r="I70" i="3"/>
  <c r="T78" i="3"/>
  <c r="K85" i="3"/>
  <c r="I91" i="3"/>
  <c r="G101" i="3"/>
  <c r="G112" i="3"/>
  <c r="K137" i="3"/>
  <c r="I157" i="3"/>
  <c r="I169" i="3"/>
  <c r="M185" i="3"/>
  <c r="G191" i="3"/>
  <c r="T191" i="3"/>
  <c r="G198" i="3"/>
  <c r="G204" i="3"/>
  <c r="T204" i="3"/>
  <c r="M205" i="3"/>
  <c r="K224" i="3"/>
  <c r="G231" i="3"/>
  <c r="M260" i="3"/>
  <c r="U267" i="3"/>
  <c r="U299" i="3"/>
  <c r="G337" i="3"/>
  <c r="T10" i="4"/>
  <c r="U27" i="4"/>
  <c r="G63" i="4"/>
  <c r="K78" i="4"/>
  <c r="M91" i="4"/>
  <c r="G96" i="4"/>
  <c r="O112" i="4"/>
  <c r="U126" i="4"/>
  <c r="G216" i="4"/>
  <c r="O216" i="4"/>
  <c r="I216" i="4"/>
  <c r="O323" i="5"/>
  <c r="G323" i="5"/>
  <c r="O338" i="6"/>
  <c r="G338" i="6"/>
  <c r="U137" i="4"/>
  <c r="O157" i="4"/>
  <c r="U169" i="4"/>
  <c r="K179" i="4"/>
  <c r="O185" i="4"/>
  <c r="T198" i="4"/>
  <c r="I205" i="4"/>
  <c r="T216" i="4"/>
  <c r="U267" i="4"/>
  <c r="G298" i="4"/>
  <c r="K299" i="4"/>
  <c r="M303" i="4"/>
  <c r="G332" i="4"/>
  <c r="K339" i="4"/>
  <c r="M27" i="5"/>
  <c r="O78" i="5"/>
  <c r="I84" i="5"/>
  <c r="G85" i="5"/>
  <c r="M91" i="5"/>
  <c r="U96" i="5"/>
  <c r="G106" i="5"/>
  <c r="K150" i="5"/>
  <c r="M163" i="5"/>
  <c r="U205" i="5"/>
  <c r="T224" i="5"/>
  <c r="K230" i="5"/>
  <c r="T230" i="5"/>
  <c r="G240" i="5"/>
  <c r="G247" i="5"/>
  <c r="U275" i="5"/>
  <c r="I285" i="5"/>
  <c r="K303" i="5"/>
  <c r="M317" i="5"/>
  <c r="M323" i="5"/>
  <c r="K337" i="5"/>
  <c r="K338" i="5"/>
  <c r="T338" i="5"/>
  <c r="O19" i="6"/>
  <c r="U40" i="6"/>
  <c r="U54" i="6"/>
  <c r="T70" i="6"/>
  <c r="O85" i="6"/>
  <c r="I132" i="6"/>
  <c r="T144" i="6"/>
  <c r="U150" i="6"/>
  <c r="G191" i="6"/>
  <c r="M205" i="6"/>
  <c r="G224" i="6"/>
  <c r="M230" i="6"/>
  <c r="G275" i="6"/>
  <c r="K285" i="6"/>
  <c r="M317" i="6"/>
  <c r="K337" i="6"/>
  <c r="M338" i="6"/>
  <c r="T338" i="6"/>
  <c r="G19" i="7"/>
  <c r="K35" i="7"/>
  <c r="G106" i="7"/>
  <c r="O106" i="7"/>
  <c r="O96" i="8"/>
  <c r="G96" i="8"/>
  <c r="M338" i="11"/>
  <c r="K338" i="11"/>
  <c r="T137" i="4"/>
  <c r="U157" i="4"/>
  <c r="U163" i="4"/>
  <c r="U185" i="4"/>
  <c r="U191" i="4"/>
  <c r="U216" i="4"/>
  <c r="O254" i="4"/>
  <c r="M267" i="4"/>
  <c r="G292" i="4"/>
  <c r="M298" i="4"/>
  <c r="I323" i="4"/>
  <c r="M332" i="4"/>
  <c r="T332" i="4"/>
  <c r="O19" i="5"/>
  <c r="K53" i="5"/>
  <c r="G54" i="5"/>
  <c r="U78" i="5"/>
  <c r="T85" i="5"/>
  <c r="T96" i="5"/>
  <c r="M101" i="5"/>
  <c r="U101" i="5"/>
  <c r="I102" i="5"/>
  <c r="K106" i="5"/>
  <c r="T106" i="5"/>
  <c r="U163" i="5"/>
  <c r="I204" i="5"/>
  <c r="T205" i="5"/>
  <c r="K216" i="5"/>
  <c r="G224" i="5"/>
  <c r="U230" i="5"/>
  <c r="M240" i="5"/>
  <c r="T247" i="5"/>
  <c r="K254" i="5"/>
  <c r="I259" i="5"/>
  <c r="G260" i="5"/>
  <c r="K285" i="5"/>
  <c r="O292" i="5"/>
  <c r="I298" i="5"/>
  <c r="I310" i="5"/>
  <c r="U310" i="5"/>
  <c r="O332" i="5"/>
  <c r="U338" i="5"/>
  <c r="M19" i="6"/>
  <c r="U19" i="6"/>
  <c r="T40" i="6"/>
  <c r="T54" i="6"/>
  <c r="I84" i="6"/>
  <c r="M85" i="6"/>
  <c r="U85" i="6"/>
  <c r="K101" i="6"/>
  <c r="U106" i="6"/>
  <c r="M112" i="6"/>
  <c r="M144" i="6"/>
  <c r="G170" i="6"/>
  <c r="G185" i="6"/>
  <c r="T185" i="6"/>
  <c r="M224" i="6"/>
  <c r="G230" i="6"/>
  <c r="T231" i="6"/>
  <c r="T240" i="6"/>
  <c r="U260" i="6"/>
  <c r="G267" i="6"/>
  <c r="T267" i="6"/>
  <c r="G292" i="6"/>
  <c r="U298" i="6"/>
  <c r="I299" i="6"/>
  <c r="M310" i="6"/>
  <c r="G332" i="6"/>
  <c r="U339" i="6"/>
  <c r="U10" i="7"/>
  <c r="O40" i="7"/>
  <c r="O47" i="7"/>
  <c r="I47" i="7"/>
  <c r="M53" i="7"/>
  <c r="K53" i="7"/>
  <c r="U63" i="7"/>
  <c r="G40" i="8"/>
  <c r="I40" i="8"/>
  <c r="M170" i="8"/>
  <c r="K170" i="8"/>
  <c r="M254" i="8"/>
  <c r="K254" i="8"/>
  <c r="I126" i="9"/>
  <c r="O126" i="9"/>
  <c r="G126" i="9"/>
  <c r="G303" i="9"/>
  <c r="O303" i="9"/>
  <c r="I303" i="9"/>
  <c r="M157" i="4"/>
  <c r="M185" i="4"/>
  <c r="M292" i="4"/>
  <c r="U339" i="4"/>
  <c r="U19" i="5"/>
  <c r="M78" i="5"/>
  <c r="I85" i="5"/>
  <c r="I132" i="5"/>
  <c r="I144" i="5"/>
  <c r="O150" i="5"/>
  <c r="M157" i="5"/>
  <c r="M205" i="5"/>
  <c r="U231" i="5"/>
  <c r="I247" i="5"/>
  <c r="K259" i="5"/>
  <c r="M267" i="5"/>
  <c r="U292" i="5"/>
  <c r="M298" i="5"/>
  <c r="M310" i="5"/>
  <c r="T310" i="5"/>
  <c r="U332" i="5"/>
  <c r="U339" i="5"/>
  <c r="G91" i="6"/>
  <c r="T91" i="6"/>
  <c r="G96" i="6"/>
  <c r="G102" i="6"/>
  <c r="T106" i="6"/>
  <c r="T112" i="6"/>
  <c r="G169" i="6"/>
  <c r="T169" i="6"/>
  <c r="I170" i="6"/>
  <c r="T179" i="6"/>
  <c r="M185" i="6"/>
  <c r="K198" i="6"/>
  <c r="G216" i="6"/>
  <c r="I230" i="6"/>
  <c r="G231" i="6"/>
  <c r="T260" i="6"/>
  <c r="M267" i="6"/>
  <c r="I275" i="6"/>
  <c r="M292" i="6"/>
  <c r="M298" i="6"/>
  <c r="T298" i="6"/>
  <c r="M303" i="6"/>
  <c r="U303" i="6"/>
  <c r="U310" i="6"/>
  <c r="I317" i="6"/>
  <c r="M332" i="6"/>
  <c r="T339" i="6"/>
  <c r="T10" i="7"/>
  <c r="I19" i="7"/>
  <c r="U35" i="7"/>
  <c r="M10" i="8"/>
  <c r="K10" i="8"/>
  <c r="G259" i="10"/>
  <c r="I259" i="10"/>
  <c r="O259" i="10"/>
  <c r="K310" i="4"/>
  <c r="I27" i="5"/>
  <c r="I126" i="5"/>
  <c r="O285" i="5"/>
  <c r="I323" i="5"/>
  <c r="U337" i="5"/>
  <c r="M35" i="6"/>
  <c r="M106" i="6"/>
  <c r="K170" i="6"/>
  <c r="M231" i="6"/>
  <c r="O254" i="6"/>
  <c r="M260" i="6"/>
  <c r="U285" i="6"/>
  <c r="U337" i="6"/>
  <c r="I338" i="6"/>
  <c r="I10" i="7"/>
  <c r="I101" i="7"/>
  <c r="G101" i="7"/>
  <c r="M137" i="7"/>
  <c r="K137" i="7"/>
  <c r="M275" i="7"/>
  <c r="K275" i="7"/>
  <c r="M91" i="8"/>
  <c r="K91" i="8"/>
  <c r="U260" i="8"/>
  <c r="I137" i="4"/>
  <c r="G163" i="4"/>
  <c r="T163" i="4"/>
  <c r="G191" i="4"/>
  <c r="T191" i="4"/>
  <c r="M205" i="4"/>
  <c r="K216" i="4"/>
  <c r="I224" i="4"/>
  <c r="T224" i="4"/>
  <c r="O240" i="4"/>
  <c r="U254" i="4"/>
  <c r="K260" i="4"/>
  <c r="I10" i="5"/>
  <c r="G19" i="5"/>
  <c r="M35" i="5"/>
  <c r="G47" i="5"/>
  <c r="U53" i="5"/>
  <c r="G78" i="5"/>
  <c r="K91" i="5"/>
  <c r="T101" i="5"/>
  <c r="I106" i="5"/>
  <c r="M126" i="5"/>
  <c r="M137" i="5"/>
  <c r="G163" i="5"/>
  <c r="G205" i="5"/>
  <c r="U285" i="5"/>
  <c r="K299" i="5"/>
  <c r="U10" i="6"/>
  <c r="I40" i="6"/>
  <c r="I54" i="6"/>
  <c r="M58" i="6"/>
  <c r="G121" i="6"/>
  <c r="T121" i="6"/>
  <c r="G126" i="6"/>
  <c r="T132" i="6"/>
  <c r="G163" i="6"/>
  <c r="I19" i="9"/>
  <c r="G19" i="9"/>
  <c r="O19" i="9"/>
  <c r="T144" i="4"/>
  <c r="M150" i="4"/>
  <c r="G170" i="4"/>
  <c r="G179" i="4"/>
  <c r="T179" i="4"/>
  <c r="M224" i="4"/>
  <c r="K231" i="4"/>
  <c r="U240" i="4"/>
  <c r="M317" i="4"/>
  <c r="M323" i="4"/>
  <c r="G339" i="4"/>
  <c r="T339" i="4"/>
  <c r="M10" i="5"/>
  <c r="T19" i="5"/>
  <c r="G35" i="5"/>
  <c r="K40" i="5"/>
  <c r="T40" i="5"/>
  <c r="I54" i="5"/>
  <c r="K58" i="5"/>
  <c r="T58" i="5"/>
  <c r="K70" i="5"/>
  <c r="T70" i="5"/>
  <c r="K84" i="5"/>
  <c r="G102" i="5"/>
  <c r="G137" i="5"/>
  <c r="M179" i="5"/>
  <c r="G191" i="5"/>
  <c r="G204" i="5"/>
  <c r="T216" i="5"/>
  <c r="T254" i="5"/>
  <c r="M259" i="5"/>
  <c r="M10" i="6"/>
  <c r="T10" i="6"/>
  <c r="T27" i="6"/>
  <c r="M53" i="6"/>
  <c r="U53" i="6"/>
  <c r="G58" i="6"/>
  <c r="I63" i="6"/>
  <c r="M78" i="6"/>
  <c r="M84" i="6"/>
  <c r="T84" i="6"/>
  <c r="I91" i="6"/>
  <c r="G101" i="6"/>
  <c r="T101" i="6"/>
  <c r="I106" i="6"/>
  <c r="K112" i="6"/>
  <c r="M121" i="6"/>
  <c r="M126" i="6"/>
  <c r="M132" i="6"/>
  <c r="K144" i="6"/>
  <c r="O150" i="6"/>
  <c r="G157" i="6"/>
  <c r="T157" i="6"/>
  <c r="M163" i="6"/>
  <c r="I169" i="6"/>
  <c r="U170" i="6"/>
  <c r="G198" i="6"/>
  <c r="M204" i="6"/>
  <c r="K224" i="6"/>
  <c r="M254" i="6"/>
  <c r="I260" i="6"/>
  <c r="T323" i="6"/>
  <c r="G58" i="7"/>
  <c r="O58" i="7"/>
  <c r="G198" i="7"/>
  <c r="O198" i="7"/>
  <c r="I198" i="7"/>
  <c r="G204" i="9"/>
  <c r="O204" i="9"/>
  <c r="I204" i="9"/>
  <c r="U150" i="4"/>
  <c r="I163" i="4"/>
  <c r="M170" i="4"/>
  <c r="I191" i="4"/>
  <c r="I204" i="4"/>
  <c r="G205" i="4"/>
  <c r="T205" i="4"/>
  <c r="M240" i="4"/>
  <c r="T240" i="4"/>
  <c r="I254" i="4"/>
  <c r="K292" i="4"/>
  <c r="G317" i="4"/>
  <c r="M338" i="4"/>
  <c r="U40" i="5"/>
  <c r="U70" i="5"/>
  <c r="K78" i="5"/>
  <c r="M85" i="5"/>
  <c r="U85" i="5"/>
  <c r="K101" i="5"/>
  <c r="K102" i="5"/>
  <c r="T102" i="5"/>
  <c r="T112" i="5"/>
  <c r="G126" i="5"/>
  <c r="K157" i="5"/>
  <c r="M170" i="5"/>
  <c r="I191" i="5"/>
  <c r="T198" i="5"/>
  <c r="K204" i="5"/>
  <c r="T204" i="5"/>
  <c r="G231" i="5"/>
  <c r="M247" i="5"/>
  <c r="U247" i="5"/>
  <c r="K267" i="5"/>
  <c r="K298" i="5"/>
  <c r="T303" i="5"/>
  <c r="K310" i="5"/>
  <c r="U323" i="5"/>
  <c r="T337" i="5"/>
  <c r="G339" i="5"/>
  <c r="K19" i="6"/>
  <c r="G27" i="6"/>
  <c r="G53" i="6"/>
  <c r="T53" i="6"/>
  <c r="I58" i="6"/>
  <c r="U78" i="6"/>
  <c r="M157" i="6"/>
  <c r="M198" i="6"/>
  <c r="G204" i="6"/>
  <c r="M247" i="6"/>
  <c r="U247" i="6"/>
  <c r="U254" i="6"/>
  <c r="M259" i="6"/>
  <c r="U259" i="6"/>
  <c r="M299" i="6"/>
  <c r="U299" i="6"/>
  <c r="M19" i="7"/>
  <c r="U19" i="7"/>
  <c r="I91" i="7"/>
  <c r="G91" i="7"/>
  <c r="O101" i="8"/>
  <c r="I101" i="8"/>
  <c r="U303" i="7"/>
  <c r="O27" i="8"/>
  <c r="O310" i="8"/>
  <c r="M19" i="9"/>
  <c r="U101" i="9"/>
  <c r="I40" i="11"/>
  <c r="G40" i="11"/>
  <c r="G78" i="11"/>
  <c r="I78" i="11"/>
  <c r="M102" i="11"/>
  <c r="K102" i="11"/>
  <c r="M58" i="12"/>
  <c r="K58" i="12"/>
  <c r="O299" i="12"/>
  <c r="I299" i="12"/>
  <c r="I198" i="13"/>
  <c r="O198" i="13"/>
  <c r="G53" i="7"/>
  <c r="U58" i="7"/>
  <c r="G63" i="7"/>
  <c r="I78" i="7"/>
  <c r="U84" i="7"/>
  <c r="M91" i="7"/>
  <c r="U91" i="7"/>
  <c r="I96" i="7"/>
  <c r="M101" i="7"/>
  <c r="U101" i="7"/>
  <c r="M106" i="7"/>
  <c r="I112" i="7"/>
  <c r="O121" i="7"/>
  <c r="T126" i="7"/>
  <c r="M132" i="7"/>
  <c r="G137" i="7"/>
  <c r="O185" i="7"/>
  <c r="U198" i="7"/>
  <c r="U267" i="7"/>
  <c r="I285" i="7"/>
  <c r="M299" i="7"/>
  <c r="O299" i="7"/>
  <c r="I332" i="7"/>
  <c r="M338" i="7"/>
  <c r="M27" i="8"/>
  <c r="U27" i="8"/>
  <c r="G35" i="8"/>
  <c r="K70" i="8"/>
  <c r="I85" i="8"/>
  <c r="T101" i="8"/>
  <c r="T137" i="8"/>
  <c r="K157" i="8"/>
  <c r="K163" i="8"/>
  <c r="I179" i="8"/>
  <c r="U191" i="8"/>
  <c r="T205" i="8"/>
  <c r="I216" i="8"/>
  <c r="U224" i="8"/>
  <c r="K298" i="8"/>
  <c r="M310" i="8"/>
  <c r="U310" i="8"/>
  <c r="O332" i="8"/>
  <c r="U19" i="9"/>
  <c r="I35" i="9"/>
  <c r="I53" i="9"/>
  <c r="I85" i="9"/>
  <c r="M163" i="9"/>
  <c r="U204" i="9"/>
  <c r="T259" i="9"/>
  <c r="I292" i="9"/>
  <c r="G292" i="9"/>
  <c r="K299" i="9"/>
  <c r="G53" i="10"/>
  <c r="I53" i="10"/>
  <c r="I144" i="10"/>
  <c r="O144" i="10"/>
  <c r="M339" i="10"/>
  <c r="K339" i="10"/>
  <c r="M40" i="11"/>
  <c r="K40" i="11"/>
  <c r="M58" i="11"/>
  <c r="K58" i="11"/>
  <c r="G216" i="11"/>
  <c r="I216" i="11"/>
  <c r="M299" i="11"/>
  <c r="K299" i="11"/>
  <c r="M247" i="12"/>
  <c r="K247" i="12"/>
  <c r="I35" i="13"/>
  <c r="O35" i="13"/>
  <c r="M78" i="7"/>
  <c r="M84" i="7"/>
  <c r="T84" i="7"/>
  <c r="T91" i="7"/>
  <c r="U106" i="7"/>
  <c r="K112" i="7"/>
  <c r="M121" i="7"/>
  <c r="U121" i="7"/>
  <c r="O157" i="7"/>
  <c r="O224" i="7"/>
  <c r="G230" i="7"/>
  <c r="T230" i="7"/>
  <c r="O240" i="7"/>
  <c r="K259" i="7"/>
  <c r="G260" i="7"/>
  <c r="T260" i="7"/>
  <c r="M267" i="7"/>
  <c r="T267" i="7"/>
  <c r="U299" i="7"/>
  <c r="M332" i="7"/>
  <c r="O337" i="7"/>
  <c r="U338" i="7"/>
  <c r="T27" i="8"/>
  <c r="K53" i="8"/>
  <c r="G54" i="8"/>
  <c r="T54" i="8"/>
  <c r="M78" i="8"/>
  <c r="M126" i="8"/>
  <c r="T191" i="8"/>
  <c r="K204" i="8"/>
  <c r="M205" i="8"/>
  <c r="K216" i="8"/>
  <c r="T224" i="8"/>
  <c r="O240" i="8"/>
  <c r="T247" i="8"/>
  <c r="K285" i="8"/>
  <c r="K292" i="8"/>
  <c r="T299" i="8"/>
  <c r="T310" i="8"/>
  <c r="M332" i="8"/>
  <c r="U332" i="8"/>
  <c r="U339" i="8"/>
  <c r="O70" i="9"/>
  <c r="K85" i="9"/>
  <c r="O102" i="9"/>
  <c r="K144" i="9"/>
  <c r="G198" i="9"/>
  <c r="T230" i="9"/>
  <c r="G240" i="9"/>
  <c r="T240" i="9"/>
  <c r="G260" i="9"/>
  <c r="T275" i="9"/>
  <c r="T303" i="9"/>
  <c r="T323" i="9"/>
  <c r="I84" i="10"/>
  <c r="O84" i="10"/>
  <c r="O332" i="10"/>
  <c r="I35" i="11"/>
  <c r="G35" i="11"/>
  <c r="I35" i="12"/>
  <c r="O35" i="12"/>
  <c r="G35" i="12"/>
  <c r="M126" i="7"/>
  <c r="U157" i="7"/>
  <c r="M163" i="7"/>
  <c r="M179" i="7"/>
  <c r="M230" i="7"/>
  <c r="U247" i="7"/>
  <c r="M260" i="7"/>
  <c r="G299" i="7"/>
  <c r="U337" i="7"/>
  <c r="M54" i="8"/>
  <c r="I96" i="8"/>
  <c r="G102" i="8"/>
  <c r="T102" i="8"/>
  <c r="K106" i="8"/>
  <c r="K150" i="8"/>
  <c r="M191" i="8"/>
  <c r="M224" i="8"/>
  <c r="K231" i="8"/>
  <c r="G310" i="8"/>
  <c r="K323" i="8"/>
  <c r="M337" i="8"/>
  <c r="O47" i="9"/>
  <c r="G78" i="9"/>
  <c r="K96" i="9"/>
  <c r="T101" i="9"/>
  <c r="G163" i="9"/>
  <c r="G179" i="9"/>
  <c r="M198" i="9"/>
  <c r="K216" i="9"/>
  <c r="U230" i="9"/>
  <c r="M240" i="9"/>
  <c r="T247" i="9"/>
  <c r="K254" i="9"/>
  <c r="K260" i="9"/>
  <c r="M267" i="9"/>
  <c r="M285" i="9"/>
  <c r="O299" i="9"/>
  <c r="M323" i="9"/>
  <c r="I47" i="10"/>
  <c r="G47" i="10"/>
  <c r="G337" i="10"/>
  <c r="I337" i="10"/>
  <c r="M35" i="11"/>
  <c r="K35" i="11"/>
  <c r="M53" i="11"/>
  <c r="K53" i="11"/>
  <c r="O101" i="12"/>
  <c r="I101" i="12"/>
  <c r="U170" i="7"/>
  <c r="K198" i="7"/>
  <c r="U298" i="7"/>
  <c r="K310" i="7"/>
  <c r="I27" i="8"/>
  <c r="K40" i="8"/>
  <c r="K96" i="8"/>
  <c r="K101" i="8"/>
  <c r="U179" i="8"/>
  <c r="I230" i="8"/>
  <c r="M303" i="8"/>
  <c r="I10" i="9"/>
  <c r="K54" i="9"/>
  <c r="K70" i="9"/>
  <c r="K84" i="9"/>
  <c r="K126" i="9"/>
  <c r="I150" i="9"/>
  <c r="M170" i="9"/>
  <c r="I179" i="9"/>
  <c r="U191" i="9"/>
  <c r="U198" i="9"/>
  <c r="M205" i="9"/>
  <c r="M224" i="9"/>
  <c r="U231" i="9"/>
  <c r="U240" i="9"/>
  <c r="K259" i="9"/>
  <c r="K298" i="9"/>
  <c r="K303" i="9"/>
  <c r="M317" i="9"/>
  <c r="I70" i="11"/>
  <c r="G70" i="11"/>
  <c r="O70" i="11"/>
  <c r="M204" i="11"/>
  <c r="K204" i="11"/>
  <c r="G267" i="11"/>
  <c r="I267" i="11"/>
  <c r="G54" i="7"/>
  <c r="T54" i="7"/>
  <c r="G70" i="7"/>
  <c r="T70" i="7"/>
  <c r="K96" i="7"/>
  <c r="T170" i="7"/>
  <c r="I216" i="7"/>
  <c r="U224" i="7"/>
  <c r="U240" i="7"/>
  <c r="U259" i="7"/>
  <c r="M285" i="7"/>
  <c r="I292" i="7"/>
  <c r="T298" i="7"/>
  <c r="G58" i="8"/>
  <c r="T58" i="8"/>
  <c r="T179" i="8"/>
  <c r="U231" i="8"/>
  <c r="G260" i="8"/>
  <c r="U323" i="8"/>
  <c r="G338" i="8"/>
  <c r="M10" i="9"/>
  <c r="T10" i="9"/>
  <c r="M35" i="9"/>
  <c r="U35" i="9"/>
  <c r="M53" i="9"/>
  <c r="G58" i="9"/>
  <c r="U70" i="9"/>
  <c r="K78" i="9"/>
  <c r="M85" i="9"/>
  <c r="K102" i="9"/>
  <c r="G112" i="9"/>
  <c r="M150" i="9"/>
  <c r="I163" i="9"/>
  <c r="T191" i="9"/>
  <c r="U224" i="9"/>
  <c r="I230" i="9"/>
  <c r="T231" i="9"/>
  <c r="K247" i="9"/>
  <c r="U310" i="9"/>
  <c r="U332" i="9"/>
  <c r="U337" i="9"/>
  <c r="M339" i="9"/>
  <c r="M63" i="10"/>
  <c r="K63" i="10"/>
  <c r="G275" i="10"/>
  <c r="I275" i="10"/>
  <c r="I47" i="11"/>
  <c r="G47" i="11"/>
  <c r="M70" i="7"/>
  <c r="K78" i="7"/>
  <c r="M85" i="7"/>
  <c r="U85" i="7"/>
  <c r="G102" i="7"/>
  <c r="T102" i="7"/>
  <c r="G112" i="7"/>
  <c r="T112" i="7"/>
  <c r="K126" i="7"/>
  <c r="U132" i="7"/>
  <c r="G204" i="7"/>
  <c r="T204" i="7"/>
  <c r="M216" i="7"/>
  <c r="M231" i="7"/>
  <c r="I267" i="7"/>
  <c r="U285" i="7"/>
  <c r="M292" i="7"/>
  <c r="M298" i="7"/>
  <c r="U317" i="7"/>
  <c r="M323" i="7"/>
  <c r="K332" i="7"/>
  <c r="O338" i="7"/>
  <c r="G10" i="8"/>
  <c r="K27" i="8"/>
  <c r="M47" i="8"/>
  <c r="T47" i="8"/>
  <c r="I54" i="8"/>
  <c r="M58" i="8"/>
  <c r="K78" i="8"/>
  <c r="M85" i="8"/>
  <c r="G91" i="8"/>
  <c r="G106" i="8"/>
  <c r="T106" i="8"/>
  <c r="K126" i="8"/>
  <c r="G144" i="8"/>
  <c r="U150" i="8"/>
  <c r="G170" i="8"/>
  <c r="M179" i="8"/>
  <c r="I191" i="8"/>
  <c r="T198" i="8"/>
  <c r="K205" i="8"/>
  <c r="T216" i="8"/>
  <c r="K230" i="8"/>
  <c r="T231" i="8"/>
  <c r="G240" i="8"/>
  <c r="M260" i="8"/>
  <c r="K310" i="8"/>
  <c r="T323" i="8"/>
  <c r="K337" i="8"/>
  <c r="M338" i="8"/>
  <c r="G339" i="8"/>
  <c r="K19" i="9"/>
  <c r="G40" i="9"/>
  <c r="T40" i="9"/>
  <c r="U53" i="9"/>
  <c r="I54" i="9"/>
  <c r="T58" i="9"/>
  <c r="M63" i="9"/>
  <c r="I96" i="9"/>
  <c r="U96" i="9"/>
  <c r="U102" i="9"/>
  <c r="G106" i="9"/>
  <c r="M112" i="9"/>
  <c r="I132" i="9"/>
  <c r="I144" i="9"/>
  <c r="G150" i="9"/>
  <c r="M191" i="9"/>
  <c r="G205" i="9"/>
  <c r="I216" i="9"/>
  <c r="U216" i="9"/>
  <c r="M231" i="9"/>
  <c r="I254" i="9"/>
  <c r="U254" i="9"/>
  <c r="U259" i="9"/>
  <c r="I260" i="9"/>
  <c r="U298" i="9"/>
  <c r="M310" i="9"/>
  <c r="T310" i="9"/>
  <c r="I323" i="9"/>
  <c r="M332" i="9"/>
  <c r="T332" i="9"/>
  <c r="M337" i="9"/>
  <c r="O40" i="11"/>
  <c r="G63" i="11"/>
  <c r="I63" i="11"/>
  <c r="O191" i="11"/>
  <c r="M198" i="11"/>
  <c r="K198" i="11"/>
  <c r="M63" i="12"/>
  <c r="K63" i="12"/>
  <c r="T339" i="9"/>
  <c r="M47" i="10"/>
  <c r="U47" i="10"/>
  <c r="M53" i="10"/>
  <c r="G63" i="10"/>
  <c r="G84" i="10"/>
  <c r="T84" i="10"/>
  <c r="O85" i="10"/>
  <c r="O137" i="10"/>
  <c r="M144" i="10"/>
  <c r="U163" i="10"/>
  <c r="I169" i="10"/>
  <c r="U169" i="10"/>
  <c r="G191" i="10"/>
  <c r="M198" i="10"/>
  <c r="M224" i="10"/>
  <c r="O247" i="10"/>
  <c r="T254" i="10"/>
  <c r="I299" i="10"/>
  <c r="G303" i="10"/>
  <c r="M310" i="10"/>
  <c r="I10" i="11"/>
  <c r="O27" i="11"/>
  <c r="U40" i="11"/>
  <c r="M47" i="11"/>
  <c r="T47" i="11"/>
  <c r="G58" i="11"/>
  <c r="M78" i="11"/>
  <c r="U106" i="11"/>
  <c r="I112" i="11"/>
  <c r="O112" i="11"/>
  <c r="I126" i="11"/>
  <c r="O163" i="11"/>
  <c r="G169" i="11"/>
  <c r="I169" i="11"/>
  <c r="I292" i="11"/>
  <c r="I323" i="11"/>
  <c r="I19" i="12"/>
  <c r="I91" i="12"/>
  <c r="O91" i="12"/>
  <c r="M259" i="14"/>
  <c r="K259" i="14"/>
  <c r="O35" i="10"/>
  <c r="U53" i="10"/>
  <c r="M137" i="10"/>
  <c r="U137" i="10"/>
  <c r="G144" i="10"/>
  <c r="T144" i="10"/>
  <c r="K150" i="10"/>
  <c r="M163" i="10"/>
  <c r="M169" i="10"/>
  <c r="K170" i="10"/>
  <c r="M191" i="10"/>
  <c r="U259" i="10"/>
  <c r="U275" i="10"/>
  <c r="I298" i="10"/>
  <c r="M303" i="10"/>
  <c r="G310" i="10"/>
  <c r="T310" i="10"/>
  <c r="U337" i="10"/>
  <c r="I58" i="11"/>
  <c r="M96" i="11"/>
  <c r="I137" i="11"/>
  <c r="G137" i="11"/>
  <c r="O157" i="11"/>
  <c r="M337" i="12"/>
  <c r="K337" i="12"/>
  <c r="G240" i="14"/>
  <c r="O240" i="14"/>
  <c r="I240" i="14"/>
  <c r="M10" i="10"/>
  <c r="K84" i="10"/>
  <c r="M85" i="10"/>
  <c r="M132" i="10"/>
  <c r="I157" i="10"/>
  <c r="I185" i="10"/>
  <c r="I198" i="10"/>
  <c r="M247" i="10"/>
  <c r="M298" i="10"/>
  <c r="I310" i="10"/>
  <c r="M27" i="11"/>
  <c r="M91" i="11"/>
  <c r="M163" i="11"/>
  <c r="U259" i="11"/>
  <c r="M53" i="12"/>
  <c r="I169" i="12"/>
  <c r="O169" i="12"/>
  <c r="K275" i="9"/>
  <c r="U323" i="9"/>
  <c r="T337" i="9"/>
  <c r="G339" i="9"/>
  <c r="G10" i="10"/>
  <c r="T10" i="10"/>
  <c r="U27" i="10"/>
  <c r="T35" i="10"/>
  <c r="M40" i="10"/>
  <c r="T54" i="10"/>
  <c r="T70" i="10"/>
  <c r="I78" i="10"/>
  <c r="U85" i="10"/>
  <c r="I91" i="10"/>
  <c r="U91" i="10"/>
  <c r="U96" i="10"/>
  <c r="G101" i="10"/>
  <c r="M106" i="10"/>
  <c r="I121" i="10"/>
  <c r="U121" i="10"/>
  <c r="G132" i="10"/>
  <c r="T132" i="10"/>
  <c r="G137" i="10"/>
  <c r="K144" i="10"/>
  <c r="K157" i="10"/>
  <c r="G163" i="10"/>
  <c r="G169" i="10"/>
  <c r="O170" i="10"/>
  <c r="M179" i="10"/>
  <c r="K185" i="10"/>
  <c r="T204" i="10"/>
  <c r="T230" i="10"/>
  <c r="U247" i="10"/>
  <c r="I254" i="10"/>
  <c r="T260" i="10"/>
  <c r="I267" i="10"/>
  <c r="T267" i="10"/>
  <c r="G285" i="10"/>
  <c r="O285" i="10"/>
  <c r="G298" i="10"/>
  <c r="T298" i="10"/>
  <c r="K310" i="10"/>
  <c r="U317" i="10"/>
  <c r="M323" i="10"/>
  <c r="I332" i="10"/>
  <c r="I338" i="10"/>
  <c r="G27" i="11"/>
  <c r="T91" i="11"/>
  <c r="G106" i="11"/>
  <c r="M230" i="11"/>
  <c r="K230" i="11"/>
  <c r="I240" i="11"/>
  <c r="G240" i="11"/>
  <c r="O240" i="11"/>
  <c r="U275" i="11"/>
  <c r="K332" i="9"/>
  <c r="G338" i="9"/>
  <c r="I339" i="9"/>
  <c r="G19" i="10"/>
  <c r="O19" i="10"/>
  <c r="M27" i="10"/>
  <c r="I54" i="10"/>
  <c r="I70" i="10"/>
  <c r="K78" i="10"/>
  <c r="M91" i="10"/>
  <c r="M101" i="10"/>
  <c r="M121" i="10"/>
  <c r="T121" i="10"/>
  <c r="U150" i="10"/>
  <c r="U170" i="10"/>
  <c r="I204" i="10"/>
  <c r="I230" i="10"/>
  <c r="T240" i="10"/>
  <c r="I260" i="10"/>
  <c r="G299" i="10"/>
  <c r="T317" i="10"/>
  <c r="M19" i="11"/>
  <c r="I84" i="11"/>
  <c r="I106" i="11"/>
  <c r="M121" i="11"/>
  <c r="I170" i="11"/>
  <c r="G205" i="11"/>
  <c r="M224" i="11"/>
  <c r="G230" i="11"/>
  <c r="U299" i="11"/>
  <c r="U63" i="12"/>
  <c r="M70" i="12"/>
  <c r="G323" i="14"/>
  <c r="I323" i="14"/>
  <c r="K337" i="9"/>
  <c r="K338" i="9"/>
  <c r="T338" i="9"/>
  <c r="K10" i="10"/>
  <c r="K19" i="10"/>
  <c r="M54" i="10"/>
  <c r="T58" i="10"/>
  <c r="M70" i="10"/>
  <c r="U84" i="10"/>
  <c r="I85" i="10"/>
  <c r="M96" i="10"/>
  <c r="K132" i="10"/>
  <c r="G157" i="10"/>
  <c r="G185" i="10"/>
  <c r="K191" i="10"/>
  <c r="M204" i="10"/>
  <c r="M230" i="10"/>
  <c r="I240" i="10"/>
  <c r="I247" i="10"/>
  <c r="M260" i="10"/>
  <c r="U285" i="10"/>
  <c r="K298" i="10"/>
  <c r="M299" i="10"/>
  <c r="K317" i="10"/>
  <c r="U339" i="10"/>
  <c r="K47" i="11"/>
  <c r="G54" i="11"/>
  <c r="U78" i="11"/>
  <c r="K101" i="11"/>
  <c r="K112" i="11"/>
  <c r="I198" i="11"/>
  <c r="G198" i="11"/>
  <c r="I230" i="11"/>
  <c r="K247" i="11"/>
  <c r="I339" i="11"/>
  <c r="K91" i="12"/>
  <c r="O27" i="15"/>
  <c r="I27" i="15"/>
  <c r="G78" i="15"/>
  <c r="O78" i="15"/>
  <c r="G204" i="15"/>
  <c r="O204" i="15"/>
  <c r="M285" i="15"/>
  <c r="K285" i="15"/>
  <c r="G254" i="11"/>
  <c r="T254" i="11"/>
  <c r="G259" i="11"/>
  <c r="G285" i="11"/>
  <c r="U323" i="11"/>
  <c r="G339" i="11"/>
  <c r="G10" i="12"/>
  <c r="M35" i="12"/>
  <c r="U35" i="12"/>
  <c r="I40" i="12"/>
  <c r="G91" i="12"/>
  <c r="T96" i="12"/>
  <c r="O121" i="12"/>
  <c r="T137" i="12"/>
  <c r="M163" i="12"/>
  <c r="G169" i="12"/>
  <c r="U179" i="12"/>
  <c r="M191" i="12"/>
  <c r="M205" i="12"/>
  <c r="I224" i="12"/>
  <c r="K231" i="12"/>
  <c r="I240" i="12"/>
  <c r="O267" i="12"/>
  <c r="M275" i="12"/>
  <c r="O317" i="12"/>
  <c r="M339" i="12"/>
  <c r="G35" i="13"/>
  <c r="T40" i="13"/>
  <c r="M58" i="13"/>
  <c r="T63" i="13"/>
  <c r="O78" i="13"/>
  <c r="I84" i="13"/>
  <c r="M102" i="13"/>
  <c r="K106" i="13"/>
  <c r="U112" i="13"/>
  <c r="O150" i="13"/>
  <c r="T157" i="13"/>
  <c r="U191" i="13"/>
  <c r="G198" i="13"/>
  <c r="T303" i="13"/>
  <c r="K19" i="14"/>
  <c r="U40" i="14"/>
  <c r="I70" i="14"/>
  <c r="I91" i="14"/>
  <c r="M96" i="14"/>
  <c r="K96" i="14"/>
  <c r="G101" i="14"/>
  <c r="I144" i="14"/>
  <c r="T191" i="14"/>
  <c r="K254" i="14"/>
  <c r="G185" i="15"/>
  <c r="O185" i="15"/>
  <c r="O339" i="15"/>
  <c r="I339" i="15"/>
  <c r="O185" i="16"/>
  <c r="G185" i="16"/>
  <c r="I185" i="16"/>
  <c r="I332" i="16"/>
  <c r="O332" i="16"/>
  <c r="M254" i="11"/>
  <c r="M259" i="11"/>
  <c r="U267" i="11"/>
  <c r="M285" i="11"/>
  <c r="G299" i="11"/>
  <c r="T299" i="11"/>
  <c r="G317" i="11"/>
  <c r="M323" i="11"/>
  <c r="T323" i="11"/>
  <c r="U338" i="11"/>
  <c r="T10" i="12"/>
  <c r="U27" i="12"/>
  <c r="T35" i="12"/>
  <c r="G84" i="12"/>
  <c r="G96" i="12"/>
  <c r="U121" i="12"/>
  <c r="G132" i="12"/>
  <c r="G157" i="12"/>
  <c r="M179" i="12"/>
  <c r="G185" i="12"/>
  <c r="K254" i="12"/>
  <c r="T260" i="12"/>
  <c r="U267" i="12"/>
  <c r="U317" i="12"/>
  <c r="U323" i="12"/>
  <c r="U78" i="13"/>
  <c r="M84" i="13"/>
  <c r="K85" i="13"/>
  <c r="U150" i="13"/>
  <c r="K163" i="13"/>
  <c r="K179" i="13"/>
  <c r="T191" i="13"/>
  <c r="T254" i="13"/>
  <c r="T332" i="13"/>
  <c r="O102" i="14"/>
  <c r="G191" i="14"/>
  <c r="I191" i="14"/>
  <c r="G205" i="14"/>
  <c r="I205" i="14"/>
  <c r="M224" i="14"/>
  <c r="I260" i="14"/>
  <c r="O260" i="14"/>
  <c r="T332" i="14"/>
  <c r="G157" i="15"/>
  <c r="O157" i="15"/>
  <c r="O205" i="15"/>
  <c r="I205" i="15"/>
  <c r="I126" i="16"/>
  <c r="O126" i="16"/>
  <c r="O247" i="16"/>
  <c r="G247" i="16"/>
  <c r="I247" i="16"/>
  <c r="M84" i="12"/>
  <c r="M121" i="12"/>
  <c r="M132" i="12"/>
  <c r="G163" i="12"/>
  <c r="G191" i="12"/>
  <c r="G205" i="12"/>
  <c r="M267" i="12"/>
  <c r="M317" i="12"/>
  <c r="K332" i="12"/>
  <c r="G339" i="12"/>
  <c r="M10" i="13"/>
  <c r="K19" i="13"/>
  <c r="M53" i="13"/>
  <c r="G58" i="13"/>
  <c r="M78" i="13"/>
  <c r="G102" i="13"/>
  <c r="M112" i="13"/>
  <c r="M144" i="13"/>
  <c r="M150" i="13"/>
  <c r="M191" i="13"/>
  <c r="M254" i="13"/>
  <c r="O260" i="13"/>
  <c r="I260" i="13"/>
  <c r="K299" i="13"/>
  <c r="U310" i="13"/>
  <c r="K323" i="13"/>
  <c r="M332" i="13"/>
  <c r="O338" i="13"/>
  <c r="I338" i="13"/>
  <c r="G54" i="14"/>
  <c r="I54" i="14"/>
  <c r="U84" i="14"/>
  <c r="G150" i="14"/>
  <c r="G163" i="14"/>
  <c r="I163" i="14"/>
  <c r="M231" i="14"/>
  <c r="G299" i="14"/>
  <c r="I299" i="14"/>
  <c r="O247" i="15"/>
  <c r="U132" i="12"/>
  <c r="I137" i="12"/>
  <c r="M150" i="12"/>
  <c r="K169" i="12"/>
  <c r="I204" i="12"/>
  <c r="K230" i="12"/>
  <c r="M260" i="12"/>
  <c r="I275" i="12"/>
  <c r="I338" i="12"/>
  <c r="M27" i="13"/>
  <c r="K40" i="13"/>
  <c r="I47" i="13"/>
  <c r="I132" i="13"/>
  <c r="U137" i="13"/>
  <c r="K170" i="13"/>
  <c r="K204" i="13"/>
  <c r="M205" i="13"/>
  <c r="M231" i="13"/>
  <c r="K10" i="14"/>
  <c r="I35" i="14"/>
  <c r="O35" i="14"/>
  <c r="G35" i="14"/>
  <c r="U58" i="14"/>
  <c r="M170" i="14"/>
  <c r="K170" i="14"/>
  <c r="K247" i="14"/>
  <c r="K292" i="14"/>
  <c r="G19" i="15"/>
  <c r="I19" i="15"/>
  <c r="O19" i="15"/>
  <c r="M101" i="15"/>
  <c r="K101" i="15"/>
  <c r="M337" i="15"/>
  <c r="K337" i="15"/>
  <c r="O259" i="16"/>
  <c r="I259" i="16"/>
  <c r="G259" i="16"/>
  <c r="O339" i="16"/>
  <c r="G339" i="16"/>
  <c r="M85" i="11"/>
  <c r="G102" i="11"/>
  <c r="M157" i="11"/>
  <c r="G163" i="11"/>
  <c r="G185" i="11"/>
  <c r="M191" i="11"/>
  <c r="T191" i="11"/>
  <c r="G204" i="11"/>
  <c r="U231" i="11"/>
  <c r="I254" i="11"/>
  <c r="G275" i="11"/>
  <c r="G303" i="11"/>
  <c r="T317" i="11"/>
  <c r="G332" i="11"/>
  <c r="T332" i="11"/>
  <c r="I338" i="11"/>
  <c r="K40" i="12"/>
  <c r="G78" i="12"/>
  <c r="K96" i="12"/>
  <c r="I102" i="12"/>
  <c r="T102" i="12"/>
  <c r="K106" i="12"/>
  <c r="G126" i="12"/>
  <c r="G150" i="12"/>
  <c r="K157" i="12"/>
  <c r="I163" i="12"/>
  <c r="M170" i="12"/>
  <c r="T170" i="12"/>
  <c r="K185" i="12"/>
  <c r="I191" i="12"/>
  <c r="T198" i="12"/>
  <c r="M204" i="12"/>
  <c r="I205" i="12"/>
  <c r="M216" i="12"/>
  <c r="T216" i="12"/>
  <c r="U254" i="12"/>
  <c r="U292" i="12"/>
  <c r="M298" i="12"/>
  <c r="T298" i="12"/>
  <c r="K299" i="12"/>
  <c r="M303" i="12"/>
  <c r="M310" i="12"/>
  <c r="T310" i="12"/>
  <c r="G323" i="12"/>
  <c r="T323" i="12"/>
  <c r="M338" i="12"/>
  <c r="I339" i="12"/>
  <c r="G27" i="13"/>
  <c r="M47" i="13"/>
  <c r="U54" i="13"/>
  <c r="I58" i="13"/>
  <c r="U70" i="13"/>
  <c r="U96" i="13"/>
  <c r="I101" i="13"/>
  <c r="I102" i="13"/>
  <c r="U126" i="13"/>
  <c r="M132" i="13"/>
  <c r="I137" i="13"/>
  <c r="T137" i="13"/>
  <c r="U163" i="13"/>
  <c r="M169" i="13"/>
  <c r="T169" i="13"/>
  <c r="U179" i="13"/>
  <c r="M185" i="13"/>
  <c r="T185" i="13"/>
  <c r="I191" i="13"/>
  <c r="I247" i="13"/>
  <c r="M298" i="13"/>
  <c r="K298" i="13"/>
  <c r="O310" i="13"/>
  <c r="G310" i="13"/>
  <c r="U339" i="13"/>
  <c r="O78" i="14"/>
  <c r="I84" i="14"/>
  <c r="K85" i="14"/>
  <c r="I185" i="14"/>
  <c r="T216" i="14"/>
  <c r="T35" i="15"/>
  <c r="G96" i="15"/>
  <c r="O96" i="15"/>
  <c r="G230" i="15"/>
  <c r="O230" i="15"/>
  <c r="M121" i="16"/>
  <c r="K121" i="16"/>
  <c r="G91" i="11"/>
  <c r="G96" i="11"/>
  <c r="T96" i="11"/>
  <c r="I102" i="11"/>
  <c r="T121" i="11"/>
  <c r="U157" i="11"/>
  <c r="M185" i="11"/>
  <c r="G191" i="11"/>
  <c r="I204" i="11"/>
  <c r="K224" i="11"/>
  <c r="M231" i="11"/>
  <c r="T231" i="11"/>
  <c r="K259" i="11"/>
  <c r="M275" i="11"/>
  <c r="K285" i="11"/>
  <c r="T298" i="11"/>
  <c r="M303" i="11"/>
  <c r="I317" i="11"/>
  <c r="M332" i="11"/>
  <c r="I27" i="12"/>
  <c r="I58" i="12"/>
  <c r="T58" i="12"/>
  <c r="I63" i="12"/>
  <c r="O63" i="12"/>
  <c r="I70" i="12"/>
  <c r="T70" i="12"/>
  <c r="M85" i="12"/>
  <c r="M102" i="12"/>
  <c r="T112" i="12"/>
  <c r="G144" i="12"/>
  <c r="I150" i="12"/>
  <c r="K163" i="12"/>
  <c r="I179" i="12"/>
  <c r="K191" i="12"/>
  <c r="I198" i="12"/>
  <c r="K205" i="12"/>
  <c r="G216" i="12"/>
  <c r="G231" i="12"/>
  <c r="T231" i="12"/>
  <c r="T254" i="12"/>
  <c r="M259" i="12"/>
  <c r="K275" i="12"/>
  <c r="M285" i="12"/>
  <c r="M292" i="12"/>
  <c r="T292" i="12"/>
  <c r="G310" i="12"/>
  <c r="U332" i="12"/>
  <c r="K339" i="12"/>
  <c r="I27" i="13"/>
  <c r="U35" i="13"/>
  <c r="U40" i="13"/>
  <c r="G47" i="13"/>
  <c r="K53" i="13"/>
  <c r="M54" i="13"/>
  <c r="K58" i="13"/>
  <c r="M70" i="13"/>
  <c r="I78" i="13"/>
  <c r="K84" i="13"/>
  <c r="I85" i="13"/>
  <c r="M96" i="13"/>
  <c r="T96" i="13"/>
  <c r="M101" i="13"/>
  <c r="T101" i="13"/>
  <c r="K102" i="13"/>
  <c r="G106" i="13"/>
  <c r="T106" i="13"/>
  <c r="M126" i="13"/>
  <c r="T126" i="13"/>
  <c r="M137" i="13"/>
  <c r="I150" i="13"/>
  <c r="T163" i="13"/>
  <c r="T179" i="13"/>
  <c r="K191" i="13"/>
  <c r="U198" i="13"/>
  <c r="U204" i="13"/>
  <c r="I205" i="13"/>
  <c r="T216" i="13"/>
  <c r="O240" i="13"/>
  <c r="G260" i="13"/>
  <c r="G338" i="13"/>
  <c r="I40" i="14"/>
  <c r="T137" i="14"/>
  <c r="U179" i="14"/>
  <c r="G303" i="14"/>
  <c r="I303" i="14"/>
  <c r="K337" i="14"/>
  <c r="T106" i="15"/>
  <c r="M126" i="15"/>
  <c r="K126" i="15"/>
  <c r="U163" i="15"/>
  <c r="O191" i="16"/>
  <c r="G191" i="16"/>
  <c r="I191" i="16"/>
  <c r="K230" i="13"/>
  <c r="M285" i="13"/>
  <c r="I292" i="13"/>
  <c r="I299" i="13"/>
  <c r="T310" i="13"/>
  <c r="K63" i="14"/>
  <c r="I96" i="14"/>
  <c r="O96" i="14"/>
  <c r="U102" i="14"/>
  <c r="I169" i="14"/>
  <c r="I310" i="14"/>
  <c r="U337" i="14"/>
  <c r="U27" i="15"/>
  <c r="M157" i="15"/>
  <c r="T292" i="15"/>
  <c r="I19" i="16"/>
  <c r="U137" i="16"/>
  <c r="U144" i="16"/>
  <c r="O157" i="16"/>
  <c r="I157" i="16"/>
  <c r="G157" i="16"/>
  <c r="M185" i="16"/>
  <c r="K185" i="16"/>
  <c r="M230" i="16"/>
  <c r="O267" i="16"/>
  <c r="G267" i="16"/>
  <c r="O303" i="16"/>
  <c r="I303" i="16"/>
  <c r="O259" i="15"/>
  <c r="O299" i="15"/>
  <c r="M332" i="15"/>
  <c r="K332" i="15"/>
  <c r="U101" i="16"/>
  <c r="M267" i="16"/>
  <c r="U230" i="13"/>
  <c r="K231" i="13"/>
  <c r="K259" i="13"/>
  <c r="M267" i="13"/>
  <c r="T267" i="13"/>
  <c r="K337" i="13"/>
  <c r="G27" i="14"/>
  <c r="T27" i="14"/>
  <c r="T35" i="14"/>
  <c r="M78" i="14"/>
  <c r="U78" i="14"/>
  <c r="M84" i="14"/>
  <c r="T96" i="14"/>
  <c r="M101" i="14"/>
  <c r="U101" i="14"/>
  <c r="G112" i="14"/>
  <c r="T157" i="14"/>
  <c r="M163" i="14"/>
  <c r="G179" i="14"/>
  <c r="T179" i="14"/>
  <c r="M205" i="14"/>
  <c r="O224" i="14"/>
  <c r="U230" i="14"/>
  <c r="G247" i="14"/>
  <c r="O247" i="14"/>
  <c r="O254" i="14"/>
  <c r="M260" i="14"/>
  <c r="T260" i="14"/>
  <c r="G285" i="14"/>
  <c r="O285" i="14"/>
  <c r="O292" i="14"/>
  <c r="T317" i="14"/>
  <c r="M323" i="14"/>
  <c r="M27" i="15"/>
  <c r="K27" i="15"/>
  <c r="O53" i="15"/>
  <c r="O179" i="15"/>
  <c r="I179" i="15"/>
  <c r="O285" i="15"/>
  <c r="M292" i="15"/>
  <c r="K292" i="15"/>
  <c r="M310" i="15"/>
  <c r="K310" i="15"/>
  <c r="I85" i="16"/>
  <c r="G85" i="16"/>
  <c r="G132" i="16"/>
  <c r="T132" i="16"/>
  <c r="M137" i="16"/>
  <c r="T198" i="16"/>
  <c r="G298" i="16"/>
  <c r="T298" i="16"/>
  <c r="O317" i="16"/>
  <c r="G317" i="16"/>
  <c r="M247" i="14"/>
  <c r="M254" i="14"/>
  <c r="U254" i="14"/>
  <c r="O259" i="14"/>
  <c r="G260" i="14"/>
  <c r="M285" i="14"/>
  <c r="M292" i="14"/>
  <c r="U292" i="14"/>
  <c r="G101" i="15"/>
  <c r="I101" i="15"/>
  <c r="K112" i="15"/>
  <c r="G169" i="15"/>
  <c r="O169" i="15"/>
  <c r="U191" i="15"/>
  <c r="I216" i="15"/>
  <c r="O216" i="15"/>
  <c r="U267" i="15"/>
  <c r="U303" i="15"/>
  <c r="M91" i="16"/>
  <c r="K91" i="16"/>
  <c r="O205" i="16"/>
  <c r="G205" i="16"/>
  <c r="U254" i="16"/>
  <c r="M317" i="16"/>
  <c r="G205" i="13"/>
  <c r="G224" i="13"/>
  <c r="G230" i="13"/>
  <c r="T230" i="13"/>
  <c r="U231" i="13"/>
  <c r="G240" i="13"/>
  <c r="K247" i="13"/>
  <c r="I275" i="13"/>
  <c r="M292" i="13"/>
  <c r="T292" i="13"/>
  <c r="G323" i="13"/>
  <c r="G339" i="13"/>
  <c r="T339" i="13"/>
  <c r="G19" i="14"/>
  <c r="T54" i="14"/>
  <c r="M70" i="14"/>
  <c r="T70" i="14"/>
  <c r="G106" i="14"/>
  <c r="T112" i="14"/>
  <c r="T121" i="14"/>
  <c r="O126" i="14"/>
  <c r="I132" i="14"/>
  <c r="M144" i="14"/>
  <c r="M150" i="14"/>
  <c r="U150" i="14"/>
  <c r="G198" i="14"/>
  <c r="I216" i="14"/>
  <c r="O216" i="14"/>
  <c r="U224" i="14"/>
  <c r="M240" i="14"/>
  <c r="U259" i="14"/>
  <c r="G275" i="14"/>
  <c r="O275" i="14"/>
  <c r="K299" i="14"/>
  <c r="M303" i="14"/>
  <c r="M310" i="14"/>
  <c r="U310" i="14"/>
  <c r="M338" i="14"/>
  <c r="T338" i="14"/>
  <c r="M19" i="15"/>
  <c r="G70" i="15"/>
  <c r="T91" i="15"/>
  <c r="M96" i="15"/>
  <c r="K96" i="15"/>
  <c r="U101" i="15"/>
  <c r="U137" i="15"/>
  <c r="O163" i="15"/>
  <c r="I163" i="15"/>
  <c r="O191" i="15"/>
  <c r="I191" i="15"/>
  <c r="U216" i="15"/>
  <c r="G285" i="15"/>
  <c r="T298" i="15"/>
  <c r="I303" i="15"/>
  <c r="U337" i="15"/>
  <c r="T106" i="16"/>
  <c r="M112" i="16"/>
  <c r="U185" i="16"/>
  <c r="M247" i="16"/>
  <c r="I292" i="16"/>
  <c r="O292" i="16"/>
  <c r="U216" i="13"/>
  <c r="T231" i="13"/>
  <c r="U254" i="13"/>
  <c r="I259" i="13"/>
  <c r="T275" i="13"/>
  <c r="K303" i="13"/>
  <c r="M317" i="13"/>
  <c r="T317" i="13"/>
  <c r="I323" i="13"/>
  <c r="U332" i="13"/>
  <c r="I337" i="13"/>
  <c r="I10" i="14"/>
  <c r="I27" i="14"/>
  <c r="M53" i="14"/>
  <c r="U53" i="14"/>
  <c r="T63" i="14"/>
  <c r="G70" i="14"/>
  <c r="K84" i="14"/>
  <c r="G85" i="14"/>
  <c r="O85" i="14"/>
  <c r="I112" i="14"/>
  <c r="I121" i="14"/>
  <c r="M132" i="14"/>
  <c r="I137" i="14"/>
  <c r="U137" i="14"/>
  <c r="T150" i="14"/>
  <c r="I179" i="14"/>
  <c r="M198" i="14"/>
  <c r="M216" i="14"/>
  <c r="U216" i="14"/>
  <c r="T224" i="14"/>
  <c r="G231" i="14"/>
  <c r="T231" i="14"/>
  <c r="U240" i="14"/>
  <c r="I247" i="14"/>
  <c r="I254" i="14"/>
  <c r="M275" i="14"/>
  <c r="I285" i="14"/>
  <c r="I292" i="14"/>
  <c r="U303" i="14"/>
  <c r="T310" i="14"/>
  <c r="M332" i="14"/>
  <c r="U332" i="14"/>
  <c r="G337" i="14"/>
  <c r="O337" i="14"/>
  <c r="U19" i="15"/>
  <c r="U35" i="15"/>
  <c r="G40" i="15"/>
  <c r="I53" i="15"/>
  <c r="U96" i="15"/>
  <c r="T112" i="15"/>
  <c r="T132" i="15"/>
  <c r="O137" i="15"/>
  <c r="I137" i="15"/>
  <c r="T137" i="15"/>
  <c r="M163" i="15"/>
  <c r="M191" i="15"/>
  <c r="T204" i="15"/>
  <c r="G260" i="15"/>
  <c r="T260" i="15"/>
  <c r="M303" i="15"/>
  <c r="K303" i="15"/>
  <c r="U332" i="15"/>
  <c r="G337" i="15"/>
  <c r="I337" i="15"/>
  <c r="M27" i="16"/>
  <c r="K27" i="16"/>
  <c r="M102" i="16"/>
  <c r="O121" i="16"/>
  <c r="G121" i="16"/>
  <c r="I121" i="16"/>
  <c r="K179" i="16"/>
  <c r="I205" i="16"/>
  <c r="T230" i="16"/>
  <c r="U259" i="16"/>
  <c r="K267" i="16"/>
  <c r="O275" i="16"/>
  <c r="G275" i="16"/>
  <c r="I275" i="16"/>
  <c r="I10" i="15"/>
  <c r="T40" i="15"/>
  <c r="T70" i="15"/>
  <c r="I78" i="15"/>
  <c r="M85" i="15"/>
  <c r="G102" i="15"/>
  <c r="G112" i="15"/>
  <c r="I121" i="15"/>
  <c r="I144" i="15"/>
  <c r="U150" i="15"/>
  <c r="I157" i="15"/>
  <c r="M170" i="15"/>
  <c r="I185" i="15"/>
  <c r="U224" i="15"/>
  <c r="M240" i="15"/>
  <c r="T240" i="15"/>
  <c r="G275" i="15"/>
  <c r="U317" i="15"/>
  <c r="M323" i="15"/>
  <c r="U10" i="16"/>
  <c r="M35" i="16"/>
  <c r="U35" i="16"/>
  <c r="T40" i="16"/>
  <c r="M58" i="16"/>
  <c r="I102" i="16"/>
  <c r="I112" i="16"/>
  <c r="I150" i="16"/>
  <c r="T150" i="16"/>
  <c r="M169" i="16"/>
  <c r="U169" i="16"/>
  <c r="K230" i="16"/>
  <c r="U231" i="16"/>
  <c r="M240" i="16"/>
  <c r="O254" i="16"/>
  <c r="K310" i="16"/>
  <c r="M338" i="16"/>
  <c r="G198" i="15"/>
  <c r="T216" i="15"/>
  <c r="T267" i="15"/>
  <c r="I298" i="15"/>
  <c r="O303" i="15"/>
  <c r="I310" i="15"/>
  <c r="T310" i="15"/>
  <c r="G338" i="15"/>
  <c r="T338" i="15"/>
  <c r="U19" i="16"/>
  <c r="I78" i="16"/>
  <c r="T78" i="16"/>
  <c r="I96" i="16"/>
  <c r="T96" i="16"/>
  <c r="O101" i="16"/>
  <c r="I106" i="16"/>
  <c r="O137" i="16"/>
  <c r="G144" i="16"/>
  <c r="T144" i="16"/>
  <c r="I204" i="16"/>
  <c r="I216" i="16"/>
  <c r="T216" i="16"/>
  <c r="M53" i="15"/>
  <c r="M58" i="15"/>
  <c r="G63" i="15"/>
  <c r="M78" i="15"/>
  <c r="I91" i="15"/>
  <c r="U126" i="15"/>
  <c r="T163" i="15"/>
  <c r="I198" i="15"/>
  <c r="K216" i="15"/>
  <c r="M230" i="15"/>
  <c r="M247" i="15"/>
  <c r="M254" i="15"/>
  <c r="M259" i="15"/>
  <c r="M299" i="15"/>
  <c r="M339" i="15"/>
  <c r="M54" i="16"/>
  <c r="I70" i="16"/>
  <c r="K78" i="16"/>
  <c r="M85" i="16"/>
  <c r="U85" i="16"/>
  <c r="K96" i="16"/>
  <c r="M126" i="16"/>
  <c r="K144" i="16"/>
  <c r="M157" i="16"/>
  <c r="U157" i="16"/>
  <c r="M170" i="16"/>
  <c r="K204" i="16"/>
  <c r="M205" i="16"/>
  <c r="K216" i="16"/>
  <c r="I224" i="16"/>
  <c r="T240" i="16"/>
  <c r="M260" i="16"/>
  <c r="T275" i="16"/>
  <c r="U285" i="16"/>
  <c r="U299" i="16"/>
  <c r="M323" i="16"/>
  <c r="T10" i="15"/>
  <c r="K47" i="15"/>
  <c r="T47" i="15"/>
  <c r="U53" i="15"/>
  <c r="I63" i="15"/>
  <c r="U78" i="15"/>
  <c r="G85" i="15"/>
  <c r="O85" i="15"/>
  <c r="T102" i="15"/>
  <c r="O112" i="15"/>
  <c r="I126" i="15"/>
  <c r="T144" i="15"/>
  <c r="M150" i="15"/>
  <c r="T150" i="15"/>
  <c r="I169" i="15"/>
  <c r="I170" i="15"/>
  <c r="K198" i="15"/>
  <c r="M224" i="15"/>
  <c r="T224" i="15"/>
  <c r="U230" i="15"/>
  <c r="G240" i="15"/>
  <c r="G247" i="15"/>
  <c r="G259" i="15"/>
  <c r="M275" i="15"/>
  <c r="G299" i="15"/>
  <c r="T339" i="15"/>
  <c r="M10" i="16"/>
  <c r="M47" i="16"/>
  <c r="I58" i="16"/>
  <c r="M70" i="16"/>
  <c r="T102" i="16"/>
  <c r="T112" i="16"/>
  <c r="U126" i="16"/>
  <c r="K132" i="16"/>
  <c r="U170" i="16"/>
  <c r="I179" i="16"/>
  <c r="M224" i="16"/>
  <c r="I240" i="16"/>
  <c r="T247" i="16"/>
  <c r="M285" i="16"/>
  <c r="K298" i="16"/>
  <c r="M299" i="16"/>
  <c r="I310" i="16"/>
  <c r="T310" i="16"/>
  <c r="I337" i="16"/>
  <c r="I338" i="16"/>
  <c r="T338" i="16"/>
  <c r="I339" i="16"/>
  <c r="K35" i="16"/>
  <c r="O40" i="16"/>
  <c r="K47" i="16"/>
  <c r="O54" i="16"/>
  <c r="O58" i="16"/>
  <c r="O70" i="16"/>
  <c r="O102" i="16"/>
  <c r="O106" i="16"/>
  <c r="K137" i="16"/>
  <c r="O204" i="16"/>
  <c r="O230" i="16"/>
  <c r="O260" i="16"/>
  <c r="O338" i="16"/>
  <c r="I10" i="16"/>
  <c r="G40" i="16"/>
  <c r="G54" i="16"/>
  <c r="G58" i="16"/>
  <c r="G70" i="16"/>
  <c r="I84" i="16"/>
  <c r="G102" i="16"/>
  <c r="G106" i="16"/>
  <c r="K112" i="16"/>
  <c r="I132" i="16"/>
  <c r="I144" i="16"/>
  <c r="I170" i="16"/>
  <c r="K198" i="16"/>
  <c r="G204" i="16"/>
  <c r="K224" i="16"/>
  <c r="G230" i="16"/>
  <c r="K240" i="16"/>
  <c r="M254" i="16"/>
  <c r="G260" i="16"/>
  <c r="M292" i="16"/>
  <c r="I298" i="16"/>
  <c r="M310" i="16"/>
  <c r="M332" i="16"/>
  <c r="G338" i="16"/>
  <c r="G78" i="16"/>
  <c r="G96" i="16"/>
  <c r="G126" i="16"/>
  <c r="G150" i="16"/>
  <c r="G216" i="16"/>
  <c r="G254" i="16"/>
  <c r="G292" i="16"/>
  <c r="G310" i="16"/>
  <c r="G332" i="16"/>
  <c r="K19" i="16"/>
  <c r="K53" i="16"/>
  <c r="K85" i="16"/>
  <c r="K101" i="16"/>
  <c r="O112" i="16"/>
  <c r="O198" i="16"/>
  <c r="O224" i="16"/>
  <c r="O240" i="16"/>
  <c r="K247" i="16"/>
  <c r="K259" i="16"/>
  <c r="K275" i="16"/>
  <c r="K285" i="16"/>
  <c r="K299" i="16"/>
  <c r="K303" i="16"/>
  <c r="K337" i="16"/>
  <c r="K40" i="16"/>
  <c r="K54" i="16"/>
  <c r="K58" i="16"/>
  <c r="K70" i="16"/>
  <c r="K102" i="16"/>
  <c r="K106" i="16"/>
  <c r="G112" i="16"/>
  <c r="G198" i="16"/>
  <c r="G224" i="16"/>
  <c r="G240" i="16"/>
  <c r="G27" i="15"/>
  <c r="M35" i="15"/>
  <c r="M47" i="15"/>
  <c r="K63" i="15"/>
  <c r="K91" i="15"/>
  <c r="K121" i="15"/>
  <c r="M137" i="15"/>
  <c r="K157" i="15"/>
  <c r="G163" i="15"/>
  <c r="K169" i="15"/>
  <c r="G179" i="15"/>
  <c r="K185" i="15"/>
  <c r="G191" i="15"/>
  <c r="G205" i="15"/>
  <c r="G231" i="15"/>
  <c r="O254" i="15"/>
  <c r="K267" i="15"/>
  <c r="O292" i="15"/>
  <c r="O310" i="15"/>
  <c r="K317" i="15"/>
  <c r="G323" i="15"/>
  <c r="O332" i="15"/>
  <c r="G339" i="15"/>
  <c r="K10" i="15"/>
  <c r="I40" i="15"/>
  <c r="I54" i="15"/>
  <c r="I58" i="15"/>
  <c r="I70" i="15"/>
  <c r="K84" i="15"/>
  <c r="I102" i="15"/>
  <c r="I106" i="15"/>
  <c r="K132" i="15"/>
  <c r="K144" i="15"/>
  <c r="K170" i="15"/>
  <c r="I204" i="15"/>
  <c r="G216" i="15"/>
  <c r="I230" i="15"/>
  <c r="G254" i="15"/>
  <c r="I260" i="15"/>
  <c r="G292" i="15"/>
  <c r="K298" i="15"/>
  <c r="G310" i="15"/>
  <c r="G332" i="15"/>
  <c r="I338" i="15"/>
  <c r="K40" i="15"/>
  <c r="K54" i="15"/>
  <c r="K58" i="15"/>
  <c r="K70" i="15"/>
  <c r="K102" i="15"/>
  <c r="K106" i="15"/>
  <c r="K204" i="15"/>
  <c r="K230" i="15"/>
  <c r="K260" i="15"/>
  <c r="K338" i="15"/>
  <c r="O10" i="15"/>
  <c r="O84" i="15"/>
  <c r="O132" i="15"/>
  <c r="O144" i="15"/>
  <c r="O170" i="15"/>
  <c r="K179" i="15"/>
  <c r="K191" i="15"/>
  <c r="K205" i="15"/>
  <c r="K231" i="15"/>
  <c r="O298" i="15"/>
  <c r="K323" i="15"/>
  <c r="K339" i="15"/>
  <c r="G10" i="15"/>
  <c r="G84" i="15"/>
  <c r="G132" i="15"/>
  <c r="G144" i="15"/>
  <c r="G170" i="15"/>
  <c r="G298" i="15"/>
  <c r="O40" i="15"/>
  <c r="O54" i="15"/>
  <c r="O58" i="15"/>
  <c r="O70" i="15"/>
  <c r="O102" i="15"/>
  <c r="O106" i="15"/>
  <c r="M63" i="14"/>
  <c r="M91" i="14"/>
  <c r="M121" i="14"/>
  <c r="M157" i="14"/>
  <c r="M169" i="14"/>
  <c r="M185" i="14"/>
  <c r="M267" i="14"/>
  <c r="M317" i="14"/>
  <c r="K40" i="14"/>
  <c r="K54" i="14"/>
  <c r="K58" i="14"/>
  <c r="O63" i="14"/>
  <c r="K70" i="14"/>
  <c r="O91" i="14"/>
  <c r="K102" i="14"/>
  <c r="K106" i="14"/>
  <c r="O121" i="14"/>
  <c r="O157" i="14"/>
  <c r="O169" i="14"/>
  <c r="O185" i="14"/>
  <c r="K204" i="14"/>
  <c r="K230" i="14"/>
  <c r="K260" i="14"/>
  <c r="O267" i="14"/>
  <c r="O317" i="14"/>
  <c r="K338" i="14"/>
  <c r="O10" i="14"/>
  <c r="K27" i="14"/>
  <c r="G63" i="14"/>
  <c r="O84" i="14"/>
  <c r="G91" i="14"/>
  <c r="G121" i="14"/>
  <c r="O132" i="14"/>
  <c r="O144" i="14"/>
  <c r="G157" i="14"/>
  <c r="K163" i="14"/>
  <c r="G169" i="14"/>
  <c r="O170" i="14"/>
  <c r="K179" i="14"/>
  <c r="G185" i="14"/>
  <c r="K191" i="14"/>
  <c r="K205" i="14"/>
  <c r="K231" i="14"/>
  <c r="G267" i="14"/>
  <c r="O298" i="14"/>
  <c r="G317" i="14"/>
  <c r="K323" i="14"/>
  <c r="K339" i="14"/>
  <c r="G10" i="14"/>
  <c r="G84" i="14"/>
  <c r="G132" i="14"/>
  <c r="G144" i="14"/>
  <c r="G170" i="14"/>
  <c r="G298" i="14"/>
  <c r="K35" i="14"/>
  <c r="K47" i="14"/>
  <c r="K137" i="14"/>
  <c r="O27" i="14"/>
  <c r="K112" i="14"/>
  <c r="O163" i="14"/>
  <c r="O179" i="14"/>
  <c r="O191" i="14"/>
  <c r="K198" i="14"/>
  <c r="O205" i="14"/>
  <c r="K224" i="14"/>
  <c r="O231" i="14"/>
  <c r="K240" i="14"/>
  <c r="O323" i="14"/>
  <c r="O339" i="14"/>
  <c r="O10" i="13"/>
  <c r="G63" i="13"/>
  <c r="G91" i="13"/>
  <c r="G121" i="13"/>
  <c r="O132" i="13"/>
  <c r="O144" i="13"/>
  <c r="G157" i="13"/>
  <c r="G169" i="13"/>
  <c r="O170" i="13"/>
  <c r="G185" i="13"/>
  <c r="G267" i="13"/>
  <c r="O298" i="13"/>
  <c r="G317" i="13"/>
  <c r="O84" i="13"/>
  <c r="G10" i="13"/>
  <c r="O19" i="13"/>
  <c r="O53" i="13"/>
  <c r="K78" i="13"/>
  <c r="G84" i="13"/>
  <c r="O85" i="13"/>
  <c r="K96" i="13"/>
  <c r="O101" i="13"/>
  <c r="K126" i="13"/>
  <c r="G132" i="13"/>
  <c r="G144" i="13"/>
  <c r="K150" i="13"/>
  <c r="G170" i="13"/>
  <c r="K216" i="13"/>
  <c r="O247" i="13"/>
  <c r="K254" i="13"/>
  <c r="O259" i="13"/>
  <c r="O275" i="13"/>
  <c r="O285" i="13"/>
  <c r="K292" i="13"/>
  <c r="G298" i="13"/>
  <c r="O299" i="13"/>
  <c r="O303" i="13"/>
  <c r="K310" i="13"/>
  <c r="K332" i="13"/>
  <c r="O337" i="13"/>
  <c r="G19" i="13"/>
  <c r="K35" i="13"/>
  <c r="K47" i="13"/>
  <c r="G53" i="13"/>
  <c r="I63" i="13"/>
  <c r="G85" i="13"/>
  <c r="I91" i="13"/>
  <c r="G101" i="13"/>
  <c r="I121" i="13"/>
  <c r="K137" i="13"/>
  <c r="I157" i="13"/>
  <c r="I169" i="13"/>
  <c r="I185" i="13"/>
  <c r="G247" i="13"/>
  <c r="G259" i="13"/>
  <c r="I267" i="13"/>
  <c r="G275" i="13"/>
  <c r="G285" i="13"/>
  <c r="G299" i="13"/>
  <c r="G303" i="13"/>
  <c r="I317" i="13"/>
  <c r="G337" i="13"/>
  <c r="K112" i="13"/>
  <c r="K198" i="13"/>
  <c r="K224" i="13"/>
  <c r="K240" i="13"/>
  <c r="K63" i="13"/>
  <c r="K91" i="13"/>
  <c r="K121" i="13"/>
  <c r="K157" i="13"/>
  <c r="K169" i="13"/>
  <c r="K185" i="13"/>
  <c r="K267" i="13"/>
  <c r="K317" i="13"/>
  <c r="G19" i="12"/>
  <c r="K35" i="12"/>
  <c r="O40" i="12"/>
  <c r="K47" i="12"/>
  <c r="G53" i="12"/>
  <c r="O54" i="12"/>
  <c r="O58" i="12"/>
  <c r="O70" i="12"/>
  <c r="G85" i="12"/>
  <c r="G101" i="12"/>
  <c r="O102" i="12"/>
  <c r="O106" i="12"/>
  <c r="K137" i="12"/>
  <c r="O204" i="12"/>
  <c r="O230" i="12"/>
  <c r="G247" i="12"/>
  <c r="G259" i="12"/>
  <c r="O260" i="12"/>
  <c r="G275" i="12"/>
  <c r="G285" i="12"/>
  <c r="G299" i="12"/>
  <c r="G303" i="12"/>
  <c r="G337" i="12"/>
  <c r="O338" i="12"/>
  <c r="I10" i="12"/>
  <c r="G40" i="12"/>
  <c r="G54" i="12"/>
  <c r="G58" i="12"/>
  <c r="G70" i="12"/>
  <c r="I84" i="12"/>
  <c r="G102" i="12"/>
  <c r="G106" i="12"/>
  <c r="K112" i="12"/>
  <c r="I132" i="12"/>
  <c r="I144" i="12"/>
  <c r="I170" i="12"/>
  <c r="K198" i="12"/>
  <c r="G204" i="12"/>
  <c r="K224" i="12"/>
  <c r="G230" i="12"/>
  <c r="K240" i="12"/>
  <c r="G260" i="12"/>
  <c r="I298" i="12"/>
  <c r="G338" i="12"/>
  <c r="K10" i="12"/>
  <c r="K84" i="12"/>
  <c r="K132" i="12"/>
  <c r="K144" i="12"/>
  <c r="K170" i="12"/>
  <c r="K298" i="12"/>
  <c r="K19" i="12"/>
  <c r="K53" i="12"/>
  <c r="K85" i="12"/>
  <c r="K101" i="12"/>
  <c r="O112" i="12"/>
  <c r="O198" i="12"/>
  <c r="O224" i="12"/>
  <c r="O240" i="12"/>
  <c r="G112" i="12"/>
  <c r="G198" i="12"/>
  <c r="G224" i="12"/>
  <c r="G240" i="12"/>
  <c r="O10" i="12"/>
  <c r="O132" i="12"/>
  <c r="O144" i="12"/>
  <c r="O170" i="12"/>
  <c r="O298" i="12"/>
  <c r="I19" i="11"/>
  <c r="I53" i="11"/>
  <c r="K63" i="11"/>
  <c r="O78" i="11"/>
  <c r="I85" i="11"/>
  <c r="K91" i="11"/>
  <c r="O96" i="11"/>
  <c r="I101" i="11"/>
  <c r="K121" i="11"/>
  <c r="O126" i="11"/>
  <c r="O150" i="11"/>
  <c r="K157" i="11"/>
  <c r="K169" i="11"/>
  <c r="K185" i="11"/>
  <c r="O216" i="11"/>
  <c r="I247" i="11"/>
  <c r="O254" i="11"/>
  <c r="I259" i="11"/>
  <c r="K267" i="11"/>
  <c r="I275" i="11"/>
  <c r="I285" i="11"/>
  <c r="O292" i="11"/>
  <c r="I299" i="11"/>
  <c r="I303" i="11"/>
  <c r="O310" i="11"/>
  <c r="K317" i="11"/>
  <c r="O332" i="11"/>
  <c r="I337" i="11"/>
  <c r="K10" i="11"/>
  <c r="O35" i="11"/>
  <c r="O47" i="11"/>
  <c r="K84" i="11"/>
  <c r="K132" i="11"/>
  <c r="O137" i="11"/>
  <c r="K144" i="11"/>
  <c r="K170" i="11"/>
  <c r="K298" i="11"/>
  <c r="O10" i="11"/>
  <c r="K27" i="11"/>
  <c r="O84" i="11"/>
  <c r="O132" i="11"/>
  <c r="O144" i="11"/>
  <c r="K163" i="11"/>
  <c r="O170" i="11"/>
  <c r="K179" i="11"/>
  <c r="K191" i="11"/>
  <c r="K205" i="11"/>
  <c r="K231" i="11"/>
  <c r="O298" i="11"/>
  <c r="K323" i="11"/>
  <c r="K339" i="11"/>
  <c r="G10" i="11"/>
  <c r="O19" i="11"/>
  <c r="O53" i="11"/>
  <c r="K78" i="11"/>
  <c r="G84" i="11"/>
  <c r="O85" i="11"/>
  <c r="K96" i="11"/>
  <c r="O101" i="11"/>
  <c r="K126" i="11"/>
  <c r="G132" i="11"/>
  <c r="G144" i="11"/>
  <c r="K150" i="11"/>
  <c r="G170" i="11"/>
  <c r="K216" i="11"/>
  <c r="O247" i="11"/>
  <c r="K254" i="11"/>
  <c r="O259" i="11"/>
  <c r="O275" i="11"/>
  <c r="O285" i="11"/>
  <c r="K292" i="11"/>
  <c r="G298" i="11"/>
  <c r="O299" i="11"/>
  <c r="O303" i="11"/>
  <c r="K310" i="11"/>
  <c r="K332" i="11"/>
  <c r="O337" i="11"/>
  <c r="I27" i="10"/>
  <c r="K53" i="10"/>
  <c r="K85" i="10"/>
  <c r="K101" i="10"/>
  <c r="O112" i="10"/>
  <c r="M157" i="10"/>
  <c r="I163" i="10"/>
  <c r="I179" i="10"/>
  <c r="M185" i="10"/>
  <c r="I191" i="10"/>
  <c r="O198" i="10"/>
  <c r="I205" i="10"/>
  <c r="O224" i="10"/>
  <c r="I231" i="10"/>
  <c r="O240" i="10"/>
  <c r="K247" i="10"/>
  <c r="K259" i="10"/>
  <c r="M267" i="10"/>
  <c r="K275" i="10"/>
  <c r="K299" i="10"/>
  <c r="K303" i="10"/>
  <c r="M317" i="10"/>
  <c r="I323" i="10"/>
  <c r="K337" i="10"/>
  <c r="I339" i="10"/>
  <c r="K40" i="10"/>
  <c r="K54" i="10"/>
  <c r="K58" i="10"/>
  <c r="O63" i="10"/>
  <c r="K70" i="10"/>
  <c r="O91" i="10"/>
  <c r="K102" i="10"/>
  <c r="K106" i="10"/>
  <c r="G112" i="10"/>
  <c r="O121" i="10"/>
  <c r="O157" i="10"/>
  <c r="O169" i="10"/>
  <c r="O185" i="10"/>
  <c r="K204" i="10"/>
  <c r="G224" i="10"/>
  <c r="K230" i="10"/>
  <c r="G240" i="10"/>
  <c r="K260" i="10"/>
  <c r="O267" i="10"/>
  <c r="O317" i="10"/>
  <c r="K338" i="10"/>
  <c r="G170" i="10"/>
  <c r="K35" i="10"/>
  <c r="O40" i="10"/>
  <c r="K47" i="10"/>
  <c r="O54" i="10"/>
  <c r="O58" i="10"/>
  <c r="O70" i="10"/>
  <c r="O102" i="10"/>
  <c r="O106" i="10"/>
  <c r="K137" i="10"/>
  <c r="O204" i="10"/>
  <c r="O230" i="10"/>
  <c r="O260" i="10"/>
  <c r="O338" i="10"/>
  <c r="G40" i="10"/>
  <c r="G54" i="10"/>
  <c r="G58" i="10"/>
  <c r="G70" i="10"/>
  <c r="G102" i="10"/>
  <c r="G106" i="10"/>
  <c r="K112" i="10"/>
  <c r="O179" i="10"/>
  <c r="O191" i="10"/>
  <c r="K198" i="10"/>
  <c r="G204" i="10"/>
  <c r="O205" i="10"/>
  <c r="K224" i="10"/>
  <c r="G230" i="10"/>
  <c r="O231" i="10"/>
  <c r="K240" i="10"/>
  <c r="G260" i="10"/>
  <c r="O323" i="10"/>
  <c r="G338" i="10"/>
  <c r="O339" i="10"/>
  <c r="O10" i="9"/>
  <c r="K27" i="9"/>
  <c r="G63" i="9"/>
  <c r="O84" i="9"/>
  <c r="G91" i="9"/>
  <c r="G121" i="9"/>
  <c r="O132" i="9"/>
  <c r="O144" i="9"/>
  <c r="G157" i="9"/>
  <c r="K163" i="9"/>
  <c r="G169" i="9"/>
  <c r="O170" i="9"/>
  <c r="K179" i="9"/>
  <c r="G185" i="9"/>
  <c r="K191" i="9"/>
  <c r="K205" i="9"/>
  <c r="K231" i="9"/>
  <c r="G267" i="9"/>
  <c r="O298" i="9"/>
  <c r="G317" i="9"/>
  <c r="K323" i="9"/>
  <c r="K339" i="9"/>
  <c r="G10" i="9"/>
  <c r="M40" i="9"/>
  <c r="M54" i="9"/>
  <c r="M58" i="9"/>
  <c r="M70" i="9"/>
  <c r="G84" i="9"/>
  <c r="M102" i="9"/>
  <c r="M106" i="9"/>
  <c r="I112" i="9"/>
  <c r="G132" i="9"/>
  <c r="G144" i="9"/>
  <c r="G170" i="9"/>
  <c r="I198" i="9"/>
  <c r="M204" i="9"/>
  <c r="I224" i="9"/>
  <c r="M230" i="9"/>
  <c r="I240" i="9"/>
  <c r="M260" i="9"/>
  <c r="G298" i="9"/>
  <c r="M338" i="9"/>
  <c r="K35" i="9"/>
  <c r="K47" i="9"/>
  <c r="I63" i="9"/>
  <c r="I91" i="9"/>
  <c r="I121" i="9"/>
  <c r="K137" i="9"/>
  <c r="I157" i="9"/>
  <c r="I169" i="9"/>
  <c r="I185" i="9"/>
  <c r="I267" i="9"/>
  <c r="I317" i="9"/>
  <c r="K112" i="9"/>
  <c r="K198" i="9"/>
  <c r="K224" i="9"/>
  <c r="K240" i="9"/>
  <c r="K63" i="9"/>
  <c r="K91" i="9"/>
  <c r="K121" i="9"/>
  <c r="K157" i="9"/>
  <c r="K169" i="9"/>
  <c r="K185" i="9"/>
  <c r="K267" i="9"/>
  <c r="K317" i="9"/>
  <c r="O112" i="9"/>
  <c r="O198" i="9"/>
  <c r="G19" i="8"/>
  <c r="K35" i="8"/>
  <c r="O40" i="8"/>
  <c r="K47" i="8"/>
  <c r="G53" i="8"/>
  <c r="O54" i="8"/>
  <c r="O58" i="8"/>
  <c r="I63" i="8"/>
  <c r="O70" i="8"/>
  <c r="G85" i="8"/>
  <c r="I91" i="8"/>
  <c r="G101" i="8"/>
  <c r="O102" i="8"/>
  <c r="O106" i="8"/>
  <c r="I121" i="8"/>
  <c r="K137" i="8"/>
  <c r="I157" i="8"/>
  <c r="I169" i="8"/>
  <c r="I185" i="8"/>
  <c r="O204" i="8"/>
  <c r="O230" i="8"/>
  <c r="G247" i="8"/>
  <c r="G259" i="8"/>
  <c r="O260" i="8"/>
  <c r="I267" i="8"/>
  <c r="G275" i="8"/>
  <c r="G285" i="8"/>
  <c r="G299" i="8"/>
  <c r="G303" i="8"/>
  <c r="I317" i="8"/>
  <c r="G337" i="8"/>
  <c r="O338" i="8"/>
  <c r="I10" i="8"/>
  <c r="I84" i="8"/>
  <c r="K112" i="8"/>
  <c r="I132" i="8"/>
  <c r="I144" i="8"/>
  <c r="I170" i="8"/>
  <c r="K198" i="8"/>
  <c r="K224" i="8"/>
  <c r="K240" i="8"/>
  <c r="I298" i="8"/>
  <c r="K169" i="8"/>
  <c r="K185" i="8"/>
  <c r="I247" i="8"/>
  <c r="I259" i="8"/>
  <c r="K267" i="8"/>
  <c r="I275" i="8"/>
  <c r="I285" i="8"/>
  <c r="I299" i="8"/>
  <c r="I303" i="8"/>
  <c r="K317" i="8"/>
  <c r="I337" i="8"/>
  <c r="O112" i="8"/>
  <c r="O198" i="8"/>
  <c r="O224" i="8"/>
  <c r="O63" i="8"/>
  <c r="O91" i="8"/>
  <c r="G112" i="8"/>
  <c r="O121" i="8"/>
  <c r="O157" i="8"/>
  <c r="O169" i="8"/>
  <c r="O185" i="8"/>
  <c r="G198" i="8"/>
  <c r="O267" i="8"/>
  <c r="O317" i="8"/>
  <c r="O10" i="8"/>
  <c r="O84" i="8"/>
  <c r="O132" i="8"/>
  <c r="O144" i="8"/>
  <c r="O170" i="8"/>
  <c r="O298" i="8"/>
  <c r="G27" i="7"/>
  <c r="K63" i="7"/>
  <c r="O78" i="7"/>
  <c r="K91" i="7"/>
  <c r="O96" i="7"/>
  <c r="K121" i="7"/>
  <c r="O126" i="7"/>
  <c r="O150" i="7"/>
  <c r="K157" i="7"/>
  <c r="G163" i="7"/>
  <c r="K169" i="7"/>
  <c r="G179" i="7"/>
  <c r="K185" i="7"/>
  <c r="G191" i="7"/>
  <c r="G205" i="7"/>
  <c r="O216" i="7"/>
  <c r="G231" i="7"/>
  <c r="O254" i="7"/>
  <c r="K267" i="7"/>
  <c r="O292" i="7"/>
  <c r="O310" i="7"/>
  <c r="K317" i="7"/>
  <c r="G323" i="7"/>
  <c r="O332" i="7"/>
  <c r="G339" i="7"/>
  <c r="K10" i="7"/>
  <c r="I40" i="7"/>
  <c r="I54" i="7"/>
  <c r="I58" i="7"/>
  <c r="I70" i="7"/>
  <c r="G78" i="7"/>
  <c r="K84" i="7"/>
  <c r="G96" i="7"/>
  <c r="I102" i="7"/>
  <c r="I106" i="7"/>
  <c r="G126" i="7"/>
  <c r="K132" i="7"/>
  <c r="K144" i="7"/>
  <c r="G150" i="7"/>
  <c r="K170" i="7"/>
  <c r="I204" i="7"/>
  <c r="G216" i="7"/>
  <c r="I230" i="7"/>
  <c r="G254" i="7"/>
  <c r="I260" i="7"/>
  <c r="G292" i="7"/>
  <c r="K298" i="7"/>
  <c r="G310" i="7"/>
  <c r="G332" i="7"/>
  <c r="I338" i="7"/>
  <c r="K19" i="7"/>
  <c r="I27" i="7"/>
  <c r="K85" i="7"/>
  <c r="K101" i="7"/>
  <c r="I163" i="7"/>
  <c r="I179" i="7"/>
  <c r="I191" i="7"/>
  <c r="I205" i="7"/>
  <c r="I231" i="7"/>
  <c r="I323" i="7"/>
  <c r="K40" i="7"/>
  <c r="K54" i="7"/>
  <c r="K58" i="7"/>
  <c r="K70" i="7"/>
  <c r="K102" i="7"/>
  <c r="K106" i="7"/>
  <c r="K204" i="7"/>
  <c r="K230" i="7"/>
  <c r="K260" i="7"/>
  <c r="K338" i="7"/>
  <c r="O10" i="7"/>
  <c r="K27" i="7"/>
  <c r="O132" i="7"/>
  <c r="O144" i="7"/>
  <c r="K163" i="7"/>
  <c r="O170" i="7"/>
  <c r="K179" i="7"/>
  <c r="K191" i="7"/>
  <c r="K205" i="7"/>
  <c r="K231" i="7"/>
  <c r="O298" i="7"/>
  <c r="K323" i="7"/>
  <c r="K339" i="7"/>
  <c r="G10" i="7"/>
  <c r="G132" i="7"/>
  <c r="G144" i="7"/>
  <c r="G170" i="7"/>
  <c r="I27" i="6"/>
  <c r="G35" i="6"/>
  <c r="G47" i="6"/>
  <c r="O112" i="6"/>
  <c r="G137" i="6"/>
  <c r="I163" i="6"/>
  <c r="I179" i="6"/>
  <c r="I191" i="6"/>
  <c r="O198" i="6"/>
  <c r="I205" i="6"/>
  <c r="O224" i="6"/>
  <c r="I231" i="6"/>
  <c r="O240" i="6"/>
  <c r="I323" i="6"/>
  <c r="I339" i="6"/>
  <c r="K40" i="6"/>
  <c r="K54" i="6"/>
  <c r="K58" i="6"/>
  <c r="O63" i="6"/>
  <c r="K70" i="6"/>
  <c r="I78" i="6"/>
  <c r="O91" i="6"/>
  <c r="I96" i="6"/>
  <c r="K102" i="6"/>
  <c r="K106" i="6"/>
  <c r="O121" i="6"/>
  <c r="I126" i="6"/>
  <c r="I150" i="6"/>
  <c r="O157" i="6"/>
  <c r="O169" i="6"/>
  <c r="O185" i="6"/>
  <c r="K204" i="6"/>
  <c r="I216" i="6"/>
  <c r="K230" i="6"/>
  <c r="I254" i="6"/>
  <c r="K260" i="6"/>
  <c r="O267" i="6"/>
  <c r="I292" i="6"/>
  <c r="I310" i="6"/>
  <c r="O317" i="6"/>
  <c r="I332" i="6"/>
  <c r="K338" i="6"/>
  <c r="K27" i="6"/>
  <c r="I35" i="6"/>
  <c r="I47" i="6"/>
  <c r="I137" i="6"/>
  <c r="K163" i="6"/>
  <c r="K179" i="6"/>
  <c r="K191" i="6"/>
  <c r="K205" i="6"/>
  <c r="K231" i="6"/>
  <c r="K323" i="6"/>
  <c r="K339" i="6"/>
  <c r="K35" i="6"/>
  <c r="K47" i="6"/>
  <c r="K137" i="6"/>
  <c r="O27" i="6"/>
  <c r="O163" i="6"/>
  <c r="O179" i="6"/>
  <c r="O191" i="6"/>
  <c r="O205" i="6"/>
  <c r="O231" i="6"/>
  <c r="O323" i="6"/>
  <c r="O339" i="6"/>
  <c r="O10" i="5"/>
  <c r="K27" i="5"/>
  <c r="G63" i="5"/>
  <c r="O84" i="5"/>
  <c r="G91" i="5"/>
  <c r="G121" i="5"/>
  <c r="O132" i="5"/>
  <c r="O144" i="5"/>
  <c r="G157" i="5"/>
  <c r="G169" i="5"/>
  <c r="O170" i="5"/>
  <c r="K179" i="5"/>
  <c r="G185" i="5"/>
  <c r="K191" i="5"/>
  <c r="K205" i="5"/>
  <c r="K231" i="5"/>
  <c r="G267" i="5"/>
  <c r="O298" i="5"/>
  <c r="G317" i="5"/>
  <c r="K323" i="5"/>
  <c r="K339" i="5"/>
  <c r="O112" i="5"/>
  <c r="O224" i="5"/>
  <c r="O240" i="5"/>
  <c r="G10" i="5"/>
  <c r="M40" i="5"/>
  <c r="M54" i="5"/>
  <c r="M58" i="5"/>
  <c r="M70" i="5"/>
  <c r="G84" i="5"/>
  <c r="M102" i="5"/>
  <c r="M106" i="5"/>
  <c r="I112" i="5"/>
  <c r="G132" i="5"/>
  <c r="G144" i="5"/>
  <c r="G170" i="5"/>
  <c r="I198" i="5"/>
  <c r="M204" i="5"/>
  <c r="I224" i="5"/>
  <c r="M230" i="5"/>
  <c r="I240" i="5"/>
  <c r="M260" i="5"/>
  <c r="G298" i="5"/>
  <c r="M338" i="5"/>
  <c r="K47" i="5"/>
  <c r="I63" i="5"/>
  <c r="I91" i="5"/>
  <c r="I157" i="5"/>
  <c r="I169" i="5"/>
  <c r="I185" i="5"/>
  <c r="K35" i="5"/>
  <c r="I121" i="5"/>
  <c r="K137" i="5"/>
  <c r="I267" i="5"/>
  <c r="I317" i="5"/>
  <c r="K112" i="5"/>
  <c r="K198" i="5"/>
  <c r="K224" i="5"/>
  <c r="K240" i="5"/>
  <c r="O198" i="5"/>
  <c r="O298" i="4"/>
  <c r="O40" i="4"/>
  <c r="G53" i="4"/>
  <c r="O54" i="4"/>
  <c r="G85" i="4"/>
  <c r="O106" i="4"/>
  <c r="O204" i="4"/>
  <c r="O230" i="4"/>
  <c r="G247" i="4"/>
  <c r="G259" i="4"/>
  <c r="O260" i="4"/>
  <c r="G275" i="4"/>
  <c r="G285" i="4"/>
  <c r="G299" i="4"/>
  <c r="G303" i="4"/>
  <c r="G337" i="4"/>
  <c r="O338" i="4"/>
  <c r="M10" i="4"/>
  <c r="O10" i="4"/>
  <c r="O84" i="4"/>
  <c r="O132" i="4"/>
  <c r="O144" i="4"/>
  <c r="G19" i="4"/>
  <c r="K47" i="4"/>
  <c r="O58" i="4"/>
  <c r="O70" i="4"/>
  <c r="G101" i="4"/>
  <c r="O102" i="4"/>
  <c r="K137" i="4"/>
  <c r="I10" i="4"/>
  <c r="G40" i="4"/>
  <c r="G54" i="4"/>
  <c r="G58" i="4"/>
  <c r="G70" i="4"/>
  <c r="I84" i="4"/>
  <c r="G102" i="4"/>
  <c r="G106" i="4"/>
  <c r="K112" i="4"/>
  <c r="I132" i="4"/>
  <c r="I144" i="4"/>
  <c r="I170" i="4"/>
  <c r="K198" i="4"/>
  <c r="G204" i="4"/>
  <c r="K224" i="4"/>
  <c r="G230" i="4"/>
  <c r="K240" i="4"/>
  <c r="G260" i="4"/>
  <c r="I298" i="4"/>
  <c r="G338" i="4"/>
  <c r="I53" i="4"/>
  <c r="K63" i="4"/>
  <c r="I101" i="4"/>
  <c r="K121" i="4"/>
  <c r="K157" i="4"/>
  <c r="K169" i="4"/>
  <c r="K185" i="4"/>
  <c r="I247" i="4"/>
  <c r="K267" i="4"/>
  <c r="I299" i="4"/>
  <c r="K317" i="4"/>
  <c r="I337" i="4"/>
  <c r="I19" i="4"/>
  <c r="I85" i="4"/>
  <c r="K91" i="4"/>
  <c r="I259" i="4"/>
  <c r="I275" i="4"/>
  <c r="I285" i="4"/>
  <c r="I303" i="4"/>
  <c r="K84" i="4"/>
  <c r="K132" i="4"/>
  <c r="K144" i="4"/>
  <c r="K170" i="4"/>
  <c r="K298" i="4"/>
  <c r="O224" i="4"/>
  <c r="O170" i="4"/>
  <c r="M323" i="3"/>
  <c r="M339" i="3"/>
  <c r="I10" i="3"/>
  <c r="M78" i="3"/>
  <c r="I84" i="3"/>
  <c r="I144" i="3"/>
  <c r="M150" i="3"/>
  <c r="I298" i="3"/>
  <c r="M310" i="3"/>
  <c r="O78" i="3"/>
  <c r="O96" i="3"/>
  <c r="K121" i="3"/>
  <c r="O150" i="3"/>
  <c r="K157" i="3"/>
  <c r="K169" i="3"/>
  <c r="K185" i="3"/>
  <c r="O216" i="3"/>
  <c r="I247" i="3"/>
  <c r="O254" i="3"/>
  <c r="I259" i="3"/>
  <c r="K267" i="3"/>
  <c r="I275" i="3"/>
  <c r="I285" i="3"/>
  <c r="O292" i="3"/>
  <c r="I299" i="3"/>
  <c r="I303" i="3"/>
  <c r="O310" i="3"/>
  <c r="K317" i="3"/>
  <c r="O332" i="3"/>
  <c r="I337" i="3"/>
  <c r="M179" i="3"/>
  <c r="M231" i="3"/>
  <c r="M96" i="3"/>
  <c r="M254" i="3"/>
  <c r="M332" i="3"/>
  <c r="I19" i="3"/>
  <c r="I53" i="3"/>
  <c r="I85" i="3"/>
  <c r="K91" i="3"/>
  <c r="I101" i="3"/>
  <c r="O126" i="3"/>
  <c r="K10" i="3"/>
  <c r="O35" i="3"/>
  <c r="O47" i="3"/>
  <c r="G78" i="3"/>
  <c r="K84" i="3"/>
  <c r="G96" i="3"/>
  <c r="G126" i="3"/>
  <c r="K132" i="3"/>
  <c r="O137" i="3"/>
  <c r="K144" i="3"/>
  <c r="G150" i="3"/>
  <c r="K170" i="3"/>
  <c r="G216" i="3"/>
  <c r="G254" i="3"/>
  <c r="G292" i="3"/>
  <c r="K298" i="3"/>
  <c r="G310" i="3"/>
  <c r="G332" i="3"/>
  <c r="O10" i="3"/>
  <c r="O84" i="3"/>
  <c r="O132" i="3"/>
  <c r="O144" i="3"/>
  <c r="K163" i="3"/>
  <c r="O170" i="3"/>
  <c r="O298" i="3"/>
  <c r="K126" i="3"/>
  <c r="G132" i="3"/>
  <c r="G170" i="3"/>
  <c r="K216" i="3"/>
  <c r="O163" i="2"/>
  <c r="O292" i="2"/>
  <c r="O112" i="2"/>
  <c r="G137" i="2"/>
  <c r="I163" i="2"/>
  <c r="I179" i="2"/>
  <c r="I191" i="2"/>
  <c r="O198" i="2"/>
  <c r="I205" i="2"/>
  <c r="O224" i="2"/>
  <c r="I231" i="2"/>
  <c r="O240" i="2"/>
  <c r="I323" i="2"/>
  <c r="I339" i="2"/>
  <c r="O27" i="2"/>
  <c r="O205" i="2"/>
  <c r="G27" i="2"/>
  <c r="G35" i="2"/>
  <c r="G47" i="2"/>
  <c r="M10" i="2"/>
  <c r="K40" i="2"/>
  <c r="K54" i="2"/>
  <c r="K58" i="2"/>
  <c r="K70" i="2"/>
  <c r="I78" i="2"/>
  <c r="M84" i="2"/>
  <c r="I96" i="2"/>
  <c r="K102" i="2"/>
  <c r="K106" i="2"/>
  <c r="I126" i="2"/>
  <c r="M132" i="2"/>
  <c r="M144" i="2"/>
  <c r="I150" i="2"/>
  <c r="M170" i="2"/>
  <c r="K204" i="2"/>
  <c r="I216" i="2"/>
  <c r="K230" i="2"/>
  <c r="I254" i="2"/>
  <c r="K260" i="2"/>
  <c r="I292" i="2"/>
  <c r="M298" i="2"/>
  <c r="I310" i="2"/>
  <c r="O317" i="2"/>
  <c r="I332" i="2"/>
  <c r="K338" i="2"/>
  <c r="O191" i="2"/>
  <c r="O126" i="2"/>
  <c r="G179" i="2"/>
  <c r="G231" i="2"/>
  <c r="O254" i="2"/>
  <c r="G339" i="2"/>
  <c r="I35" i="2"/>
  <c r="I47" i="2"/>
  <c r="I137" i="2"/>
  <c r="K163" i="2"/>
  <c r="K179" i="2"/>
  <c r="K191" i="2"/>
  <c r="K205" i="2"/>
  <c r="K231" i="2"/>
  <c r="K323" i="2"/>
  <c r="K339" i="2"/>
  <c r="O323" i="2"/>
  <c r="O78" i="2"/>
  <c r="O96" i="2"/>
  <c r="O150" i="2"/>
  <c r="O216" i="2"/>
  <c r="O310" i="2"/>
  <c r="O332" i="2"/>
  <c r="O47" i="1"/>
  <c r="G35" i="1"/>
  <c r="O112" i="1"/>
  <c r="O240" i="1"/>
  <c r="O10" i="1"/>
  <c r="K27" i="1"/>
  <c r="I35" i="1"/>
  <c r="I47" i="1"/>
  <c r="G63" i="1"/>
  <c r="O84" i="1"/>
  <c r="G91" i="1"/>
  <c r="G121" i="1"/>
  <c r="O132" i="1"/>
  <c r="I137" i="1"/>
  <c r="O144" i="1"/>
  <c r="G157" i="1"/>
  <c r="K163" i="1"/>
  <c r="G169" i="1"/>
  <c r="O170" i="1"/>
  <c r="K179" i="1"/>
  <c r="G185" i="1"/>
  <c r="K191" i="1"/>
  <c r="K205" i="1"/>
  <c r="K231" i="1"/>
  <c r="G267" i="1"/>
  <c r="O298" i="1"/>
  <c r="G317" i="1"/>
  <c r="K323" i="1"/>
  <c r="K339" i="1"/>
  <c r="O224" i="1"/>
  <c r="M40" i="1"/>
  <c r="M54" i="1"/>
  <c r="M58" i="1"/>
  <c r="M70" i="1"/>
  <c r="K78" i="1"/>
  <c r="K96" i="1"/>
  <c r="M102" i="1"/>
  <c r="M106" i="1"/>
  <c r="I112" i="1"/>
  <c r="K126" i="1"/>
  <c r="K150" i="1"/>
  <c r="I198" i="1"/>
  <c r="M204" i="1"/>
  <c r="K216" i="1"/>
  <c r="I224" i="1"/>
  <c r="M230" i="1"/>
  <c r="I240" i="1"/>
  <c r="K254" i="1"/>
  <c r="M260" i="1"/>
  <c r="K292" i="1"/>
  <c r="K310" i="1"/>
  <c r="K332" i="1"/>
  <c r="M338" i="1"/>
  <c r="M240" i="1"/>
  <c r="G137" i="1"/>
  <c r="O198" i="1"/>
  <c r="K35" i="1"/>
  <c r="K47" i="1"/>
  <c r="I63" i="1"/>
  <c r="I91" i="1"/>
  <c r="I121" i="1"/>
  <c r="K137" i="1"/>
  <c r="I157" i="1"/>
  <c r="I169" i="1"/>
  <c r="I185" i="1"/>
  <c r="I267" i="1"/>
  <c r="I317" i="1"/>
</calcChain>
</file>

<file path=xl/sharedStrings.xml><?xml version="1.0" encoding="utf-8"?>
<sst xmlns="http://schemas.openxmlformats.org/spreadsheetml/2006/main" count="16336" uniqueCount="619">
  <si>
    <t/>
  </si>
  <si>
    <t>Figures Finalised as at 2023/10/16</t>
  </si>
  <si>
    <t>STATEMENT OF OPERATING REVENUE FOR THE 1st Quarter Ended 30 September 2023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</si>
  <si>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</si>
  <si>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</si>
  <si>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</si>
  <si>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</si>
  <si>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</si>
  <si>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</si>
  <si>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30 September 2023</t>
  </si>
  <si>
    <t>First Quarter 2022/23</t>
  </si>
  <si>
    <t>R thousands</t>
  </si>
  <si>
    <t>Code</t>
  </si>
  <si>
    <t>Main app</t>
  </si>
  <si>
    <t>Adjusted Budget</t>
  </si>
  <si>
    <t>Actual Revenue</t>
  </si>
  <si>
    <t>1st Q as % of Main app</t>
  </si>
  <si>
    <t>2nd Q as % of Main app</t>
  </si>
  <si>
    <t>3rd Q as % of adj budget</t>
  </si>
  <si>
    <t>4th Q as % of adj budget</t>
  </si>
  <si>
    <t>Total Revenue as % of Main app</t>
  </si>
  <si>
    <t>Q1 of 2022/23 to Q1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</si>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</sst>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19818020</v>
      </c>
      <c r="E8" s="31">
        <v>19818020</v>
      </c>
      <c r="F8" s="31">
        <v>4684635</v>
      </c>
      <c r="G8" s="36">
        <f>IF(($D8       =0),0,($F8       /$D8       ))</f>
        <v>0.23638259523403449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4684635</v>
      </c>
      <c r="O8" s="36">
        <f>IF(($D8       =0),0,($N8       /$D8       ))</f>
        <v>0.23638259523403449</v>
      </c>
      <c r="P8" s="31">
        <v>1467340</v>
      </c>
      <c r="Q8" s="31">
        <v>24115025</v>
      </c>
      <c r="R8" s="31">
        <v>23515025</v>
      </c>
      <c r="S8" s="31">
        <v>1467340</v>
      </c>
      <c r="T8" s="36">
        <f>IF(($Q8       =0),0,($S8       /$Q8       ))</f>
        <v>6.0847542144368501E-2</v>
      </c>
      <c r="U8" s="36">
        <f>IF(($P8       =0),0,(($F8       /$P8       )-1))</f>
        <v>2.1926036228822223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1142120</v>
      </c>
      <c r="E9" s="31">
        <v>1142120</v>
      </c>
      <c r="F9" s="31">
        <v>369941</v>
      </c>
      <c r="G9" s="36">
        <f>IF(($D9       =0),0,($F9       /$D9       ))</f>
        <v>0.32390729520540751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369941</v>
      </c>
      <c r="O9" s="36">
        <f>IF(($D9       =0),0,($N9       /$D9       ))</f>
        <v>0.32390729520540751</v>
      </c>
      <c r="P9" s="31">
        <v>234779</v>
      </c>
      <c r="Q9" s="31">
        <v>745550</v>
      </c>
      <c r="R9" s="31">
        <v>125907070</v>
      </c>
      <c r="S9" s="31">
        <v>234779</v>
      </c>
      <c r="T9" s="36">
        <f>IF(($Q9       =0),0,($S9       /$Q9       ))</f>
        <v>0.31490711555227685</v>
      </c>
      <c r="U9" s="36">
        <f>IF(($P9       =0),0,(($F9       /$P9       )-1))</f>
        <v>0.57569884870452648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20960140</v>
      </c>
      <c r="E10" s="32">
        <f>SUM(E8:E9)</f>
        <v>20960140</v>
      </c>
      <c r="F10" s="32">
        <f>SUM(F8:F9)</f>
        <v>5054576</v>
      </c>
      <c r="G10" s="37">
        <f t="shared" ref="G10:G54" si="0">IF(($D10      =0),0,($F10      /$D10      ))</f>
        <v>0.24115182436758534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5054576</v>
      </c>
      <c r="O10" s="37">
        <f t="shared" ref="O10:O54" si="4">IF(($D10      =0),0,($N10      /$D10      ))</f>
        <v>0.24115182436758534</v>
      </c>
      <c r="P10" s="32">
        <f>SUM(P8:P9)</f>
        <v>1702119</v>
      </c>
      <c r="Q10" s="32">
        <f>SUM(Q8:Q9)</f>
        <v>24860575</v>
      </c>
      <c r="R10" s="32">
        <f>SUM(R8:R9)</f>
        <v>149422095</v>
      </c>
      <c r="S10" s="32">
        <f>SUM(S8:S9)</f>
        <v>1702119</v>
      </c>
      <c r="T10" s="37">
        <f t="shared" ref="T10:T54" si="5">IF(($Q10      =0),0,($S10      /$Q10      ))</f>
        <v>6.8466598218263258E-2</v>
      </c>
      <c r="U10" s="37">
        <f t="shared" ref="U10:U54" si="6">IF(($P10      =0),0,(($F10      /$P10      )-1))</f>
        <v>1.9695785077306582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162056</v>
      </c>
      <c r="E11" s="31">
        <v>162056</v>
      </c>
      <c r="F11" s="31">
        <v>1653</v>
      </c>
      <c r="G11" s="36">
        <f t="shared" si="0"/>
        <v>1.0200177716344967E-2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1653</v>
      </c>
      <c r="O11" s="36">
        <f t="shared" si="4"/>
        <v>1.0200177716344967E-2</v>
      </c>
      <c r="P11" s="31">
        <v>3350</v>
      </c>
      <c r="Q11" s="31">
        <v>56558</v>
      </c>
      <c r="R11" s="31">
        <v>56558</v>
      </c>
      <c r="S11" s="31">
        <v>3350</v>
      </c>
      <c r="T11" s="36">
        <f t="shared" si="5"/>
        <v>5.9231231655999153E-2</v>
      </c>
      <c r="U11" s="36">
        <f t="shared" si="6"/>
        <v>-0.50656716417910452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25642514</v>
      </c>
      <c r="E12" s="31">
        <v>25642514</v>
      </c>
      <c r="F12" s="31">
        <v>25808000</v>
      </c>
      <c r="G12" s="36">
        <f t="shared" si="0"/>
        <v>1.0064535793955305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25808000</v>
      </c>
      <c r="O12" s="36">
        <f t="shared" si="4"/>
        <v>1.0064535793955305</v>
      </c>
      <c r="P12" s="31">
        <v>24720000</v>
      </c>
      <c r="Q12" s="31">
        <v>30323855</v>
      </c>
      <c r="R12" s="31">
        <v>30323855</v>
      </c>
      <c r="S12" s="31">
        <v>24720000</v>
      </c>
      <c r="T12" s="36">
        <f t="shared" si="5"/>
        <v>0.81519978248148195</v>
      </c>
      <c r="U12" s="36">
        <f t="shared" si="6"/>
        <v>4.4012944983818691E-2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127656776</v>
      </c>
      <c r="E13" s="31">
        <v>127656776</v>
      </c>
      <c r="F13" s="31">
        <v>3397869</v>
      </c>
      <c r="G13" s="36">
        <f t="shared" si="0"/>
        <v>2.6617223985039386E-2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3397869</v>
      </c>
      <c r="O13" s="36">
        <f t="shared" si="4"/>
        <v>2.6617223985039386E-2</v>
      </c>
      <c r="P13" s="31">
        <v>3296898</v>
      </c>
      <c r="Q13" s="31">
        <v>31372980</v>
      </c>
      <c r="R13" s="31">
        <v>31372980</v>
      </c>
      <c r="S13" s="31">
        <v>3296898</v>
      </c>
      <c r="T13" s="36">
        <f t="shared" si="5"/>
        <v>0.10508718011486318</v>
      </c>
      <c r="U13" s="36">
        <f t="shared" si="6"/>
        <v>3.0626061224824142E-2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4100368</v>
      </c>
      <c r="E14" s="31">
        <v>4100368</v>
      </c>
      <c r="F14" s="31">
        <v>2047775</v>
      </c>
      <c r="G14" s="36">
        <f t="shared" si="0"/>
        <v>0.49941249175683744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2047775</v>
      </c>
      <c r="O14" s="36">
        <f t="shared" si="4"/>
        <v>0.49941249175683744</v>
      </c>
      <c r="P14" s="31">
        <v>4078540</v>
      </c>
      <c r="Q14" s="31">
        <v>4450368</v>
      </c>
      <c r="R14" s="31">
        <v>4950368</v>
      </c>
      <c r="S14" s="31">
        <v>4078540</v>
      </c>
      <c r="T14" s="36">
        <f t="shared" si="5"/>
        <v>0.91645005536620794</v>
      </c>
      <c r="U14" s="36">
        <f t="shared" si="6"/>
        <v>-0.49791469496437446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15541398</v>
      </c>
      <c r="E15" s="31">
        <v>15541398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1731633</v>
      </c>
      <c r="Q15" s="31">
        <v>14467402</v>
      </c>
      <c r="R15" s="31">
        <v>10556792</v>
      </c>
      <c r="S15" s="31">
        <v>1731633</v>
      </c>
      <c r="T15" s="36">
        <f t="shared" si="5"/>
        <v>0.11969204975433737</v>
      </c>
      <c r="U15" s="36">
        <f t="shared" si="6"/>
        <v>-1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105929</v>
      </c>
      <c r="E16" s="31">
        <v>105929</v>
      </c>
      <c r="F16" s="31">
        <v>15434</v>
      </c>
      <c r="G16" s="36">
        <f t="shared" si="0"/>
        <v>0.14570136600930811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15434</v>
      </c>
      <c r="O16" s="36">
        <f t="shared" si="4"/>
        <v>0.14570136600930811</v>
      </c>
      <c r="P16" s="31">
        <v>137317</v>
      </c>
      <c r="Q16" s="31">
        <v>341868</v>
      </c>
      <c r="R16" s="31">
        <v>108781</v>
      </c>
      <c r="S16" s="31">
        <v>137317</v>
      </c>
      <c r="T16" s="36">
        <f t="shared" si="5"/>
        <v>0.4016667251687786</v>
      </c>
      <c r="U16" s="36">
        <f t="shared" si="6"/>
        <v>-0.88760313726632534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39428767</v>
      </c>
      <c r="E17" s="31">
        <v>39428767</v>
      </c>
      <c r="F17" s="31">
        <v>27065000</v>
      </c>
      <c r="G17" s="36">
        <f t="shared" si="0"/>
        <v>0.68642775463914452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27065000</v>
      </c>
      <c r="O17" s="36">
        <f t="shared" si="4"/>
        <v>0.68642775463914452</v>
      </c>
      <c r="P17" s="31">
        <v>23585000</v>
      </c>
      <c r="Q17" s="31">
        <v>40017609</v>
      </c>
      <c r="R17" s="31">
        <v>41069392</v>
      </c>
      <c r="S17" s="31">
        <v>23585000</v>
      </c>
      <c r="T17" s="36">
        <f t="shared" si="5"/>
        <v>0.58936554655226903</v>
      </c>
      <c r="U17" s="36">
        <f t="shared" si="6"/>
        <v>0.14755140979436088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60591828</v>
      </c>
      <c r="E18" s="31">
        <v>80497504</v>
      </c>
      <c r="F18" s="31">
        <v>-28273897</v>
      </c>
      <c r="G18" s="36">
        <f t="shared" si="0"/>
        <v>-0.46662888269355401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-28273897</v>
      </c>
      <c r="O18" s="36">
        <f t="shared" si="4"/>
        <v>-0.46662888269355401</v>
      </c>
      <c r="P18" s="31">
        <v>-19918164</v>
      </c>
      <c r="Q18" s="31">
        <v>61833000</v>
      </c>
      <c r="R18" s="31">
        <v>87139800</v>
      </c>
      <c r="S18" s="31">
        <v>-19918164</v>
      </c>
      <c r="T18" s="36">
        <f t="shared" si="5"/>
        <v>-0.32212837805055555</v>
      </c>
      <c r="U18" s="36">
        <f t="shared" si="6"/>
        <v>0.41950317308362362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273229636</v>
      </c>
      <c r="E19" s="32">
        <f>SUM(E11:E18)</f>
        <v>293135312</v>
      </c>
      <c r="F19" s="32">
        <f>SUM(F11:F18)</f>
        <v>30061834</v>
      </c>
      <c r="G19" s="37">
        <f t="shared" si="0"/>
        <v>0.11002406049393558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30061834</v>
      </c>
      <c r="O19" s="37">
        <f t="shared" si="4"/>
        <v>0.11002406049393558</v>
      </c>
      <c r="P19" s="32">
        <f>SUM(P11:P18)</f>
        <v>37634574</v>
      </c>
      <c r="Q19" s="32">
        <f>SUM(Q11:Q18)</f>
        <v>182863640</v>
      </c>
      <c r="R19" s="32">
        <f>SUM(R11:R18)</f>
        <v>205578526</v>
      </c>
      <c r="S19" s="32">
        <f>SUM(S11:S18)</f>
        <v>37634574</v>
      </c>
      <c r="T19" s="37">
        <f t="shared" si="5"/>
        <v>0.20580676399091694</v>
      </c>
      <c r="U19" s="37">
        <f t="shared" si="6"/>
        <v>-0.20121763567723661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144271513</v>
      </c>
      <c r="E23" s="31">
        <v>144271513</v>
      </c>
      <c r="F23" s="31">
        <v>54611205</v>
      </c>
      <c r="G23" s="36">
        <f t="shared" si="0"/>
        <v>0.37853075679604192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54611205</v>
      </c>
      <c r="O23" s="36">
        <f t="shared" si="4"/>
        <v>0.37853075679604192</v>
      </c>
      <c r="P23" s="31">
        <v>48519633</v>
      </c>
      <c r="Q23" s="31">
        <v>131845302</v>
      </c>
      <c r="R23" s="31">
        <v>131791284</v>
      </c>
      <c r="S23" s="31">
        <v>48519633</v>
      </c>
      <c r="T23" s="36">
        <f t="shared" si="5"/>
        <v>0.36800426153978549</v>
      </c>
      <c r="U23" s="36">
        <f t="shared" si="6"/>
        <v>0.12554860008936997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38481456</v>
      </c>
      <c r="E25" s="31">
        <v>38481456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290</v>
      </c>
      <c r="Q25" s="31">
        <v>250000</v>
      </c>
      <c r="R25" s="31">
        <v>37340419</v>
      </c>
      <c r="S25" s="31">
        <v>290</v>
      </c>
      <c r="T25" s="36">
        <f t="shared" si="5"/>
        <v>1.16E-3</v>
      </c>
      <c r="U25" s="36">
        <f t="shared" si="6"/>
        <v>-1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24270404</v>
      </c>
      <c r="E26" s="31">
        <v>24270404</v>
      </c>
      <c r="F26" s="31">
        <v>42450</v>
      </c>
      <c r="G26" s="36">
        <f t="shared" si="0"/>
        <v>1.749043814845439E-3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42450</v>
      </c>
      <c r="O26" s="36">
        <f t="shared" si="4"/>
        <v>1.749043814845439E-3</v>
      </c>
      <c r="P26" s="31">
        <v>88652</v>
      </c>
      <c r="Q26" s="31">
        <v>19445185</v>
      </c>
      <c r="R26" s="31">
        <v>19445185</v>
      </c>
      <c r="S26" s="31">
        <v>88652</v>
      </c>
      <c r="T26" s="36">
        <f t="shared" si="5"/>
        <v>4.5590720787691144E-3</v>
      </c>
      <c r="U26" s="36">
        <f t="shared" si="6"/>
        <v>-0.52116139511798942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207023373</v>
      </c>
      <c r="E27" s="32">
        <f>SUM(E20:E26)</f>
        <v>207023373</v>
      </c>
      <c r="F27" s="32">
        <f>SUM(F20:F26)</f>
        <v>54653655</v>
      </c>
      <c r="G27" s="37">
        <f t="shared" si="0"/>
        <v>0.26399751007824607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54653655</v>
      </c>
      <c r="O27" s="37">
        <f t="shared" si="4"/>
        <v>0.26399751007824607</v>
      </c>
      <c r="P27" s="32">
        <f>SUM(P20:P26)</f>
        <v>48608575</v>
      </c>
      <c r="Q27" s="32">
        <f>SUM(Q20:Q26)</f>
        <v>151540487</v>
      </c>
      <c r="R27" s="32">
        <f>SUM(R20:R26)</f>
        <v>188576888</v>
      </c>
      <c r="S27" s="32">
        <f>SUM(S20:S26)</f>
        <v>48608575</v>
      </c>
      <c r="T27" s="37">
        <f t="shared" si="5"/>
        <v>0.32076295887844153</v>
      </c>
      <c r="U27" s="37">
        <f t="shared" si="6"/>
        <v>0.12436241959366212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14000000</v>
      </c>
      <c r="E29" s="31">
        <v>14000000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3205750</v>
      </c>
      <c r="G30" s="36">
        <f t="shared" si="0"/>
        <v>3205750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3205750</v>
      </c>
      <c r="O30" s="36">
        <f t="shared" si="4"/>
        <v>3205750</v>
      </c>
      <c r="P30" s="31">
        <v>2850650</v>
      </c>
      <c r="Q30" s="31">
        <v>0</v>
      </c>
      <c r="R30" s="31">
        <v>0</v>
      </c>
      <c r="S30" s="31">
        <v>2850650</v>
      </c>
      <c r="T30" s="36">
        <f t="shared" si="5"/>
        <v>0</v>
      </c>
      <c r="U30" s="36">
        <f t="shared" si="6"/>
        <v>0.12456808096399064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56753729</v>
      </c>
      <c r="E31" s="31">
        <v>56753729</v>
      </c>
      <c r="F31" s="31">
        <v>70931000</v>
      </c>
      <c r="G31" s="36">
        <f t="shared" si="0"/>
        <v>1.249803338913642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70931000</v>
      </c>
      <c r="O31" s="36">
        <f t="shared" si="4"/>
        <v>1.249803338913642</v>
      </c>
      <c r="P31" s="31">
        <v>68306000</v>
      </c>
      <c r="Q31" s="31">
        <v>52404171</v>
      </c>
      <c r="R31" s="31">
        <v>59635140</v>
      </c>
      <c r="S31" s="31">
        <v>68306000</v>
      </c>
      <c r="T31" s="36">
        <f t="shared" si="5"/>
        <v>1.3034458650247516</v>
      </c>
      <c r="U31" s="36">
        <f t="shared" si="6"/>
        <v>3.8430006148800988E-2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190000092</v>
      </c>
      <c r="E33" s="31">
        <v>190000092</v>
      </c>
      <c r="F33" s="31">
        <v>96675189</v>
      </c>
      <c r="G33" s="36">
        <f t="shared" si="0"/>
        <v>0.50881653783620273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96675189</v>
      </c>
      <c r="O33" s="36">
        <f t="shared" si="4"/>
        <v>0.50881653783620273</v>
      </c>
      <c r="P33" s="31">
        <v>84989861</v>
      </c>
      <c r="Q33" s="31">
        <v>176145092</v>
      </c>
      <c r="R33" s="31">
        <v>176145092</v>
      </c>
      <c r="S33" s="31">
        <v>84989861</v>
      </c>
      <c r="T33" s="36">
        <f t="shared" si="5"/>
        <v>0.48249917176233331</v>
      </c>
      <c r="U33" s="36">
        <f t="shared" si="6"/>
        <v>0.13749084729059624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260753822</v>
      </c>
      <c r="E35" s="32">
        <f>SUM(E28:E34)</f>
        <v>260753822</v>
      </c>
      <c r="F35" s="32">
        <f>SUM(F28:F34)</f>
        <v>170811939</v>
      </c>
      <c r="G35" s="37">
        <f t="shared" si="0"/>
        <v>0.65506974237179161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170811939</v>
      </c>
      <c r="O35" s="37">
        <f t="shared" si="4"/>
        <v>0.65506974237179161</v>
      </c>
      <c r="P35" s="32">
        <f>SUM(P28:P34)</f>
        <v>156146511</v>
      </c>
      <c r="Q35" s="32">
        <f>SUM(Q28:Q34)</f>
        <v>228549264</v>
      </c>
      <c r="R35" s="32">
        <f>SUM(R28:R34)</f>
        <v>235780232</v>
      </c>
      <c r="S35" s="32">
        <f>SUM(S28:S34)</f>
        <v>156146511</v>
      </c>
      <c r="T35" s="37">
        <f t="shared" si="5"/>
        <v>0.68320723623069735</v>
      </c>
      <c r="U35" s="37">
        <f t="shared" si="6"/>
        <v>9.3920945822478119E-2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629</v>
      </c>
      <c r="Q36" s="31">
        <v>0</v>
      </c>
      <c r="R36" s="31">
        <v>0</v>
      </c>
      <c r="S36" s="31">
        <v>629</v>
      </c>
      <c r="T36" s="36">
        <f t="shared" si="5"/>
        <v>0</v>
      </c>
      <c r="U36" s="36">
        <f t="shared" si="6"/>
        <v>-1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7167231</v>
      </c>
      <c r="E37" s="31">
        <v>7167231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6797471</v>
      </c>
      <c r="R37" s="31">
        <v>6797471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6766</v>
      </c>
      <c r="Q38" s="31">
        <v>0</v>
      </c>
      <c r="R38" s="31">
        <v>35000</v>
      </c>
      <c r="S38" s="31">
        <v>6766</v>
      </c>
      <c r="T38" s="36">
        <f t="shared" si="5"/>
        <v>0</v>
      </c>
      <c r="U38" s="36">
        <f t="shared" si="6"/>
        <v>-1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2650000</v>
      </c>
      <c r="E39" s="31">
        <v>2650000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2500000</v>
      </c>
      <c r="R39" s="31">
        <v>2500000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9817231</v>
      </c>
      <c r="E40" s="32">
        <f>SUM(E36:E39)</f>
        <v>9817231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7395</v>
      </c>
      <c r="Q40" s="32">
        <f>SUM(Q36:Q39)</f>
        <v>9297471</v>
      </c>
      <c r="R40" s="32">
        <f>SUM(R36:R39)</f>
        <v>9332471</v>
      </c>
      <c r="S40" s="32">
        <f>SUM(S36:S39)</f>
        <v>7395</v>
      </c>
      <c r="T40" s="37">
        <f t="shared" si="5"/>
        <v>7.953775817101231E-4</v>
      </c>
      <c r="U40" s="37">
        <f t="shared" si="6"/>
        <v>-1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41836402</v>
      </c>
      <c r="E42" s="31">
        <v>41836402</v>
      </c>
      <c r="F42" s="31">
        <v>35872889</v>
      </c>
      <c r="G42" s="36">
        <f t="shared" si="0"/>
        <v>0.85745636061150765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35872889</v>
      </c>
      <c r="O42" s="36">
        <f t="shared" si="4"/>
        <v>0.85745636061150765</v>
      </c>
      <c r="P42" s="31">
        <v>29648811</v>
      </c>
      <c r="Q42" s="31">
        <v>39519465</v>
      </c>
      <c r="R42" s="31">
        <v>39519465</v>
      </c>
      <c r="S42" s="31">
        <v>29648811</v>
      </c>
      <c r="T42" s="36">
        <f t="shared" si="5"/>
        <v>0.75023310664757226</v>
      </c>
      <c r="U42" s="36">
        <f t="shared" si="6"/>
        <v>0.20992673196911671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28534778</v>
      </c>
      <c r="E44" s="31">
        <v>28534778</v>
      </c>
      <c r="F44" s="31">
        <v>11889376</v>
      </c>
      <c r="G44" s="36">
        <f t="shared" si="0"/>
        <v>0.41666264233771155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11889376</v>
      </c>
      <c r="O44" s="36">
        <f t="shared" si="4"/>
        <v>0.41666264233771155</v>
      </c>
      <c r="P44" s="31">
        <v>10571793</v>
      </c>
      <c r="Q44" s="31">
        <v>0</v>
      </c>
      <c r="R44" s="31">
        <v>42390593</v>
      </c>
      <c r="S44" s="31">
        <v>10571793</v>
      </c>
      <c r="T44" s="36">
        <f t="shared" si="5"/>
        <v>0</v>
      </c>
      <c r="U44" s="36">
        <f t="shared" si="6"/>
        <v>0.12463193329646161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186688834</v>
      </c>
      <c r="E46" s="31">
        <v>186688834</v>
      </c>
      <c r="F46" s="31">
        <v>216273</v>
      </c>
      <c r="G46" s="36">
        <f t="shared" si="0"/>
        <v>1.1584677849560087E-3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216273</v>
      </c>
      <c r="O46" s="36">
        <f t="shared" si="4"/>
        <v>1.1584677849560087E-3</v>
      </c>
      <c r="P46" s="31">
        <v>209716</v>
      </c>
      <c r="Q46" s="31">
        <v>163246883</v>
      </c>
      <c r="R46" s="31">
        <v>163006883</v>
      </c>
      <c r="S46" s="31">
        <v>209716</v>
      </c>
      <c r="T46" s="36">
        <f t="shared" si="5"/>
        <v>1.284655462609966E-3</v>
      </c>
      <c r="U46" s="36">
        <f t="shared" si="6"/>
        <v>3.1266093192698685E-2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257060014</v>
      </c>
      <c r="E47" s="32">
        <f>SUM(E41:E46)</f>
        <v>257060014</v>
      </c>
      <c r="F47" s="32">
        <f>SUM(F41:F46)</f>
        <v>47978538</v>
      </c>
      <c r="G47" s="37">
        <f t="shared" si="0"/>
        <v>0.18664333380142117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47978538</v>
      </c>
      <c r="O47" s="37">
        <f t="shared" si="4"/>
        <v>0.18664333380142117</v>
      </c>
      <c r="P47" s="32">
        <f>SUM(P41:P46)</f>
        <v>40430320</v>
      </c>
      <c r="Q47" s="32">
        <f>SUM(Q41:Q46)</f>
        <v>202766348</v>
      </c>
      <c r="R47" s="32">
        <f>SUM(R41:R46)</f>
        <v>244916941</v>
      </c>
      <c r="S47" s="32">
        <f>SUM(S41:S46)</f>
        <v>40430320</v>
      </c>
      <c r="T47" s="37">
        <f t="shared" si="5"/>
        <v>0.19939363902732024</v>
      </c>
      <c r="U47" s="37">
        <f t="shared" si="6"/>
        <v>0.18669696406063574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2450000</v>
      </c>
      <c r="E52" s="31">
        <v>2450000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3050000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2450000</v>
      </c>
      <c r="E53" s="32">
        <f>SUM(E48:E52)</f>
        <v>2450000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3050000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1031294216</v>
      </c>
      <c r="E54" s="32">
        <f>SUM(E8:E9,E11:E18,E20:E26,E28:E34,E36:E39,E41:E46,E48:E52)</f>
        <v>1051199892</v>
      </c>
      <c r="F54" s="32">
        <f>SUM(F8:F9,F11:F18,F20:F26,F28:F34,F36:F39,F41:F46,F48:F52)</f>
        <v>308560542</v>
      </c>
      <c r="G54" s="37">
        <f t="shared" si="0"/>
        <v>0.29919739412171781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308560542</v>
      </c>
      <c r="O54" s="37">
        <f t="shared" si="4"/>
        <v>0.29919739412171781</v>
      </c>
      <c r="P54" s="32">
        <f>SUM(P8:P9,P11:P18,P20:P26,P28:P34,P36:P39,P41:P46,P48:P52)</f>
        <v>284529494</v>
      </c>
      <c r="Q54" s="32">
        <f>SUM(Q8:Q9,Q11:Q18,Q20:Q26,Q28:Q34,Q36:Q39,Q41:Q46,Q48:Q52)</f>
        <v>799877785</v>
      </c>
      <c r="R54" s="32">
        <f>SUM(R8:R9,R11:R18,R20:R26,R28:R34,R36:R39,R41:R46,R48:R52)</f>
        <v>1036657153</v>
      </c>
      <c r="S54" s="32">
        <f>SUM(S8:S9,S11:S18,S20:S26,S28:S34,S36:S39,S41:S46,S48:S52)</f>
        <v>284529494</v>
      </c>
      <c r="T54" s="37">
        <f t="shared" si="5"/>
        <v>0.35571620982072905</v>
      </c>
      <c r="U54" s="37">
        <f t="shared" si="6"/>
        <v>8.4458899716034264E-2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13280</v>
      </c>
      <c r="E57" s="31">
        <v>13280</v>
      </c>
      <c r="F57" s="31">
        <v>229824</v>
      </c>
      <c r="G57" s="36">
        <f t="shared" ref="G57:G85" si="7">IF(($D57      =0),0,($F57      /$D57      ))</f>
        <v>17.306024096385542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229824</v>
      </c>
      <c r="O57" s="36">
        <f t="shared" ref="O57:O85" si="11">IF(($D57      =0),0,($N57      /$D57      ))</f>
        <v>17.306024096385542</v>
      </c>
      <c r="P57" s="31">
        <v>216857</v>
      </c>
      <c r="Q57" s="31">
        <v>12612</v>
      </c>
      <c r="R57" s="31">
        <v>12612</v>
      </c>
      <c r="S57" s="31">
        <v>216857</v>
      </c>
      <c r="T57" s="36">
        <f t="shared" ref="T57:T85" si="12">IF(($Q57      =0),0,($S57      /$Q57      ))</f>
        <v>17.194497304154773</v>
      </c>
      <c r="U57" s="36">
        <f t="shared" ref="U57:U85" si="13">IF(($P57      =0),0,(($F57      /$P57      )-1))</f>
        <v>5.9795164555444424E-2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13280</v>
      </c>
      <c r="E58" s="32">
        <f>E57</f>
        <v>13280</v>
      </c>
      <c r="F58" s="32">
        <f>F57</f>
        <v>229824</v>
      </c>
      <c r="G58" s="37">
        <f t="shared" si="7"/>
        <v>17.306024096385542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229824</v>
      </c>
      <c r="O58" s="37">
        <f t="shared" si="11"/>
        <v>17.306024096385542</v>
      </c>
      <c r="P58" s="32">
        <f>P57</f>
        <v>216857</v>
      </c>
      <c r="Q58" s="32">
        <f>Q57</f>
        <v>12612</v>
      </c>
      <c r="R58" s="32">
        <f>R57</f>
        <v>12612</v>
      </c>
      <c r="S58" s="32">
        <f>S57</f>
        <v>216857</v>
      </c>
      <c r="T58" s="37">
        <f t="shared" si="12"/>
        <v>17.194497304154773</v>
      </c>
      <c r="U58" s="37">
        <f t="shared" si="13"/>
        <v>5.9795164555444424E-2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3153000</v>
      </c>
      <c r="E61" s="31">
        <v>3153000</v>
      </c>
      <c r="F61" s="31">
        <v>3153000</v>
      </c>
      <c r="G61" s="36">
        <f t="shared" si="7"/>
        <v>1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3153000</v>
      </c>
      <c r="O61" s="36">
        <f t="shared" si="11"/>
        <v>1</v>
      </c>
      <c r="P61" s="31">
        <v>0</v>
      </c>
      <c r="Q61" s="31">
        <v>3093000</v>
      </c>
      <c r="R61" s="31">
        <v>3093000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12187122</v>
      </c>
      <c r="E62" s="31">
        <v>12187122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5021829</v>
      </c>
      <c r="Q62" s="31">
        <v>13475122</v>
      </c>
      <c r="R62" s="31">
        <v>13475122</v>
      </c>
      <c r="S62" s="31">
        <v>5021829</v>
      </c>
      <c r="T62" s="36">
        <f t="shared" si="12"/>
        <v>0.37267410269086987</v>
      </c>
      <c r="U62" s="36">
        <f t="shared" si="13"/>
        <v>-1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15340122</v>
      </c>
      <c r="E63" s="32">
        <f>SUM(E59:E62)</f>
        <v>15340122</v>
      </c>
      <c r="F63" s="32">
        <f>SUM(F59:F62)</f>
        <v>3153000</v>
      </c>
      <c r="G63" s="37">
        <f t="shared" si="7"/>
        <v>0.20553943443213815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3153000</v>
      </c>
      <c r="O63" s="37">
        <f t="shared" si="11"/>
        <v>0.20553943443213815</v>
      </c>
      <c r="P63" s="32">
        <f>SUM(P59:P62)</f>
        <v>5021829</v>
      </c>
      <c r="Q63" s="32">
        <f>SUM(Q59:Q62)</f>
        <v>16568122</v>
      </c>
      <c r="R63" s="32">
        <f>SUM(R59:R62)</f>
        <v>16568122</v>
      </c>
      <c r="S63" s="32">
        <f>SUM(S59:S62)</f>
        <v>5021829</v>
      </c>
      <c r="T63" s="37">
        <f t="shared" si="12"/>
        <v>0.30310188445015074</v>
      </c>
      <c r="U63" s="37">
        <f t="shared" si="13"/>
        <v>-0.37214110635786279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32074381</v>
      </c>
      <c r="E65" s="31">
        <v>32074381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36220245</v>
      </c>
      <c r="R65" s="31">
        <v>36220245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99052000</v>
      </c>
      <c r="E66" s="31">
        <v>99052000</v>
      </c>
      <c r="F66" s="31">
        <v>40711007</v>
      </c>
      <c r="G66" s="36">
        <f t="shared" si="7"/>
        <v>0.41100641077413885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40711007</v>
      </c>
      <c r="O66" s="36">
        <f t="shared" si="11"/>
        <v>0.41100641077413885</v>
      </c>
      <c r="P66" s="31">
        <v>303926</v>
      </c>
      <c r="Q66" s="31">
        <v>93253000</v>
      </c>
      <c r="R66" s="31">
        <v>93323000</v>
      </c>
      <c r="S66" s="31">
        <v>303926</v>
      </c>
      <c r="T66" s="36">
        <f t="shared" si="12"/>
        <v>3.2591552014412405E-3</v>
      </c>
      <c r="U66" s="36">
        <f t="shared" si="13"/>
        <v>132.95039252976053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752171000</v>
      </c>
      <c r="E67" s="31">
        <v>752171000</v>
      </c>
      <c r="F67" s="31">
        <v>285584840</v>
      </c>
      <c r="G67" s="36">
        <f t="shared" si="7"/>
        <v>0.37968073749187353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285584840</v>
      </c>
      <c r="O67" s="36">
        <f t="shared" si="11"/>
        <v>0.37968073749187353</v>
      </c>
      <c r="P67" s="31">
        <v>223149970</v>
      </c>
      <c r="Q67" s="31">
        <v>700414000</v>
      </c>
      <c r="R67" s="31">
        <v>700414000</v>
      </c>
      <c r="S67" s="31">
        <v>223149970</v>
      </c>
      <c r="T67" s="36">
        <f t="shared" si="12"/>
        <v>0.31859724391574124</v>
      </c>
      <c r="U67" s="36">
        <f t="shared" si="13"/>
        <v>0.27978883438792312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135386</v>
      </c>
      <c r="E68" s="31">
        <v>135386</v>
      </c>
      <c r="F68" s="31">
        <v>35793</v>
      </c>
      <c r="G68" s="36">
        <f t="shared" si="7"/>
        <v>0.26437740977649093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35793</v>
      </c>
      <c r="O68" s="36">
        <f t="shared" si="11"/>
        <v>0.26437740977649093</v>
      </c>
      <c r="P68" s="31">
        <v>38087</v>
      </c>
      <c r="Q68" s="31">
        <v>132731</v>
      </c>
      <c r="R68" s="31">
        <v>132731</v>
      </c>
      <c r="S68" s="31">
        <v>38087</v>
      </c>
      <c r="T68" s="36">
        <f t="shared" si="12"/>
        <v>0.28694879116408373</v>
      </c>
      <c r="U68" s="36">
        <f t="shared" si="13"/>
        <v>-6.0230524850999001E-2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152761000</v>
      </c>
      <c r="E69" s="31">
        <v>152761000</v>
      </c>
      <c r="F69" s="31">
        <v>62512062</v>
      </c>
      <c r="G69" s="36">
        <f t="shared" si="7"/>
        <v>0.40921479958890034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62512062</v>
      </c>
      <c r="O69" s="36">
        <f t="shared" si="11"/>
        <v>0.40921479958890034</v>
      </c>
      <c r="P69" s="31">
        <v>56564263</v>
      </c>
      <c r="Q69" s="31">
        <v>147750000</v>
      </c>
      <c r="R69" s="31">
        <v>147935000</v>
      </c>
      <c r="S69" s="31">
        <v>56564263</v>
      </c>
      <c r="T69" s="36">
        <f t="shared" si="12"/>
        <v>0.38283765143824028</v>
      </c>
      <c r="U69" s="36">
        <f t="shared" si="13"/>
        <v>0.10515117999504398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1036193767</v>
      </c>
      <c r="E70" s="32">
        <f>SUM(E64:E69)</f>
        <v>1036193767</v>
      </c>
      <c r="F70" s="32">
        <f>SUM(F64:F69)</f>
        <v>388843702</v>
      </c>
      <c r="G70" s="37">
        <f t="shared" si="7"/>
        <v>0.37526157209552102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388843702</v>
      </c>
      <c r="O70" s="37">
        <f t="shared" si="11"/>
        <v>0.37526157209552102</v>
      </c>
      <c r="P70" s="32">
        <f>SUM(P64:P69)</f>
        <v>280056246</v>
      </c>
      <c r="Q70" s="32">
        <f>SUM(Q64:Q69)</f>
        <v>977769976</v>
      </c>
      <c r="R70" s="32">
        <f>SUM(R64:R69)</f>
        <v>978024976</v>
      </c>
      <c r="S70" s="32">
        <f>SUM(S64:S69)</f>
        <v>280056246</v>
      </c>
      <c r="T70" s="37">
        <f t="shared" si="12"/>
        <v>0.28642344608053294</v>
      </c>
      <c r="U70" s="37">
        <f t="shared" si="13"/>
        <v>0.38844859757207484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7762008</v>
      </c>
      <c r="E71" s="31">
        <v>7762008</v>
      </c>
      <c r="F71" s="31">
        <v>3163436</v>
      </c>
      <c r="G71" s="36">
        <f t="shared" si="7"/>
        <v>0.40755381854798395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3163436</v>
      </c>
      <c r="O71" s="36">
        <f t="shared" si="11"/>
        <v>0.40755381854798395</v>
      </c>
      <c r="P71" s="31">
        <v>8617436</v>
      </c>
      <c r="Q71" s="31">
        <v>22227408</v>
      </c>
      <c r="R71" s="31">
        <v>22133996</v>
      </c>
      <c r="S71" s="31">
        <v>8617436</v>
      </c>
      <c r="T71" s="36">
        <f t="shared" si="12"/>
        <v>0.3876941476936942</v>
      </c>
      <c r="U71" s="36">
        <f t="shared" si="13"/>
        <v>-0.63290287273383872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14400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19255755</v>
      </c>
      <c r="E73" s="31">
        <v>19255755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17228245</v>
      </c>
      <c r="R73" s="31">
        <v>17784371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3843000</v>
      </c>
      <c r="E75" s="31">
        <v>3843000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3770000</v>
      </c>
      <c r="R75" s="31">
        <v>3770000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27736259</v>
      </c>
      <c r="E76" s="31">
        <v>27736259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18543724</v>
      </c>
      <c r="R76" s="31">
        <v>24940991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4216000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58597022</v>
      </c>
      <c r="E78" s="32">
        <f>SUM(E71:E77)</f>
        <v>58597022</v>
      </c>
      <c r="F78" s="32">
        <f>SUM(F71:F77)</f>
        <v>3163436</v>
      </c>
      <c r="G78" s="37">
        <f t="shared" si="7"/>
        <v>5.3986293023560138E-2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3163436</v>
      </c>
      <c r="O78" s="37">
        <f t="shared" si="11"/>
        <v>5.3986293023560138E-2</v>
      </c>
      <c r="P78" s="32">
        <f>SUM(P71:P77)</f>
        <v>8617436</v>
      </c>
      <c r="Q78" s="32">
        <f>SUM(Q71:Q77)</f>
        <v>65985377</v>
      </c>
      <c r="R78" s="32">
        <f>SUM(R71:R77)</f>
        <v>68643758</v>
      </c>
      <c r="S78" s="32">
        <f>SUM(S71:S77)</f>
        <v>8617436</v>
      </c>
      <c r="T78" s="37">
        <f t="shared" si="12"/>
        <v>0.13059614708270895</v>
      </c>
      <c r="U78" s="37">
        <f t="shared" si="13"/>
        <v>-0.63290287273383872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191904100</v>
      </c>
      <c r="E79" s="31">
        <v>191904100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100539588</v>
      </c>
      <c r="Q79" s="31">
        <v>177745101</v>
      </c>
      <c r="R79" s="31">
        <v>177745101</v>
      </c>
      <c r="S79" s="31">
        <v>100539588</v>
      </c>
      <c r="T79" s="36">
        <f t="shared" si="12"/>
        <v>0.56563915086469807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191904100</v>
      </c>
      <c r="E84" s="32">
        <f>SUM(E79:E83)</f>
        <v>191904100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100539588</v>
      </c>
      <c r="Q84" s="32">
        <f>SUM(Q79:Q83)</f>
        <v>177745101</v>
      </c>
      <c r="R84" s="32">
        <f>SUM(R79:R83)</f>
        <v>177745101</v>
      </c>
      <c r="S84" s="32">
        <f>SUM(S79:S83)</f>
        <v>100539588</v>
      </c>
      <c r="T84" s="37">
        <f t="shared" si="12"/>
        <v>0.56563915086469807</v>
      </c>
      <c r="U84" s="37">
        <f t="shared" si="13"/>
        <v>-1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1302048291</v>
      </c>
      <c r="E85" s="32">
        <f>SUM(E57,E59:E62,E64:E69,E71:E77,E79:E83)</f>
        <v>1302048291</v>
      </c>
      <c r="F85" s="32">
        <f>SUM(F57,F59:F62,F64:F69,F71:F77,F79:F83)</f>
        <v>395389962</v>
      </c>
      <c r="G85" s="37">
        <f t="shared" si="7"/>
        <v>0.30366766327563194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395389962</v>
      </c>
      <c r="O85" s="37">
        <f t="shared" si="11"/>
        <v>0.30366766327563194</v>
      </c>
      <c r="P85" s="32">
        <f>SUM(P57,P59:P62,P64:P69,P71:P77,P79:P83)</f>
        <v>394451956</v>
      </c>
      <c r="Q85" s="32">
        <f>SUM(Q57,Q59:Q62,Q64:Q69,Q71:Q77,Q79:Q83)</f>
        <v>1238081188</v>
      </c>
      <c r="R85" s="32">
        <f>SUM(R57,R59:R62,R64:R69,R71:R77,R79:R83)</f>
        <v>1240994569</v>
      </c>
      <c r="S85" s="32">
        <f>SUM(S57,S59:S62,S64:S69,S71:S77,S79:S83)</f>
        <v>394451956</v>
      </c>
      <c r="T85" s="37">
        <f t="shared" si="12"/>
        <v>0.31859942613068765</v>
      </c>
      <c r="U85" s="37">
        <f t="shared" si="13"/>
        <v>2.3779980951597057E-3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55000000</v>
      </c>
      <c r="E89" s="31">
        <v>55000000</v>
      </c>
      <c r="F89" s="31">
        <v>5747120</v>
      </c>
      <c r="G89" s="36">
        <f t="shared" si="14"/>
        <v>0.10449309090909091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5747120</v>
      </c>
      <c r="O89" s="36">
        <f t="shared" si="18"/>
        <v>0.10449309090909091</v>
      </c>
      <c r="P89" s="31">
        <v>2113682</v>
      </c>
      <c r="Q89" s="31">
        <v>170946000</v>
      </c>
      <c r="R89" s="31">
        <v>81750000</v>
      </c>
      <c r="S89" s="31">
        <v>2113682</v>
      </c>
      <c r="T89" s="36">
        <f t="shared" si="19"/>
        <v>1.2364618066523931E-2</v>
      </c>
      <c r="U89" s="36">
        <f t="shared" si="20"/>
        <v>1.7190088196805386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62000000</v>
      </c>
      <c r="E90" s="31">
        <v>62000000</v>
      </c>
      <c r="F90" s="31">
        <v>15000</v>
      </c>
      <c r="G90" s="36">
        <f t="shared" si="14"/>
        <v>2.4193548387096774E-4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15000</v>
      </c>
      <c r="O90" s="36">
        <f t="shared" si="18"/>
        <v>2.4193548387096774E-4</v>
      </c>
      <c r="P90" s="31">
        <v>20769422</v>
      </c>
      <c r="Q90" s="31">
        <v>0</v>
      </c>
      <c r="R90" s="31">
        <v>60532000</v>
      </c>
      <c r="S90" s="31">
        <v>20769422</v>
      </c>
      <c r="T90" s="36">
        <f t="shared" si="19"/>
        <v>0</v>
      </c>
      <c r="U90" s="36">
        <f t="shared" si="20"/>
        <v>-0.99927778442751081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117000000</v>
      </c>
      <c r="E91" s="32">
        <f>SUM(E88:E90)</f>
        <v>117000000</v>
      </c>
      <c r="F91" s="32">
        <f>SUM(F88:F90)</f>
        <v>5762120</v>
      </c>
      <c r="G91" s="37">
        <f t="shared" si="14"/>
        <v>4.9248888888888891E-2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5762120</v>
      </c>
      <c r="O91" s="37">
        <f t="shared" si="18"/>
        <v>4.9248888888888891E-2</v>
      </c>
      <c r="P91" s="32">
        <f>SUM(P88:P90)</f>
        <v>22883104</v>
      </c>
      <c r="Q91" s="32">
        <f>SUM(Q88:Q90)</f>
        <v>170946000</v>
      </c>
      <c r="R91" s="32">
        <f>SUM(R88:R90)</f>
        <v>142282000</v>
      </c>
      <c r="S91" s="32">
        <f>SUM(S88:S90)</f>
        <v>22883104</v>
      </c>
      <c r="T91" s="37">
        <f t="shared" si="19"/>
        <v>0.13386159371965417</v>
      </c>
      <c r="U91" s="37">
        <f t="shared" si="20"/>
        <v>-0.74819325210426002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7229353</v>
      </c>
      <c r="E92" s="31">
        <v>7229353</v>
      </c>
      <c r="F92" s="31">
        <v>355360</v>
      </c>
      <c r="G92" s="36">
        <f t="shared" si="14"/>
        <v>4.9155159528107152E-2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355360</v>
      </c>
      <c r="O92" s="36">
        <f t="shared" si="18"/>
        <v>4.9155159528107152E-2</v>
      </c>
      <c r="P92" s="31">
        <v>9350</v>
      </c>
      <c r="Q92" s="31">
        <v>169822</v>
      </c>
      <c r="R92" s="31">
        <v>0</v>
      </c>
      <c r="S92" s="31">
        <v>9350</v>
      </c>
      <c r="T92" s="36">
        <f t="shared" si="19"/>
        <v>5.5057648596766026E-2</v>
      </c>
      <c r="U92" s="36">
        <f t="shared" si="20"/>
        <v>37.006417112299467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6665000</v>
      </c>
      <c r="E93" s="31">
        <v>6665000</v>
      </c>
      <c r="F93" s="31">
        <v>2777073</v>
      </c>
      <c r="G93" s="36">
        <f t="shared" si="14"/>
        <v>0.41666511627906977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2777073</v>
      </c>
      <c r="O93" s="36">
        <f t="shared" si="18"/>
        <v>0.41666511627906977</v>
      </c>
      <c r="P93" s="31">
        <v>2599305</v>
      </c>
      <c r="Q93" s="31">
        <v>6665000</v>
      </c>
      <c r="R93" s="31">
        <v>6665000</v>
      </c>
      <c r="S93" s="31">
        <v>2599305</v>
      </c>
      <c r="T93" s="36">
        <f t="shared" si="19"/>
        <v>0.38999324831207804</v>
      </c>
      <c r="U93" s="36">
        <f t="shared" si="20"/>
        <v>6.8390589022834902E-2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6148984</v>
      </c>
      <c r="E94" s="31">
        <v>6148984</v>
      </c>
      <c r="F94" s="31">
        <v>3505472</v>
      </c>
      <c r="G94" s="36">
        <f t="shared" si="14"/>
        <v>0.57008962781493655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3505472</v>
      </c>
      <c r="O94" s="36">
        <f t="shared" si="18"/>
        <v>0.57008962781493655</v>
      </c>
      <c r="P94" s="31">
        <v>2898168</v>
      </c>
      <c r="Q94" s="31">
        <v>7609491</v>
      </c>
      <c r="R94" s="31">
        <v>7609491</v>
      </c>
      <c r="S94" s="31">
        <v>2898168</v>
      </c>
      <c r="T94" s="36">
        <f t="shared" si="19"/>
        <v>0.38086226792304506</v>
      </c>
      <c r="U94" s="36">
        <f t="shared" si="20"/>
        <v>0.20954754865832492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20043337</v>
      </c>
      <c r="E96" s="32">
        <f>SUM(E92:E95)</f>
        <v>20043337</v>
      </c>
      <c r="F96" s="32">
        <f>SUM(F92:F95)</f>
        <v>6637905</v>
      </c>
      <c r="G96" s="37">
        <f t="shared" si="14"/>
        <v>0.33117763773567244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6637905</v>
      </c>
      <c r="O96" s="37">
        <f t="shared" si="18"/>
        <v>0.33117763773567244</v>
      </c>
      <c r="P96" s="32">
        <f>SUM(P92:P95)</f>
        <v>5506823</v>
      </c>
      <c r="Q96" s="32">
        <f>SUM(Q92:Q95)</f>
        <v>14444313</v>
      </c>
      <c r="R96" s="32">
        <f>SUM(R92:R95)</f>
        <v>14274491</v>
      </c>
      <c r="S96" s="32">
        <f>SUM(S92:S95)</f>
        <v>5506823</v>
      </c>
      <c r="T96" s="37">
        <f t="shared" si="19"/>
        <v>0.38124506163775324</v>
      </c>
      <c r="U96" s="37">
        <f t="shared" si="20"/>
        <v>0.20539646907118669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5632431</v>
      </c>
      <c r="E97" s="31">
        <v>5632431</v>
      </c>
      <c r="F97" s="31">
        <v>774899</v>
      </c>
      <c r="G97" s="36">
        <f t="shared" si="14"/>
        <v>0.13757807241668829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774899</v>
      </c>
      <c r="O97" s="36">
        <f t="shared" si="18"/>
        <v>0.13757807241668829</v>
      </c>
      <c r="P97" s="31">
        <v>1003710</v>
      </c>
      <c r="Q97" s="31">
        <v>9807680</v>
      </c>
      <c r="R97" s="31">
        <v>5324628</v>
      </c>
      <c r="S97" s="31">
        <v>1003710</v>
      </c>
      <c r="T97" s="36">
        <f t="shared" si="19"/>
        <v>0.10233918724917615</v>
      </c>
      <c r="U97" s="36">
        <f t="shared" si="20"/>
        <v>-0.22796524892648273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2725438</v>
      </c>
      <c r="E98" s="31">
        <v>2725438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32727</v>
      </c>
      <c r="Q98" s="31">
        <v>2627987</v>
      </c>
      <c r="R98" s="31">
        <v>2627987</v>
      </c>
      <c r="S98" s="31">
        <v>32727</v>
      </c>
      <c r="T98" s="36">
        <f t="shared" si="19"/>
        <v>1.2453257949906146E-2</v>
      </c>
      <c r="U98" s="36">
        <f t="shared" si="20"/>
        <v>-1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108685919</v>
      </c>
      <c r="E99" s="31">
        <v>108685919</v>
      </c>
      <c r="F99" s="31">
        <v>45285844</v>
      </c>
      <c r="G99" s="36">
        <f t="shared" si="14"/>
        <v>0.41666707533659442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45285844</v>
      </c>
      <c r="O99" s="36">
        <f t="shared" si="18"/>
        <v>0.41666707533659442</v>
      </c>
      <c r="P99" s="31">
        <v>19535387</v>
      </c>
      <c r="Q99" s="31">
        <v>50088225</v>
      </c>
      <c r="R99" s="31">
        <v>50088225</v>
      </c>
      <c r="S99" s="31">
        <v>19535387</v>
      </c>
      <c r="T99" s="36">
        <f t="shared" si="19"/>
        <v>0.39001955050313719</v>
      </c>
      <c r="U99" s="36">
        <f t="shared" si="20"/>
        <v>1.3181441964779097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14304960</v>
      </c>
      <c r="E100" s="31">
        <v>14304960</v>
      </c>
      <c r="F100" s="31">
        <v>5960400</v>
      </c>
      <c r="G100" s="36">
        <f>IF(($D100     =0),0,($F100     /$D100     ))</f>
        <v>0.41666666666666669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5960400</v>
      </c>
      <c r="O100" s="36">
        <f>IF(($D100     =0),0,($N100     /$D100     ))</f>
        <v>0.41666666666666669</v>
      </c>
      <c r="P100" s="31">
        <v>8979800</v>
      </c>
      <c r="Q100" s="31">
        <v>23585208</v>
      </c>
      <c r="R100" s="31">
        <v>23330753</v>
      </c>
      <c r="S100" s="31">
        <v>8979800</v>
      </c>
      <c r="T100" s="36">
        <f>IF(($Q100     =0),0,($S100     /$Q100     ))</f>
        <v>0.38073863923523593</v>
      </c>
      <c r="U100" s="36">
        <f>IF(($P100     =0),0,(($F100     /$P100     )-1))</f>
        <v>-0.33624356889908458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131348748</v>
      </c>
      <c r="E101" s="32">
        <f>SUM(E97:E100)</f>
        <v>131348748</v>
      </c>
      <c r="F101" s="32">
        <f>SUM(F97:F100)</f>
        <v>52021143</v>
      </c>
      <c r="G101" s="37">
        <f>IF(($D101     =0),0,($F101     /$D101     ))</f>
        <v>0.39605358857322343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52021143</v>
      </c>
      <c r="O101" s="37">
        <f>IF(($D101     =0),0,($N101     /$D101     ))</f>
        <v>0.39605358857322343</v>
      </c>
      <c r="P101" s="32">
        <f>SUM(P97:P100)</f>
        <v>29551624</v>
      </c>
      <c r="Q101" s="32">
        <f>SUM(Q97:Q100)</f>
        <v>86109100</v>
      </c>
      <c r="R101" s="32">
        <f>SUM(R97:R100)</f>
        <v>81371593</v>
      </c>
      <c r="S101" s="32">
        <f>SUM(S97:S100)</f>
        <v>29551624</v>
      </c>
      <c r="T101" s="37">
        <f>IF(($Q101     =0),0,($S101     /$Q101     ))</f>
        <v>0.34318816478165493</v>
      </c>
      <c r="U101" s="37">
        <f>IF(($P101     =0),0,(($F101     /$P101     )-1))</f>
        <v>0.76034802689693137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268392085</v>
      </c>
      <c r="E102" s="32">
        <f>SUM(E88:E90,E92:E95,E97:E100)</f>
        <v>268392085</v>
      </c>
      <c r="F102" s="32">
        <f>SUM(F88:F90,F92:F95,F97:F100)</f>
        <v>64421168</v>
      </c>
      <c r="G102" s="37">
        <f>IF(($D102     =0),0,($F102     /$D102     ))</f>
        <v>0.24002633311634358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64421168</v>
      </c>
      <c r="O102" s="37">
        <f>IF(($D102     =0),0,($N102     /$D102     ))</f>
        <v>0.24002633311634358</v>
      </c>
      <c r="P102" s="32">
        <f>SUM(P88:P90,P92:P95,P97:P100)</f>
        <v>57941551</v>
      </c>
      <c r="Q102" s="32">
        <f>SUM(Q88:Q90,Q92:Q95,Q97:Q100)</f>
        <v>271499413</v>
      </c>
      <c r="R102" s="32">
        <f>SUM(R88:R90,R92:R95,R97:R100)</f>
        <v>237928084</v>
      </c>
      <c r="S102" s="32">
        <f>SUM(S88:S90,S92:S95,S97:S100)</f>
        <v>57941551</v>
      </c>
      <c r="T102" s="37">
        <f>IF(($Q102     =0),0,($S102     /$Q102     ))</f>
        <v>0.21341317227820306</v>
      </c>
      <c r="U102" s="37">
        <f>IF(($P102     =0),0,(($F102     /$P102     )-1))</f>
        <v>0.11183023043342422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66824850</v>
      </c>
      <c r="E105" s="31">
        <v>66824850</v>
      </c>
      <c r="F105" s="31">
        <v>15963905</v>
      </c>
      <c r="G105" s="36">
        <f t="shared" ref="G105:G136" si="21">IF(($D105     =0),0,($F105     /$D105     ))</f>
        <v>0.23889174461296958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15963905</v>
      </c>
      <c r="O105" s="36">
        <f t="shared" ref="O105:O136" si="25">IF(($D105     =0),0,($N105     /$D105     ))</f>
        <v>0.23889174461296958</v>
      </c>
      <c r="P105" s="31">
        <v>15424745</v>
      </c>
      <c r="Q105" s="31">
        <v>62104180</v>
      </c>
      <c r="R105" s="31">
        <v>64304180</v>
      </c>
      <c r="S105" s="31">
        <v>15424745</v>
      </c>
      <c r="T105" s="36">
        <f t="shared" ref="T105:T136" si="26">IF(($Q105     =0),0,($S105     /$Q105     ))</f>
        <v>0.24836886985706921</v>
      </c>
      <c r="U105" s="36">
        <f t="shared" ref="U105:U136" si="27">IF(($P105     =0),0,(($F105     /$P105     )-1))</f>
        <v>3.4954224526888344E-2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66824850</v>
      </c>
      <c r="E106" s="32">
        <f>E105</f>
        <v>66824850</v>
      </c>
      <c r="F106" s="32">
        <f>F105</f>
        <v>15963905</v>
      </c>
      <c r="G106" s="37">
        <f t="shared" si="21"/>
        <v>0.23889174461296958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15963905</v>
      </c>
      <c r="O106" s="37">
        <f t="shared" si="25"/>
        <v>0.23889174461296958</v>
      </c>
      <c r="P106" s="32">
        <f>P105</f>
        <v>15424745</v>
      </c>
      <c r="Q106" s="32">
        <f>Q105</f>
        <v>62104180</v>
      </c>
      <c r="R106" s="32">
        <f>R105</f>
        <v>64304180</v>
      </c>
      <c r="S106" s="32">
        <f>S105</f>
        <v>15424745</v>
      </c>
      <c r="T106" s="37">
        <f t="shared" si="26"/>
        <v>0.24836886985706921</v>
      </c>
      <c r="U106" s="37">
        <f t="shared" si="27"/>
        <v>3.4954224526888344E-2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173624030</v>
      </c>
      <c r="E107" s="31">
        <v>173624030</v>
      </c>
      <c r="F107" s="31">
        <v>72340806</v>
      </c>
      <c r="G107" s="36">
        <f t="shared" si="21"/>
        <v>0.41665203831520325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72340806</v>
      </c>
      <c r="O107" s="36">
        <f t="shared" si="25"/>
        <v>0.41665203831520325</v>
      </c>
      <c r="P107" s="31">
        <v>63275154</v>
      </c>
      <c r="Q107" s="31">
        <v>162229349</v>
      </c>
      <c r="R107" s="31">
        <v>162229349</v>
      </c>
      <c r="S107" s="31">
        <v>63275154</v>
      </c>
      <c r="T107" s="36">
        <f t="shared" si="26"/>
        <v>0.39003518407757404</v>
      </c>
      <c r="U107" s="36">
        <f t="shared" si="27"/>
        <v>0.14327348772631998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12256333</v>
      </c>
      <c r="E108" s="31">
        <v>12256333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11630250</v>
      </c>
      <c r="R108" s="31">
        <v>11630250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13817626</v>
      </c>
      <c r="E109" s="31">
        <v>13817626</v>
      </c>
      <c r="F109" s="31">
        <v>10126687</v>
      </c>
      <c r="G109" s="36">
        <f t="shared" si="21"/>
        <v>0.73288182789141931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10126687</v>
      </c>
      <c r="O109" s="36">
        <f t="shared" si="25"/>
        <v>0.73288182789141931</v>
      </c>
      <c r="P109" s="31">
        <v>13817616</v>
      </c>
      <c r="Q109" s="31">
        <v>13817616</v>
      </c>
      <c r="R109" s="31">
        <v>13817616</v>
      </c>
      <c r="S109" s="31">
        <v>13817616</v>
      </c>
      <c r="T109" s="36">
        <f t="shared" si="26"/>
        <v>1</v>
      </c>
      <c r="U109" s="36">
        <f t="shared" si="27"/>
        <v>-0.26711764171185537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285237000</v>
      </c>
      <c r="E110" s="31">
        <v>285237000</v>
      </c>
      <c r="F110" s="31">
        <v>118849000</v>
      </c>
      <c r="G110" s="36">
        <f t="shared" si="21"/>
        <v>0.41666754313080001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118849000</v>
      </c>
      <c r="O110" s="36">
        <f t="shared" si="25"/>
        <v>0.41666754313080001</v>
      </c>
      <c r="P110" s="31">
        <v>101651000</v>
      </c>
      <c r="Q110" s="31">
        <v>260646000</v>
      </c>
      <c r="R110" s="31">
        <v>260646000</v>
      </c>
      <c r="S110" s="31">
        <v>101651000</v>
      </c>
      <c r="T110" s="36">
        <f t="shared" si="26"/>
        <v>0.38999639357596128</v>
      </c>
      <c r="U110" s="36">
        <f t="shared" si="27"/>
        <v>0.16918672713500116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3819000</v>
      </c>
      <c r="E111" s="31">
        <v>3819000</v>
      </c>
      <c r="F111" s="31">
        <v>742714</v>
      </c>
      <c r="G111" s="36">
        <f t="shared" si="21"/>
        <v>0.19447865933490444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742714</v>
      </c>
      <c r="O111" s="36">
        <f t="shared" si="25"/>
        <v>0.19447865933490444</v>
      </c>
      <c r="P111" s="31">
        <v>711710</v>
      </c>
      <c r="Q111" s="31">
        <v>3319000</v>
      </c>
      <c r="R111" s="31">
        <v>3319000</v>
      </c>
      <c r="S111" s="31">
        <v>711710</v>
      </c>
      <c r="T111" s="36">
        <f t="shared" si="26"/>
        <v>0.21443507080445917</v>
      </c>
      <c r="U111" s="36">
        <f t="shared" si="27"/>
        <v>4.3562687049500504E-2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488753989</v>
      </c>
      <c r="E112" s="32">
        <f>SUM(E107:E111)</f>
        <v>488753989</v>
      </c>
      <c r="F112" s="32">
        <f>SUM(F107:F111)</f>
        <v>202059207</v>
      </c>
      <c r="G112" s="37">
        <f t="shared" si="21"/>
        <v>0.41341699821911837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202059207</v>
      </c>
      <c r="O112" s="37">
        <f t="shared" si="25"/>
        <v>0.41341699821911837</v>
      </c>
      <c r="P112" s="32">
        <f>SUM(P107:P111)</f>
        <v>179455480</v>
      </c>
      <c r="Q112" s="32">
        <f>SUM(Q107:Q111)</f>
        <v>451642215</v>
      </c>
      <c r="R112" s="32">
        <f>SUM(R107:R111)</f>
        <v>451642215</v>
      </c>
      <c r="S112" s="32">
        <f>SUM(S107:S111)</f>
        <v>179455480</v>
      </c>
      <c r="T112" s="37">
        <f t="shared" si="26"/>
        <v>0.39733991650891182</v>
      </c>
      <c r="U112" s="37">
        <f t="shared" si="27"/>
        <v>0.12595729592654403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2646612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2646612</v>
      </c>
      <c r="O113" s="36">
        <f t="shared" si="25"/>
        <v>0</v>
      </c>
      <c r="P113" s="31">
        <v>2324750</v>
      </c>
      <c r="Q113" s="31">
        <v>0</v>
      </c>
      <c r="R113" s="31">
        <v>0</v>
      </c>
      <c r="S113" s="31">
        <v>2324750</v>
      </c>
      <c r="T113" s="36">
        <f t="shared" si="26"/>
        <v>0</v>
      </c>
      <c r="U113" s="36">
        <f t="shared" si="27"/>
        <v>0.13845015593074517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74474350</v>
      </c>
      <c r="E114" s="31">
        <v>74474350</v>
      </c>
      <c r="F114" s="31">
        <v>30898500</v>
      </c>
      <c r="G114" s="36">
        <f t="shared" si="21"/>
        <v>0.41488781036692501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30898500</v>
      </c>
      <c r="O114" s="36">
        <f t="shared" si="25"/>
        <v>0.41488781036692501</v>
      </c>
      <c r="P114" s="31">
        <v>25853250</v>
      </c>
      <c r="Q114" s="31">
        <v>66594551</v>
      </c>
      <c r="R114" s="31">
        <v>66749847</v>
      </c>
      <c r="S114" s="31">
        <v>25853250</v>
      </c>
      <c r="T114" s="36">
        <f t="shared" si="26"/>
        <v>0.3882186997551797</v>
      </c>
      <c r="U114" s="36">
        <f t="shared" si="27"/>
        <v>0.19514954599518441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-9702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-9702</v>
      </c>
      <c r="O115" s="36">
        <f t="shared" si="25"/>
        <v>0</v>
      </c>
      <c r="P115" s="31">
        <v>3248913</v>
      </c>
      <c r="Q115" s="31">
        <v>8692000</v>
      </c>
      <c r="R115" s="31">
        <v>8692000</v>
      </c>
      <c r="S115" s="31">
        <v>3248913</v>
      </c>
      <c r="T115" s="36">
        <f t="shared" si="26"/>
        <v>0.37378198343304186</v>
      </c>
      <c r="U115" s="36">
        <f t="shared" si="27"/>
        <v>-1.0029862295481597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12002000</v>
      </c>
      <c r="E116" s="31">
        <v>12002000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8896000</v>
      </c>
      <c r="Q116" s="31">
        <v>13312500</v>
      </c>
      <c r="R116" s="31">
        <v>13312500</v>
      </c>
      <c r="S116" s="31">
        <v>8896000</v>
      </c>
      <c r="T116" s="36">
        <f t="shared" si="26"/>
        <v>0.66824413145539907</v>
      </c>
      <c r="U116" s="36">
        <f t="shared" si="27"/>
        <v>-1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669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669</v>
      </c>
      <c r="O117" s="36">
        <f t="shared" si="25"/>
        <v>0</v>
      </c>
      <c r="P117" s="31">
        <v>45128</v>
      </c>
      <c r="Q117" s="31">
        <v>5231000</v>
      </c>
      <c r="R117" s="31">
        <v>5231000</v>
      </c>
      <c r="S117" s="31">
        <v>45128</v>
      </c>
      <c r="T117" s="36">
        <f t="shared" si="26"/>
        <v>8.6270311603899828E-3</v>
      </c>
      <c r="U117" s="36">
        <f t="shared" si="27"/>
        <v>-0.98517550079773086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3110004</v>
      </c>
      <c r="R119" s="31">
        <v>3110004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86476350</v>
      </c>
      <c r="E121" s="32">
        <f>SUM(E113:E120)</f>
        <v>86476350</v>
      </c>
      <c r="F121" s="32">
        <f>SUM(F113:F120)</f>
        <v>33536079</v>
      </c>
      <c r="G121" s="37">
        <f t="shared" si="21"/>
        <v>0.38780636555543802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33536079</v>
      </c>
      <c r="O121" s="37">
        <f t="shared" si="25"/>
        <v>0.38780636555543802</v>
      </c>
      <c r="P121" s="32">
        <f>SUM(P113:P120)</f>
        <v>40368041</v>
      </c>
      <c r="Q121" s="32">
        <f>SUM(Q113:Q120)</f>
        <v>96940055</v>
      </c>
      <c r="R121" s="32">
        <f>SUM(R113:R120)</f>
        <v>97095351</v>
      </c>
      <c r="S121" s="32">
        <f>SUM(S113:S120)</f>
        <v>40368041</v>
      </c>
      <c r="T121" s="37">
        <f t="shared" si="26"/>
        <v>0.41642271607954007</v>
      </c>
      <c r="U121" s="37">
        <f t="shared" si="27"/>
        <v>-0.16924185149336324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158677803</v>
      </c>
      <c r="E122" s="31">
        <v>158677803</v>
      </c>
      <c r="F122" s="31">
        <v>66108205</v>
      </c>
      <c r="G122" s="36">
        <f t="shared" si="21"/>
        <v>0.41661910960539328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66108205</v>
      </c>
      <c r="O122" s="36">
        <f t="shared" si="25"/>
        <v>0.41661910960539328</v>
      </c>
      <c r="P122" s="31">
        <v>58404857</v>
      </c>
      <c r="Q122" s="31">
        <v>149810685</v>
      </c>
      <c r="R122" s="31">
        <v>149810685</v>
      </c>
      <c r="S122" s="31">
        <v>58404857</v>
      </c>
      <c r="T122" s="36">
        <f t="shared" si="26"/>
        <v>0.38985775280314616</v>
      </c>
      <c r="U122" s="36">
        <f t="shared" si="27"/>
        <v>0.1318956743614661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880509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304535712</v>
      </c>
      <c r="E124" s="31">
        <v>304535712</v>
      </c>
      <c r="F124" s="31">
        <v>114117899</v>
      </c>
      <c r="G124" s="36">
        <f t="shared" si="21"/>
        <v>0.3747274769535075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114117899</v>
      </c>
      <c r="O124" s="36">
        <f t="shared" si="25"/>
        <v>0.3747274769535075</v>
      </c>
      <c r="P124" s="31">
        <v>97208601</v>
      </c>
      <c r="Q124" s="31">
        <v>258167940</v>
      </c>
      <c r="R124" s="31">
        <v>282847486</v>
      </c>
      <c r="S124" s="31">
        <v>97208601</v>
      </c>
      <c r="T124" s="36">
        <f t="shared" si="26"/>
        <v>0.37653242691559613</v>
      </c>
      <c r="U124" s="36">
        <f t="shared" si="27"/>
        <v>0.17394857889169701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463213515</v>
      </c>
      <c r="E126" s="32">
        <f>SUM(E122:E125)</f>
        <v>463213515</v>
      </c>
      <c r="F126" s="32">
        <f>SUM(F122:F125)</f>
        <v>180226104</v>
      </c>
      <c r="G126" s="37">
        <f t="shared" si="21"/>
        <v>0.38907781868152097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180226104</v>
      </c>
      <c r="O126" s="37">
        <f t="shared" si="25"/>
        <v>0.38907781868152097</v>
      </c>
      <c r="P126" s="32">
        <f>SUM(P122:P125)</f>
        <v>155613458</v>
      </c>
      <c r="Q126" s="32">
        <f>SUM(Q122:Q125)</f>
        <v>408859134</v>
      </c>
      <c r="R126" s="32">
        <f>SUM(R122:R125)</f>
        <v>432658171</v>
      </c>
      <c r="S126" s="32">
        <f>SUM(S122:S125)</f>
        <v>155613458</v>
      </c>
      <c r="T126" s="37">
        <f t="shared" si="26"/>
        <v>0.38060408844871252</v>
      </c>
      <c r="U126" s="37">
        <f t="shared" si="27"/>
        <v>0.1581652789953425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62425128</v>
      </c>
      <c r="E127" s="31">
        <v>62425128</v>
      </c>
      <c r="F127" s="31">
        <v>23323272</v>
      </c>
      <c r="G127" s="36">
        <f t="shared" si="21"/>
        <v>0.37361993074327376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23323272</v>
      </c>
      <c r="O127" s="36">
        <f t="shared" si="25"/>
        <v>0.37361993074327376</v>
      </c>
      <c r="P127" s="31">
        <v>20243685</v>
      </c>
      <c r="Q127" s="31">
        <v>65355699</v>
      </c>
      <c r="R127" s="31">
        <v>63605699</v>
      </c>
      <c r="S127" s="31">
        <v>20243685</v>
      </c>
      <c r="T127" s="36">
        <f t="shared" si="26"/>
        <v>0.30974628547695587</v>
      </c>
      <c r="U127" s="36">
        <f t="shared" si="27"/>
        <v>0.15212581108627199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-2162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-2162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176236000</v>
      </c>
      <c r="E130" s="31">
        <v>176236000</v>
      </c>
      <c r="F130" s="31">
        <v>73432000</v>
      </c>
      <c r="G130" s="36">
        <f t="shared" si="21"/>
        <v>0.41666855806986086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73432000</v>
      </c>
      <c r="O130" s="36">
        <f t="shared" si="25"/>
        <v>0.41666855806986086</v>
      </c>
      <c r="P130" s="31">
        <v>63292000</v>
      </c>
      <c r="Q130" s="31">
        <v>162289000</v>
      </c>
      <c r="R130" s="31">
        <v>162704000</v>
      </c>
      <c r="S130" s="31">
        <v>63292000</v>
      </c>
      <c r="T130" s="36">
        <f t="shared" si="26"/>
        <v>0.38999562508857655</v>
      </c>
      <c r="U130" s="36">
        <f t="shared" si="27"/>
        <v>0.16020982114643245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238661128</v>
      </c>
      <c r="E132" s="32">
        <f>SUM(E127:E131)</f>
        <v>238661128</v>
      </c>
      <c r="F132" s="32">
        <f>SUM(F127:F131)</f>
        <v>96753110</v>
      </c>
      <c r="G132" s="37">
        <f t="shared" si="21"/>
        <v>0.40539953368526777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96753110</v>
      </c>
      <c r="O132" s="37">
        <f t="shared" si="25"/>
        <v>0.40539953368526777</v>
      </c>
      <c r="P132" s="32">
        <f>SUM(P127:P131)</f>
        <v>83535685</v>
      </c>
      <c r="Q132" s="32">
        <f>SUM(Q127:Q131)</f>
        <v>227644699</v>
      </c>
      <c r="R132" s="32">
        <f>SUM(R127:R131)</f>
        <v>226309699</v>
      </c>
      <c r="S132" s="32">
        <f>SUM(S127:S131)</f>
        <v>83535685</v>
      </c>
      <c r="T132" s="37">
        <f t="shared" si="26"/>
        <v>0.36695642537232986</v>
      </c>
      <c r="U132" s="37">
        <f t="shared" si="27"/>
        <v>0.15822489514511084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15251117</v>
      </c>
      <c r="E133" s="31">
        <v>15251117</v>
      </c>
      <c r="F133" s="31">
        <v>3789761</v>
      </c>
      <c r="G133" s="36">
        <f t="shared" si="21"/>
        <v>0.24849071710616344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3789761</v>
      </c>
      <c r="O133" s="36">
        <f t="shared" si="25"/>
        <v>0.24849071710616344</v>
      </c>
      <c r="P133" s="31">
        <v>3717968</v>
      </c>
      <c r="Q133" s="31">
        <v>12367037</v>
      </c>
      <c r="R133" s="31">
        <v>14565972</v>
      </c>
      <c r="S133" s="31">
        <v>3717968</v>
      </c>
      <c r="T133" s="36">
        <f t="shared" si="26"/>
        <v>0.3006353098159244</v>
      </c>
      <c r="U133" s="36">
        <f t="shared" si="27"/>
        <v>1.930974123499718E-2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38069000</v>
      </c>
      <c r="E134" s="31">
        <v>38069000</v>
      </c>
      <c r="F134" s="31">
        <v>15862000</v>
      </c>
      <c r="G134" s="36">
        <f t="shared" si="21"/>
        <v>0.41666447765898762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15862000</v>
      </c>
      <c r="O134" s="36">
        <f t="shared" si="25"/>
        <v>0.41666447765898762</v>
      </c>
      <c r="P134" s="31">
        <v>14069000</v>
      </c>
      <c r="Q134" s="31">
        <v>36076000</v>
      </c>
      <c r="R134" s="31">
        <v>36076000</v>
      </c>
      <c r="S134" s="31">
        <v>14069000</v>
      </c>
      <c r="T134" s="36">
        <f t="shared" si="26"/>
        <v>0.3899822596740215</v>
      </c>
      <c r="U134" s="36">
        <f t="shared" si="27"/>
        <v>0.12744331508991391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2556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2556</v>
      </c>
      <c r="O135" s="36">
        <f t="shared" si="25"/>
        <v>0</v>
      </c>
      <c r="P135" s="31">
        <v>369</v>
      </c>
      <c r="Q135" s="31">
        <v>66084</v>
      </c>
      <c r="R135" s="31">
        <v>66084</v>
      </c>
      <c r="S135" s="31">
        <v>369</v>
      </c>
      <c r="T135" s="36">
        <f t="shared" si="26"/>
        <v>5.5838024332667512E-3</v>
      </c>
      <c r="U135" s="36">
        <f t="shared" si="27"/>
        <v>5.9268292682926829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35793568</v>
      </c>
      <c r="E136" s="31">
        <v>35793568</v>
      </c>
      <c r="F136" s="31">
        <v>14866764</v>
      </c>
      <c r="G136" s="36">
        <f t="shared" si="21"/>
        <v>0.41534736073252043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14866764</v>
      </c>
      <c r="O136" s="36">
        <f t="shared" si="25"/>
        <v>0.41534736073252043</v>
      </c>
      <c r="P136" s="31">
        <v>10544025</v>
      </c>
      <c r="Q136" s="31">
        <v>27036121</v>
      </c>
      <c r="R136" s="31">
        <v>27036121</v>
      </c>
      <c r="S136" s="31">
        <v>10544025</v>
      </c>
      <c r="T136" s="36">
        <f t="shared" si="26"/>
        <v>0.38999769974398324</v>
      </c>
      <c r="U136" s="36">
        <f t="shared" si="27"/>
        <v>0.40997048091217536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89113685</v>
      </c>
      <c r="E137" s="32">
        <f>SUM(E133:E136)</f>
        <v>89113685</v>
      </c>
      <c r="F137" s="32">
        <f>SUM(F133:F136)</f>
        <v>34521081</v>
      </c>
      <c r="G137" s="37">
        <f t="shared" ref="G137:G170" si="28">IF(($D137     =0),0,($F137     /$D137     ))</f>
        <v>0.38738248788611984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34521081</v>
      </c>
      <c r="O137" s="37">
        <f t="shared" ref="O137:O170" si="32">IF(($D137     =0),0,($N137     /$D137     ))</f>
        <v>0.38738248788611984</v>
      </c>
      <c r="P137" s="32">
        <f>SUM(P133:P136)</f>
        <v>28331362</v>
      </c>
      <c r="Q137" s="32">
        <f>SUM(Q133:Q136)</f>
        <v>75545242</v>
      </c>
      <c r="R137" s="32">
        <f>SUM(R133:R136)</f>
        <v>77744177</v>
      </c>
      <c r="S137" s="32">
        <f>SUM(S133:S136)</f>
        <v>28331362</v>
      </c>
      <c r="T137" s="37">
        <f t="shared" ref="T137:T170" si="33">IF(($Q137     =0),0,($S137     /$Q137     ))</f>
        <v>0.37502510085281082</v>
      </c>
      <c r="U137" s="37">
        <f t="shared" ref="U137:U170" si="34">IF(($P137     =0),0,(($F137     /$P137     )-1))</f>
        <v>0.21847587136827373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14853900</v>
      </c>
      <c r="E138" s="31">
        <v>14853900</v>
      </c>
      <c r="F138" s="31">
        <v>6189450</v>
      </c>
      <c r="G138" s="36">
        <f t="shared" si="28"/>
        <v>0.41668854644234848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6189450</v>
      </c>
      <c r="O138" s="36">
        <f t="shared" si="32"/>
        <v>0.41668854644234848</v>
      </c>
      <c r="P138" s="31">
        <v>5465100</v>
      </c>
      <c r="Q138" s="31">
        <v>14392193</v>
      </c>
      <c r="R138" s="31">
        <v>14392193</v>
      </c>
      <c r="S138" s="31">
        <v>5465100</v>
      </c>
      <c r="T138" s="36">
        <f t="shared" si="33"/>
        <v>0.37972670322028063</v>
      </c>
      <c r="U138" s="36">
        <f t="shared" si="34"/>
        <v>0.13254103310094956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35081070</v>
      </c>
      <c r="E139" s="31">
        <v>35081070</v>
      </c>
      <c r="F139" s="31">
        <v>14617193</v>
      </c>
      <c r="G139" s="36">
        <f t="shared" si="28"/>
        <v>0.41666896135152093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14617193</v>
      </c>
      <c r="O139" s="36">
        <f t="shared" si="32"/>
        <v>0.41666896135152093</v>
      </c>
      <c r="P139" s="31">
        <v>14944663</v>
      </c>
      <c r="Q139" s="31">
        <v>38320128</v>
      </c>
      <c r="R139" s="31">
        <v>38320128</v>
      </c>
      <c r="S139" s="31">
        <v>14944663</v>
      </c>
      <c r="T139" s="36">
        <f t="shared" si="33"/>
        <v>0.38999512214572979</v>
      </c>
      <c r="U139" s="36">
        <f t="shared" si="34"/>
        <v>-2.1912170251011998E-2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49934970</v>
      </c>
      <c r="E144" s="32">
        <f>SUM(E138:E143)</f>
        <v>49934970</v>
      </c>
      <c r="F144" s="32">
        <f>SUM(F138:F143)</f>
        <v>20806643</v>
      </c>
      <c r="G144" s="37">
        <f t="shared" si="28"/>
        <v>0.41667478722826906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20806643</v>
      </c>
      <c r="O144" s="37">
        <f t="shared" si="32"/>
        <v>0.41667478722826906</v>
      </c>
      <c r="P144" s="32">
        <f>SUM(P138:P143)</f>
        <v>20409763</v>
      </c>
      <c r="Q144" s="32">
        <f>SUM(Q138:Q143)</f>
        <v>52712321</v>
      </c>
      <c r="R144" s="32">
        <f>SUM(R138:R143)</f>
        <v>52712321</v>
      </c>
      <c r="S144" s="32">
        <f>SUM(S138:S143)</f>
        <v>20409763</v>
      </c>
      <c r="T144" s="37">
        <f t="shared" si="33"/>
        <v>0.38719150689646165</v>
      </c>
      <c r="U144" s="37">
        <f t="shared" si="34"/>
        <v>1.9445595718088349E-2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53513032</v>
      </c>
      <c r="E146" s="31">
        <v>53513032</v>
      </c>
      <c r="F146" s="31">
        <v>22297042</v>
      </c>
      <c r="G146" s="36">
        <f t="shared" si="28"/>
        <v>0.41666564510865317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22297042</v>
      </c>
      <c r="O146" s="36">
        <f t="shared" si="32"/>
        <v>0.41666564510865317</v>
      </c>
      <c r="P146" s="31">
        <v>18919524</v>
      </c>
      <c r="Q146" s="31">
        <v>48512032</v>
      </c>
      <c r="R146" s="31">
        <v>48512032</v>
      </c>
      <c r="S146" s="31">
        <v>18919524</v>
      </c>
      <c r="T146" s="36">
        <f t="shared" si="33"/>
        <v>0.38999652704714577</v>
      </c>
      <c r="U146" s="36">
        <f t="shared" si="34"/>
        <v>0.17852024184117954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19554400</v>
      </c>
      <c r="E147" s="31">
        <v>19554400</v>
      </c>
      <c r="F147" s="31">
        <v>19555500</v>
      </c>
      <c r="G147" s="36">
        <f t="shared" si="28"/>
        <v>1.00005625332406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19555500</v>
      </c>
      <c r="O147" s="36">
        <f t="shared" si="32"/>
        <v>1.00005625332406</v>
      </c>
      <c r="P147" s="31">
        <v>300</v>
      </c>
      <c r="Q147" s="31">
        <v>50036400</v>
      </c>
      <c r="R147" s="31">
        <v>50036400</v>
      </c>
      <c r="S147" s="31">
        <v>300</v>
      </c>
      <c r="T147" s="36">
        <f t="shared" si="33"/>
        <v>5.9956351775907138E-6</v>
      </c>
      <c r="U147" s="36">
        <f t="shared" si="34"/>
        <v>65184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147469000</v>
      </c>
      <c r="E148" s="31">
        <v>147469000</v>
      </c>
      <c r="F148" s="31">
        <v>61446000</v>
      </c>
      <c r="G148" s="36">
        <f t="shared" si="28"/>
        <v>0.41667062230028007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61446000</v>
      </c>
      <c r="O148" s="36">
        <f t="shared" si="32"/>
        <v>0.41667062230028007</v>
      </c>
      <c r="P148" s="31">
        <v>53527000</v>
      </c>
      <c r="Q148" s="31">
        <v>137249000</v>
      </c>
      <c r="R148" s="31">
        <v>137349200</v>
      </c>
      <c r="S148" s="31">
        <v>53527000</v>
      </c>
      <c r="T148" s="36">
        <f t="shared" si="33"/>
        <v>0.38999919853696569</v>
      </c>
      <c r="U148" s="36">
        <f t="shared" si="34"/>
        <v>0.14794402824742647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584008000</v>
      </c>
      <c r="E149" s="31">
        <v>584008000</v>
      </c>
      <c r="F149" s="31">
        <v>243337000</v>
      </c>
      <c r="G149" s="36">
        <f t="shared" si="28"/>
        <v>0.41666723743510364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243337000</v>
      </c>
      <c r="O149" s="36">
        <f t="shared" si="32"/>
        <v>0.41666723743510364</v>
      </c>
      <c r="P149" s="31">
        <v>233125065</v>
      </c>
      <c r="Q149" s="31">
        <v>537398000</v>
      </c>
      <c r="R149" s="31">
        <v>537398000</v>
      </c>
      <c r="S149" s="31">
        <v>233125065</v>
      </c>
      <c r="T149" s="36">
        <f t="shared" si="33"/>
        <v>0.43380337291914001</v>
      </c>
      <c r="U149" s="36">
        <f t="shared" si="34"/>
        <v>4.3804534703293374E-2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804544432</v>
      </c>
      <c r="E150" s="32">
        <f>SUM(E145:E149)</f>
        <v>804544432</v>
      </c>
      <c r="F150" s="32">
        <f>SUM(F145:F149)</f>
        <v>346635542</v>
      </c>
      <c r="G150" s="37">
        <f t="shared" si="28"/>
        <v>0.43084698397365828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346635542</v>
      </c>
      <c r="O150" s="37">
        <f t="shared" si="32"/>
        <v>0.43084698397365828</v>
      </c>
      <c r="P150" s="32">
        <f>SUM(P145:P149)</f>
        <v>305571889</v>
      </c>
      <c r="Q150" s="32">
        <f>SUM(Q145:Q149)</f>
        <v>773195432</v>
      </c>
      <c r="R150" s="32">
        <f>SUM(R145:R149)</f>
        <v>773295632</v>
      </c>
      <c r="S150" s="32">
        <f>SUM(S145:S149)</f>
        <v>305571889</v>
      </c>
      <c r="T150" s="37">
        <f t="shared" si="33"/>
        <v>0.39520653686427881</v>
      </c>
      <c r="U150" s="37">
        <f t="shared" si="34"/>
        <v>0.13438295366233777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934500</v>
      </c>
      <c r="E152" s="31">
        <v>934500</v>
      </c>
      <c r="F152" s="31">
        <v>218644</v>
      </c>
      <c r="G152" s="36">
        <f t="shared" si="28"/>
        <v>0.23396896736222578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218644</v>
      </c>
      <c r="O152" s="36">
        <f t="shared" si="32"/>
        <v>0.23396896736222578</v>
      </c>
      <c r="P152" s="31">
        <v>47006</v>
      </c>
      <c r="Q152" s="31">
        <v>1603600</v>
      </c>
      <c r="R152" s="31">
        <v>1623600</v>
      </c>
      <c r="S152" s="31">
        <v>47006</v>
      </c>
      <c r="T152" s="36">
        <f t="shared" si="33"/>
        <v>2.9312796208530806E-2</v>
      </c>
      <c r="U152" s="36">
        <f t="shared" si="34"/>
        <v>3.6514062034633881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187196430</v>
      </c>
      <c r="E153" s="31">
        <v>187196430</v>
      </c>
      <c r="F153" s="31">
        <v>100525000</v>
      </c>
      <c r="G153" s="36">
        <f t="shared" si="28"/>
        <v>0.53700276228558419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100525000</v>
      </c>
      <c r="O153" s="36">
        <f t="shared" si="32"/>
        <v>0.53700276228558419</v>
      </c>
      <c r="P153" s="31">
        <v>88425000</v>
      </c>
      <c r="Q153" s="31">
        <v>168484970</v>
      </c>
      <c r="R153" s="31">
        <v>165680860</v>
      </c>
      <c r="S153" s="31">
        <v>88425000</v>
      </c>
      <c r="T153" s="36">
        <f t="shared" si="33"/>
        <v>0.52482426177242991</v>
      </c>
      <c r="U153" s="36">
        <f t="shared" si="34"/>
        <v>0.13683912920554131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188130930</v>
      </c>
      <c r="E157" s="32">
        <f>SUM(E151:E156)</f>
        <v>188130930</v>
      </c>
      <c r="F157" s="32">
        <f>SUM(F151:F156)</f>
        <v>100743644</v>
      </c>
      <c r="G157" s="37">
        <f t="shared" si="28"/>
        <v>0.53549750697559406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100743644</v>
      </c>
      <c r="O157" s="37">
        <f t="shared" si="32"/>
        <v>0.53549750697559406</v>
      </c>
      <c r="P157" s="32">
        <f>SUM(P151:P156)</f>
        <v>88472006</v>
      </c>
      <c r="Q157" s="32">
        <f>SUM(Q151:Q156)</f>
        <v>170088570</v>
      </c>
      <c r="R157" s="32">
        <f>SUM(R151:R156)</f>
        <v>167304460</v>
      </c>
      <c r="S157" s="32">
        <f>SUM(S151:S156)</f>
        <v>88472006</v>
      </c>
      <c r="T157" s="37">
        <f t="shared" si="33"/>
        <v>0.52015256521940301</v>
      </c>
      <c r="U157" s="37">
        <f t="shared" si="34"/>
        <v>0.13870645139435411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7806000</v>
      </c>
      <c r="E158" s="31">
        <v>7806000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7806000</v>
      </c>
      <c r="R158" s="31">
        <v>7806000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88523640</v>
      </c>
      <c r="E159" s="31">
        <v>88523640</v>
      </c>
      <c r="F159" s="31">
        <v>33824400</v>
      </c>
      <c r="G159" s="36">
        <f t="shared" si="28"/>
        <v>0.38209454559256711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33824400</v>
      </c>
      <c r="O159" s="36">
        <f t="shared" si="32"/>
        <v>0.38209454559256711</v>
      </c>
      <c r="P159" s="31">
        <v>22973806</v>
      </c>
      <c r="Q159" s="31">
        <v>75934992</v>
      </c>
      <c r="R159" s="31">
        <v>76759822</v>
      </c>
      <c r="S159" s="31">
        <v>22973806</v>
      </c>
      <c r="T159" s="36">
        <f t="shared" si="33"/>
        <v>0.30254570909811906</v>
      </c>
      <c r="U159" s="36">
        <f t="shared" si="34"/>
        <v>0.47230284786073318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56205948</v>
      </c>
      <c r="E162" s="31">
        <v>56205948</v>
      </c>
      <c r="F162" s="31">
        <v>23419145</v>
      </c>
      <c r="G162" s="36">
        <f t="shared" si="28"/>
        <v>0.41666666666666669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23419145</v>
      </c>
      <c r="O162" s="36">
        <f t="shared" si="32"/>
        <v>0.41666666666666669</v>
      </c>
      <c r="P162" s="31">
        <v>20070422</v>
      </c>
      <c r="Q162" s="31">
        <v>51462641</v>
      </c>
      <c r="R162" s="31">
        <v>51462641</v>
      </c>
      <c r="S162" s="31">
        <v>20070422</v>
      </c>
      <c r="T162" s="36">
        <f t="shared" si="33"/>
        <v>0.38999984474174187</v>
      </c>
      <c r="U162" s="36">
        <f t="shared" si="34"/>
        <v>0.16684865918613978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152535588</v>
      </c>
      <c r="E163" s="32">
        <f>SUM(E158:E162)</f>
        <v>152535588</v>
      </c>
      <c r="F163" s="32">
        <f>SUM(F158:F162)</f>
        <v>57243545</v>
      </c>
      <c r="G163" s="37">
        <f t="shared" si="28"/>
        <v>0.37527993139541965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57243545</v>
      </c>
      <c r="O163" s="37">
        <f t="shared" si="32"/>
        <v>0.37527993139541965</v>
      </c>
      <c r="P163" s="32">
        <f>SUM(P158:P162)</f>
        <v>43044228</v>
      </c>
      <c r="Q163" s="32">
        <f>SUM(Q158:Q162)</f>
        <v>135203633</v>
      </c>
      <c r="R163" s="32">
        <f>SUM(R158:R162)</f>
        <v>136028463</v>
      </c>
      <c r="S163" s="32">
        <f>SUM(S158:S162)</f>
        <v>43044228</v>
      </c>
      <c r="T163" s="37">
        <f t="shared" si="33"/>
        <v>0.31836591254911029</v>
      </c>
      <c r="U163" s="37">
        <f t="shared" si="34"/>
        <v>0.3298773763581031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39485776</v>
      </c>
      <c r="E166" s="31">
        <v>39485776</v>
      </c>
      <c r="F166" s="31">
        <v>16404960</v>
      </c>
      <c r="G166" s="36">
        <f t="shared" si="28"/>
        <v>0.41546505252929561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16404960</v>
      </c>
      <c r="O166" s="36">
        <f t="shared" si="32"/>
        <v>0.41546505252929561</v>
      </c>
      <c r="P166" s="31">
        <v>11695820</v>
      </c>
      <c r="Q166" s="31">
        <v>32294920</v>
      </c>
      <c r="R166" s="31">
        <v>32295420</v>
      </c>
      <c r="S166" s="31">
        <v>11695820</v>
      </c>
      <c r="T166" s="36">
        <f t="shared" si="33"/>
        <v>0.36215664878562942</v>
      </c>
      <c r="U166" s="36">
        <f t="shared" si="34"/>
        <v>0.40263444546855198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39485776</v>
      </c>
      <c r="E169" s="32">
        <f>SUM(E164:E168)</f>
        <v>39485776</v>
      </c>
      <c r="F169" s="32">
        <f>SUM(F164:F168)</f>
        <v>16404960</v>
      </c>
      <c r="G169" s="37">
        <f t="shared" si="28"/>
        <v>0.41546505252929561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16404960</v>
      </c>
      <c r="O169" s="37">
        <f t="shared" si="32"/>
        <v>0.41546505252929561</v>
      </c>
      <c r="P169" s="32">
        <f>SUM(P164:P168)</f>
        <v>11695820</v>
      </c>
      <c r="Q169" s="32">
        <f>SUM(Q164:Q168)</f>
        <v>32294920</v>
      </c>
      <c r="R169" s="32">
        <f>SUM(R164:R168)</f>
        <v>32295420</v>
      </c>
      <c r="S169" s="32">
        <f>SUM(S164:S168)</f>
        <v>11695820</v>
      </c>
      <c r="T169" s="37">
        <f t="shared" si="33"/>
        <v>0.36215664878562942</v>
      </c>
      <c r="U169" s="37">
        <f t="shared" si="34"/>
        <v>0.40263444546855198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2667675213</v>
      </c>
      <c r="E170" s="32">
        <f>SUM(E105,E107:E111,E113:E120,E122:E125,E127:E131,E133:E136,E138:E143,E145:E149,E151:E156,E158:E162,E164:E168)</f>
        <v>2667675213</v>
      </c>
      <c r="F170" s="32">
        <f>SUM(F105,F107:F111,F113:F120,F122:F125,F127:F131,F133:F136,F138:F143,F145:F149,F151:F156,F158:F162,F164:F168)</f>
        <v>1104893820</v>
      </c>
      <c r="G170" s="37">
        <f t="shared" si="28"/>
        <v>0.41417853815774835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1104893820</v>
      </c>
      <c r="O170" s="37">
        <f t="shared" si="32"/>
        <v>0.41417853815774835</v>
      </c>
      <c r="P170" s="32">
        <f>SUM(P105,P107:P111,P113:P120,P122:P125,P127:P131,P133:P136,P138:P143,P145:P149,P151:P156,P158:P162,P164:P168)</f>
        <v>971922477</v>
      </c>
      <c r="Q170" s="32">
        <f>SUM(Q105,Q107:Q111,Q113:Q120,Q122:Q125,Q127:Q131,Q133:Q136,Q138:Q143,Q145:Q149,Q151:Q156,Q158:Q162,Q164:Q168)</f>
        <v>2486230401</v>
      </c>
      <c r="R170" s="32">
        <f>SUM(R105,R107:R111,R113:R120,R122:R125,R127:R131,R133:R136,R138:R143,R145:R149,R151:R156,R158:R162,R164:R168)</f>
        <v>2511390089</v>
      </c>
      <c r="S170" s="32">
        <f>SUM(S105,S107:S111,S113:S120,S122:S125,S127:S131,S133:S136,S138:S143,S145:S149,S151:S156,S158:S162,S164:S168)</f>
        <v>971922477</v>
      </c>
      <c r="T170" s="37">
        <f t="shared" si="33"/>
        <v>0.39092212717255725</v>
      </c>
      <c r="U170" s="37">
        <f t="shared" si="34"/>
        <v>0.13681270486761266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1100</v>
      </c>
      <c r="E175" s="31">
        <v>1100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1100</v>
      </c>
      <c r="R175" s="31">
        <v>1100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1100</v>
      </c>
      <c r="E179" s="32">
        <f>SUM(E173:E178)</f>
        <v>1100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1100</v>
      </c>
      <c r="R179" s="32">
        <f>SUM(R173:R178)</f>
        <v>1100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26991489</v>
      </c>
      <c r="E180" s="31">
        <v>26991489</v>
      </c>
      <c r="F180" s="31">
        <v>8896772</v>
      </c>
      <c r="G180" s="36">
        <f t="shared" si="35"/>
        <v>0.32961397572397727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8896772</v>
      </c>
      <c r="O180" s="36">
        <f t="shared" si="39"/>
        <v>0.32961397572397727</v>
      </c>
      <c r="P180" s="31">
        <v>8764320</v>
      </c>
      <c r="Q180" s="31">
        <v>23286695</v>
      </c>
      <c r="R180" s="31">
        <v>93286695</v>
      </c>
      <c r="S180" s="31">
        <v>8764320</v>
      </c>
      <c r="T180" s="36">
        <f t="shared" si="40"/>
        <v>0.37636598924836695</v>
      </c>
      <c r="U180" s="36">
        <f t="shared" si="41"/>
        <v>1.5112638516165511E-2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617800000</v>
      </c>
      <c r="E181" s="31">
        <v>617800000</v>
      </c>
      <c r="F181" s="31">
        <v>245667000</v>
      </c>
      <c r="G181" s="36">
        <f t="shared" si="35"/>
        <v>0.39764810618323082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245667000</v>
      </c>
      <c r="O181" s="36">
        <f t="shared" si="39"/>
        <v>0.39764810618323082</v>
      </c>
      <c r="P181" s="31">
        <v>213707000</v>
      </c>
      <c r="Q181" s="31">
        <v>570169000</v>
      </c>
      <c r="R181" s="31">
        <v>570169000</v>
      </c>
      <c r="S181" s="31">
        <v>213707000</v>
      </c>
      <c r="T181" s="36">
        <f t="shared" si="40"/>
        <v>0.3748134325086071</v>
      </c>
      <c r="U181" s="36">
        <f t="shared" si="41"/>
        <v>0.14955055285975649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478663003</v>
      </c>
      <c r="E182" s="31">
        <v>478663003</v>
      </c>
      <c r="F182" s="31">
        <v>200810000</v>
      </c>
      <c r="G182" s="36">
        <f t="shared" si="35"/>
        <v>0.41952270959199245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200810000</v>
      </c>
      <c r="O182" s="36">
        <f t="shared" si="39"/>
        <v>0.41952270959199245</v>
      </c>
      <c r="P182" s="31">
        <v>173896000</v>
      </c>
      <c r="Q182" s="31">
        <v>445889000</v>
      </c>
      <c r="R182" s="31">
        <v>445889000</v>
      </c>
      <c r="S182" s="31">
        <v>173896000</v>
      </c>
      <c r="T182" s="36">
        <f t="shared" si="40"/>
        <v>0.38999840767545285</v>
      </c>
      <c r="U182" s="36">
        <f t="shared" si="41"/>
        <v>0.15477066752541746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16417904</v>
      </c>
      <c r="E184" s="31">
        <v>16417904</v>
      </c>
      <c r="F184" s="31">
        <v>7009358</v>
      </c>
      <c r="G184" s="36">
        <f t="shared" si="35"/>
        <v>0.42693379130490711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7009358</v>
      </c>
      <c r="O184" s="36">
        <f t="shared" si="39"/>
        <v>0.42693379130490711</v>
      </c>
      <c r="P184" s="31">
        <v>4979530</v>
      </c>
      <c r="Q184" s="31">
        <v>15124921</v>
      </c>
      <c r="R184" s="31">
        <v>15126911</v>
      </c>
      <c r="S184" s="31">
        <v>4979530</v>
      </c>
      <c r="T184" s="36">
        <f t="shared" si="40"/>
        <v>0.32922684356500109</v>
      </c>
      <c r="U184" s="36">
        <f t="shared" si="41"/>
        <v>0.40763445546065591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1139872396</v>
      </c>
      <c r="E185" s="32">
        <f>SUM(E180:E184)</f>
        <v>1139872396</v>
      </c>
      <c r="F185" s="32">
        <f>SUM(F180:F184)</f>
        <v>462383130</v>
      </c>
      <c r="G185" s="37">
        <f t="shared" si="35"/>
        <v>0.405644641999033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462383130</v>
      </c>
      <c r="O185" s="37">
        <f t="shared" si="39"/>
        <v>0.405644641999033</v>
      </c>
      <c r="P185" s="32">
        <f>SUM(P180:P184)</f>
        <v>401346850</v>
      </c>
      <c r="Q185" s="32">
        <f>SUM(Q180:Q184)</f>
        <v>1054469616</v>
      </c>
      <c r="R185" s="32">
        <f>SUM(R180:R184)</f>
        <v>1124471606</v>
      </c>
      <c r="S185" s="32">
        <f>SUM(S180:S184)</f>
        <v>401346850</v>
      </c>
      <c r="T185" s="37">
        <f t="shared" si="40"/>
        <v>0.38061490242123769</v>
      </c>
      <c r="U185" s="37">
        <f t="shared" si="41"/>
        <v>0.15207863223543416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2164</v>
      </c>
      <c r="E188" s="31">
        <v>2164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2068</v>
      </c>
      <c r="R188" s="31">
        <v>2068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62592000</v>
      </c>
      <c r="F190" s="31">
        <v>26079998</v>
      </c>
      <c r="G190" s="36">
        <f t="shared" si="35"/>
        <v>0.41666663471370141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26079998</v>
      </c>
      <c r="O190" s="36">
        <f t="shared" si="39"/>
        <v>0.41666663471370141</v>
      </c>
      <c r="P190" s="31">
        <v>22828607</v>
      </c>
      <c r="Q190" s="31">
        <v>58535000</v>
      </c>
      <c r="R190" s="31">
        <v>58529000</v>
      </c>
      <c r="S190" s="31">
        <v>22828607</v>
      </c>
      <c r="T190" s="36">
        <f t="shared" si="40"/>
        <v>0.38999926539677116</v>
      </c>
      <c r="U190" s="36">
        <f t="shared" si="41"/>
        <v>0.14242616730841262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62594164</v>
      </c>
      <c r="E191" s="32">
        <f>SUM(E186:E190)</f>
        <v>62594164</v>
      </c>
      <c r="F191" s="32">
        <f>SUM(F186:F190)</f>
        <v>26079998</v>
      </c>
      <c r="G191" s="37">
        <f t="shared" si="35"/>
        <v>0.41665222975100363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26079998</v>
      </c>
      <c r="O191" s="37">
        <f t="shared" si="39"/>
        <v>0.41665222975100363</v>
      </c>
      <c r="P191" s="32">
        <f>SUM(P186:P190)</f>
        <v>22828607</v>
      </c>
      <c r="Q191" s="32">
        <f>SUM(Q186:Q190)</f>
        <v>58537068</v>
      </c>
      <c r="R191" s="32">
        <f>SUM(R186:R190)</f>
        <v>58531068</v>
      </c>
      <c r="S191" s="32">
        <f>SUM(S186:S190)</f>
        <v>22828607</v>
      </c>
      <c r="T191" s="37">
        <f t="shared" si="40"/>
        <v>0.38998548748632234</v>
      </c>
      <c r="U191" s="37">
        <f t="shared" si="41"/>
        <v>0.14242616730841262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140409530</v>
      </c>
      <c r="E192" s="31">
        <v>140409530</v>
      </c>
      <c r="F192" s="31">
        <v>124638</v>
      </c>
      <c r="G192" s="36">
        <f t="shared" si="35"/>
        <v>8.8767478959583443E-4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124638</v>
      </c>
      <c r="O192" s="36">
        <f t="shared" si="39"/>
        <v>8.8767478959583443E-4</v>
      </c>
      <c r="P192" s="31">
        <v>47958043</v>
      </c>
      <c r="Q192" s="31">
        <v>125160996</v>
      </c>
      <c r="R192" s="31">
        <v>126639798</v>
      </c>
      <c r="S192" s="31">
        <v>47958043</v>
      </c>
      <c r="T192" s="36">
        <f t="shared" si="40"/>
        <v>0.38317083222955495</v>
      </c>
      <c r="U192" s="36">
        <f t="shared" si="41"/>
        <v>-0.99740110329356013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7028995</v>
      </c>
      <c r="E193" s="31">
        <v>7028995</v>
      </c>
      <c r="F193" s="31">
        <v>44563634</v>
      </c>
      <c r="G193" s="36">
        <f t="shared" si="35"/>
        <v>6.3399723573569196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44563634</v>
      </c>
      <c r="O193" s="36">
        <f t="shared" si="39"/>
        <v>6.3399723573569196</v>
      </c>
      <c r="P193" s="31">
        <v>152002</v>
      </c>
      <c r="Q193" s="31">
        <v>4225356</v>
      </c>
      <c r="R193" s="31">
        <v>7025356</v>
      </c>
      <c r="S193" s="31">
        <v>152002</v>
      </c>
      <c r="T193" s="36">
        <f t="shared" si="40"/>
        <v>3.5973773570794981E-2</v>
      </c>
      <c r="U193" s="36">
        <f t="shared" si="41"/>
        <v>292.17794502703913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579335575</v>
      </c>
      <c r="E195" s="31">
        <v>579335575</v>
      </c>
      <c r="F195" s="31">
        <v>242736177</v>
      </c>
      <c r="G195" s="36">
        <f t="shared" si="35"/>
        <v>0.41899062904949347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242736177</v>
      </c>
      <c r="O195" s="36">
        <f t="shared" si="39"/>
        <v>0.41899062904949347</v>
      </c>
      <c r="P195" s="31">
        <v>211071100</v>
      </c>
      <c r="Q195" s="31">
        <v>539724559</v>
      </c>
      <c r="R195" s="31">
        <v>540438559</v>
      </c>
      <c r="S195" s="31">
        <v>211071100</v>
      </c>
      <c r="T195" s="36">
        <f t="shared" si="40"/>
        <v>0.39107188376062019</v>
      </c>
      <c r="U195" s="36">
        <f t="shared" si="41"/>
        <v>0.15002090290901982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726774100</v>
      </c>
      <c r="E198" s="32">
        <f>SUM(E192:E197)</f>
        <v>726774100</v>
      </c>
      <c r="F198" s="32">
        <f>SUM(F192:F197)</f>
        <v>287424449</v>
      </c>
      <c r="G198" s="37">
        <f t="shared" si="35"/>
        <v>0.39547976324417727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287424449</v>
      </c>
      <c r="O198" s="37">
        <f t="shared" si="39"/>
        <v>0.39547976324417727</v>
      </c>
      <c r="P198" s="32">
        <f>SUM(P192:P197)</f>
        <v>259181145</v>
      </c>
      <c r="Q198" s="32">
        <f>SUM(Q192:Q197)</f>
        <v>669110911</v>
      </c>
      <c r="R198" s="32">
        <f>SUM(R192:R197)</f>
        <v>674103713</v>
      </c>
      <c r="S198" s="32">
        <f>SUM(S192:S197)</f>
        <v>259181145</v>
      </c>
      <c r="T198" s="37">
        <f t="shared" si="40"/>
        <v>0.38735154477252276</v>
      </c>
      <c r="U198" s="37">
        <f t="shared" si="41"/>
        <v>0.10897129110221337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3030162</v>
      </c>
      <c r="E199" s="31">
        <v>3030162</v>
      </c>
      <c r="F199" s="31">
        <v>40927</v>
      </c>
      <c r="G199" s="36">
        <f t="shared" si="35"/>
        <v>1.3506538594306179E-2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40927</v>
      </c>
      <c r="O199" s="36">
        <f t="shared" si="39"/>
        <v>1.3506538594306179E-2</v>
      </c>
      <c r="P199" s="31">
        <v>243401</v>
      </c>
      <c r="Q199" s="31">
        <v>2086661</v>
      </c>
      <c r="R199" s="31">
        <v>2086661</v>
      </c>
      <c r="S199" s="31">
        <v>243401</v>
      </c>
      <c r="T199" s="36">
        <f t="shared" si="40"/>
        <v>0.11664616341609874</v>
      </c>
      <c r="U199" s="36">
        <f t="shared" si="41"/>
        <v>-0.83185360783234252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55443840</v>
      </c>
      <c r="E200" s="31">
        <v>55443840</v>
      </c>
      <c r="F200" s="31">
        <v>12173224</v>
      </c>
      <c r="G200" s="36">
        <f t="shared" si="35"/>
        <v>0.21955953988756913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12173224</v>
      </c>
      <c r="O200" s="36">
        <f t="shared" si="39"/>
        <v>0.21955953988756913</v>
      </c>
      <c r="P200" s="31">
        <v>13925254</v>
      </c>
      <c r="Q200" s="31">
        <v>53727663</v>
      </c>
      <c r="R200" s="31">
        <v>53727663</v>
      </c>
      <c r="S200" s="31">
        <v>13925254</v>
      </c>
      <c r="T200" s="36">
        <f t="shared" si="40"/>
        <v>0.25918220191337932</v>
      </c>
      <c r="U200" s="36">
        <f t="shared" si="41"/>
        <v>-0.12581673555110739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58474002</v>
      </c>
      <c r="E204" s="32">
        <f>SUM(E199:E203)</f>
        <v>58474002</v>
      </c>
      <c r="F204" s="32">
        <f>SUM(F199:F203)</f>
        <v>12214151</v>
      </c>
      <c r="G204" s="37">
        <f t="shared" si="35"/>
        <v>0.20888173516839159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12214151</v>
      </c>
      <c r="O204" s="37">
        <f t="shared" si="39"/>
        <v>0.20888173516839159</v>
      </c>
      <c r="P204" s="32">
        <f>SUM(P199:P203)</f>
        <v>14168655</v>
      </c>
      <c r="Q204" s="32">
        <f>SUM(Q199:Q203)</f>
        <v>55814324</v>
      </c>
      <c r="R204" s="32">
        <f>SUM(R199:R203)</f>
        <v>55814324</v>
      </c>
      <c r="S204" s="32">
        <f>SUM(S199:S203)</f>
        <v>14168655</v>
      </c>
      <c r="T204" s="37">
        <f t="shared" si="40"/>
        <v>0.25385338358662196</v>
      </c>
      <c r="U204" s="37">
        <f t="shared" si="41"/>
        <v>-0.13794562716079972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1987715762</v>
      </c>
      <c r="E205" s="32">
        <f>SUM(E173:E178,E180:E184,E186:E190,E192:E197,E199:E203)</f>
        <v>1987715762</v>
      </c>
      <c r="F205" s="32">
        <f>SUM(F173:F178,F180:F184,F186:F190,F192:F197,F199:F203)</f>
        <v>788101728</v>
      </c>
      <c r="G205" s="37">
        <f t="shared" si="35"/>
        <v>0.39648612898608188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788101728</v>
      </c>
      <c r="O205" s="37">
        <f t="shared" si="39"/>
        <v>0.39648612898608188</v>
      </c>
      <c r="P205" s="32">
        <f>SUM(P173:P178,P180:P184,P186:P190,P192:P197,P199:P203)</f>
        <v>697525257</v>
      </c>
      <c r="Q205" s="32">
        <f>SUM(Q173:Q178,Q180:Q184,Q186:Q190,Q192:Q197,Q199:Q203)</f>
        <v>1837933019</v>
      </c>
      <c r="R205" s="32">
        <f>SUM(R173:R178,R180:R184,R186:R190,R192:R197,R199:R203)</f>
        <v>1912921811</v>
      </c>
      <c r="S205" s="32">
        <f>SUM(S173:S178,S180:S184,S186:S190,S192:S197,S199:S203)</f>
        <v>697525257</v>
      </c>
      <c r="T205" s="37">
        <f t="shared" si="40"/>
        <v>0.37951614655659005</v>
      </c>
      <c r="U205" s="37">
        <f t="shared" si="41"/>
        <v>0.12985403767250259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225220491</v>
      </c>
      <c r="E209" s="31">
        <v>225220491</v>
      </c>
      <c r="F209" s="31">
        <v>105365026</v>
      </c>
      <c r="G209" s="36">
        <f t="shared" si="42"/>
        <v>0.46783054921943135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105365026</v>
      </c>
      <c r="O209" s="36">
        <f t="shared" si="46"/>
        <v>0.46783054921943135</v>
      </c>
      <c r="P209" s="31">
        <v>24</v>
      </c>
      <c r="Q209" s="31">
        <v>199022990</v>
      </c>
      <c r="R209" s="31">
        <v>203042988</v>
      </c>
      <c r="S209" s="31">
        <v>24</v>
      </c>
      <c r="T209" s="36">
        <f t="shared" si="47"/>
        <v>1.2058908370334504E-7</v>
      </c>
      <c r="U209" s="36">
        <f t="shared" si="48"/>
        <v>4390208.416666667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325396589</v>
      </c>
      <c r="E210" s="31">
        <v>325396589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116178020</v>
      </c>
      <c r="Q210" s="31">
        <v>297286572</v>
      </c>
      <c r="R210" s="31">
        <v>298156660</v>
      </c>
      <c r="S210" s="31">
        <v>116178020</v>
      </c>
      <c r="T210" s="36">
        <f t="shared" si="47"/>
        <v>0.39079471103726809</v>
      </c>
      <c r="U210" s="36">
        <f t="shared" si="48"/>
        <v>-1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21476736</v>
      </c>
      <c r="E211" s="31">
        <v>21476736</v>
      </c>
      <c r="F211" s="31">
        <v>50235700</v>
      </c>
      <c r="G211" s="36">
        <f t="shared" si="42"/>
        <v>2.3390751741791678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50235700</v>
      </c>
      <c r="O211" s="36">
        <f t="shared" si="46"/>
        <v>2.3390751741791678</v>
      </c>
      <c r="P211" s="31">
        <v>57812073</v>
      </c>
      <c r="Q211" s="31">
        <v>148628463</v>
      </c>
      <c r="R211" s="31">
        <v>152828463</v>
      </c>
      <c r="S211" s="31">
        <v>57812073</v>
      </c>
      <c r="T211" s="36">
        <f t="shared" si="47"/>
        <v>0.38897040198821137</v>
      </c>
      <c r="U211" s="36">
        <f t="shared" si="48"/>
        <v>-0.13105174415731469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103067716</v>
      </c>
      <c r="E213" s="31">
        <v>103067716</v>
      </c>
      <c r="F213" s="31">
        <v>40265643</v>
      </c>
      <c r="G213" s="36">
        <f t="shared" si="42"/>
        <v>0.39067173080656992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40265643</v>
      </c>
      <c r="O213" s="36">
        <f t="shared" si="46"/>
        <v>0.39067173080656992</v>
      </c>
      <c r="P213" s="31">
        <v>35958521</v>
      </c>
      <c r="Q213" s="31">
        <v>94756480</v>
      </c>
      <c r="R213" s="31">
        <v>94756480</v>
      </c>
      <c r="S213" s="31">
        <v>35958521</v>
      </c>
      <c r="T213" s="36">
        <f t="shared" si="47"/>
        <v>0.37948350339734022</v>
      </c>
      <c r="U213" s="36">
        <f t="shared" si="48"/>
        <v>0.1197802879601193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4670</v>
      </c>
      <c r="E215" s="31">
        <v>4670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13450</v>
      </c>
      <c r="R215" s="31">
        <v>4450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675166202</v>
      </c>
      <c r="E216" s="32">
        <f>SUM(E208:E215)</f>
        <v>675166202</v>
      </c>
      <c r="F216" s="32">
        <f>SUM(F208:F215)</f>
        <v>195866369</v>
      </c>
      <c r="G216" s="37">
        <f t="shared" si="42"/>
        <v>0.29010096835386318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195866369</v>
      </c>
      <c r="O216" s="37">
        <f t="shared" si="46"/>
        <v>0.29010096835386318</v>
      </c>
      <c r="P216" s="32">
        <f>SUM(P208:P215)</f>
        <v>209948638</v>
      </c>
      <c r="Q216" s="32">
        <f>SUM(Q208:Q215)</f>
        <v>739707955</v>
      </c>
      <c r="R216" s="32">
        <f>SUM(R208:R215)</f>
        <v>748789041</v>
      </c>
      <c r="S216" s="32">
        <f>SUM(S208:S215)</f>
        <v>209948638</v>
      </c>
      <c r="T216" s="37">
        <f t="shared" si="47"/>
        <v>0.2838263892944074</v>
      </c>
      <c r="U216" s="37">
        <f t="shared" si="48"/>
        <v>-6.7074829035089989E-2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105155970</v>
      </c>
      <c r="E218" s="31">
        <v>105155970</v>
      </c>
      <c r="F218" s="31">
        <v>11481991</v>
      </c>
      <c r="G218" s="36">
        <f t="shared" si="42"/>
        <v>0.10919010114214153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11481991</v>
      </c>
      <c r="O218" s="36">
        <f t="shared" si="46"/>
        <v>0.10919010114214153</v>
      </c>
      <c r="P218" s="31">
        <v>0</v>
      </c>
      <c r="Q218" s="31">
        <v>0</v>
      </c>
      <c r="R218" s="31">
        <v>21820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173610579</v>
      </c>
      <c r="E219" s="31">
        <v>173610579</v>
      </c>
      <c r="F219" s="31">
        <v>67915065</v>
      </c>
      <c r="G219" s="36">
        <f t="shared" si="42"/>
        <v>0.39119197338775075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67915065</v>
      </c>
      <c r="O219" s="36">
        <f t="shared" si="46"/>
        <v>0.39119197338775075</v>
      </c>
      <c r="P219" s="31">
        <v>55935001</v>
      </c>
      <c r="Q219" s="31">
        <v>147826180</v>
      </c>
      <c r="R219" s="31">
        <v>147826180</v>
      </c>
      <c r="S219" s="31">
        <v>55935001</v>
      </c>
      <c r="T219" s="36">
        <f t="shared" si="47"/>
        <v>0.3783835921350332</v>
      </c>
      <c r="U219" s="36">
        <f t="shared" si="48"/>
        <v>0.21417831028554013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88476050</v>
      </c>
      <c r="E220" s="31">
        <v>88476050</v>
      </c>
      <c r="F220" s="31">
        <v>35850192</v>
      </c>
      <c r="G220" s="36">
        <f t="shared" si="42"/>
        <v>0.40519657014525401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35850192</v>
      </c>
      <c r="O220" s="36">
        <f t="shared" si="46"/>
        <v>0.40519657014525401</v>
      </c>
      <c r="P220" s="31">
        <v>30479396</v>
      </c>
      <c r="Q220" s="31">
        <v>77255604</v>
      </c>
      <c r="R220" s="31">
        <v>78451448</v>
      </c>
      <c r="S220" s="31">
        <v>30479396</v>
      </c>
      <c r="T220" s="36">
        <f t="shared" si="47"/>
        <v>0.39452666760588656</v>
      </c>
      <c r="U220" s="36">
        <f t="shared" si="48"/>
        <v>0.1762107096872918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627600</v>
      </c>
      <c r="E222" s="31">
        <v>627600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600000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144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144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367870199</v>
      </c>
      <c r="E224" s="32">
        <f>SUM(E217:E223)</f>
        <v>367870199</v>
      </c>
      <c r="F224" s="32">
        <f>SUM(F217:F223)</f>
        <v>115247392</v>
      </c>
      <c r="G224" s="37">
        <f t="shared" si="42"/>
        <v>0.31328276199943011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115247392</v>
      </c>
      <c r="O224" s="37">
        <f t="shared" si="46"/>
        <v>0.31328276199943011</v>
      </c>
      <c r="P224" s="32">
        <f>SUM(P217:P223)</f>
        <v>86414397</v>
      </c>
      <c r="Q224" s="32">
        <f>SUM(Q217:Q223)</f>
        <v>225081784</v>
      </c>
      <c r="R224" s="32">
        <f>SUM(R217:R223)</f>
        <v>226899448</v>
      </c>
      <c r="S224" s="32">
        <f>SUM(S217:S223)</f>
        <v>86414397</v>
      </c>
      <c r="T224" s="37">
        <f t="shared" si="47"/>
        <v>0.38392443610629995</v>
      </c>
      <c r="U224" s="37">
        <f t="shared" si="48"/>
        <v>0.33365962155588491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209710000</v>
      </c>
      <c r="E225" s="31">
        <v>209710000</v>
      </c>
      <c r="F225" s="31">
        <v>76212966</v>
      </c>
      <c r="G225" s="36">
        <f t="shared" si="42"/>
        <v>0.36342075246769351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76212966</v>
      </c>
      <c r="O225" s="36">
        <f t="shared" si="46"/>
        <v>0.36342075246769351</v>
      </c>
      <c r="P225" s="31">
        <v>74159788</v>
      </c>
      <c r="Q225" s="31">
        <v>189866004</v>
      </c>
      <c r="R225" s="31">
        <v>189866004</v>
      </c>
      <c r="S225" s="31">
        <v>74159788</v>
      </c>
      <c r="T225" s="36">
        <f t="shared" si="47"/>
        <v>0.3905901342928142</v>
      </c>
      <c r="U225" s="36">
        <f t="shared" si="48"/>
        <v>2.7685866631657507E-2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487951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487951</v>
      </c>
      <c r="O226" s="36">
        <f t="shared" si="46"/>
        <v>0</v>
      </c>
      <c r="P226" s="31">
        <v>94253</v>
      </c>
      <c r="Q226" s="31">
        <v>4621000</v>
      </c>
      <c r="R226" s="31">
        <v>4621000</v>
      </c>
      <c r="S226" s="31">
        <v>94253</v>
      </c>
      <c r="T226" s="36">
        <f t="shared" si="47"/>
        <v>2.0396667388011252E-2</v>
      </c>
      <c r="U226" s="36">
        <f t="shared" si="48"/>
        <v>4.1770341527590631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1273011</v>
      </c>
      <c r="E228" s="31">
        <v>1273011</v>
      </c>
      <c r="F228" s="31">
        <v>306923</v>
      </c>
      <c r="G228" s="36">
        <f t="shared" si="42"/>
        <v>0.24110003762732607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306923</v>
      </c>
      <c r="O228" s="36">
        <f t="shared" si="46"/>
        <v>0.24110003762732607</v>
      </c>
      <c r="P228" s="31">
        <v>18188</v>
      </c>
      <c r="Q228" s="31">
        <v>1157282</v>
      </c>
      <c r="R228" s="31">
        <v>1157282</v>
      </c>
      <c r="S228" s="31">
        <v>18188</v>
      </c>
      <c r="T228" s="36">
        <f t="shared" si="47"/>
        <v>1.5716134874645939E-2</v>
      </c>
      <c r="U228" s="36">
        <f t="shared" si="48"/>
        <v>15.875027490653178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210983011</v>
      </c>
      <c r="E230" s="32">
        <f>SUM(E225:E229)</f>
        <v>210983011</v>
      </c>
      <c r="F230" s="32">
        <f>SUM(F225:F229)</f>
        <v>77007840</v>
      </c>
      <c r="G230" s="37">
        <f t="shared" si="42"/>
        <v>0.36499545453922827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77007840</v>
      </c>
      <c r="O230" s="37">
        <f t="shared" si="46"/>
        <v>0.36499545453922827</v>
      </c>
      <c r="P230" s="32">
        <f>SUM(P225:P229)</f>
        <v>74272229</v>
      </c>
      <c r="Q230" s="32">
        <f>SUM(Q225:Q229)</f>
        <v>195644286</v>
      </c>
      <c r="R230" s="32">
        <f>SUM(R225:R229)</f>
        <v>195644286</v>
      </c>
      <c r="S230" s="32">
        <f>SUM(S225:S229)</f>
        <v>74272229</v>
      </c>
      <c r="T230" s="37">
        <f t="shared" si="47"/>
        <v>0.37962892000842796</v>
      </c>
      <c r="U230" s="37">
        <f t="shared" si="48"/>
        <v>3.683221894417632E-2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1254019412</v>
      </c>
      <c r="E231" s="32">
        <f>SUM(E208:E215,E217:E223,E225:E229)</f>
        <v>1254019412</v>
      </c>
      <c r="F231" s="32">
        <f>SUM(F208:F215,F217:F223,F225:F229)</f>
        <v>388121601</v>
      </c>
      <c r="G231" s="37">
        <f t="shared" si="42"/>
        <v>0.30950206773992106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388121601</v>
      </c>
      <c r="O231" s="37">
        <f t="shared" si="46"/>
        <v>0.30950206773992106</v>
      </c>
      <c r="P231" s="32">
        <f>SUM(P208:P215,P217:P223,P225:P229)</f>
        <v>370635264</v>
      </c>
      <c r="Q231" s="32">
        <f>SUM(Q208:Q215,Q217:Q223,Q225:Q229)</f>
        <v>1160434025</v>
      </c>
      <c r="R231" s="32">
        <f>SUM(R208:R215,R217:R223,R225:R229)</f>
        <v>1171332775</v>
      </c>
      <c r="S231" s="32">
        <f>SUM(S208:S215,S217:S223,S225:S229)</f>
        <v>370635264</v>
      </c>
      <c r="T231" s="37">
        <f t="shared" si="47"/>
        <v>0.31939365445614198</v>
      </c>
      <c r="U231" s="37">
        <f t="shared" si="48"/>
        <v>4.7179366613102403E-2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22921934</v>
      </c>
      <c r="E236" s="31">
        <v>22921934</v>
      </c>
      <c r="F236" s="31">
        <v>3064074</v>
      </c>
      <c r="G236" s="36">
        <f t="shared" si="49"/>
        <v>0.13367432259424533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3064074</v>
      </c>
      <c r="O236" s="36">
        <f t="shared" si="53"/>
        <v>0.13367432259424533</v>
      </c>
      <c r="P236" s="31">
        <v>1795663</v>
      </c>
      <c r="Q236" s="31">
        <v>22058480</v>
      </c>
      <c r="R236" s="31">
        <v>22058480</v>
      </c>
      <c r="S236" s="31">
        <v>1795663</v>
      </c>
      <c r="T236" s="36">
        <f t="shared" si="54"/>
        <v>8.1404657075192857E-2</v>
      </c>
      <c r="U236" s="36">
        <f t="shared" si="55"/>
        <v>0.70637474849122572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129725000</v>
      </c>
      <c r="E237" s="31">
        <v>129725000</v>
      </c>
      <c r="F237" s="31">
        <v>54052000</v>
      </c>
      <c r="G237" s="36">
        <f t="shared" si="49"/>
        <v>0.41666602428213528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54052000</v>
      </c>
      <c r="O237" s="36">
        <f t="shared" si="53"/>
        <v>0.41666602428213528</v>
      </c>
      <c r="P237" s="31">
        <v>41933000</v>
      </c>
      <c r="Q237" s="31">
        <v>117740000</v>
      </c>
      <c r="R237" s="31">
        <v>117740000</v>
      </c>
      <c r="S237" s="31">
        <v>41933000</v>
      </c>
      <c r="T237" s="36">
        <f t="shared" si="54"/>
        <v>0.35614914217767962</v>
      </c>
      <c r="U237" s="36">
        <f t="shared" si="55"/>
        <v>0.28900865666658726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22851508</v>
      </c>
      <c r="E238" s="31">
        <v>22851508</v>
      </c>
      <c r="F238" s="31">
        <v>-2327477</v>
      </c>
      <c r="G238" s="36">
        <f t="shared" si="49"/>
        <v>-0.10185222787047576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-2327477</v>
      </c>
      <c r="O238" s="36">
        <f t="shared" si="53"/>
        <v>-0.10185222787047576</v>
      </c>
      <c r="P238" s="31">
        <v>4000000</v>
      </c>
      <c r="Q238" s="31">
        <v>20421985</v>
      </c>
      <c r="R238" s="31">
        <v>20421985</v>
      </c>
      <c r="S238" s="31">
        <v>4000000</v>
      </c>
      <c r="T238" s="36">
        <f t="shared" si="54"/>
        <v>0.19586734590197769</v>
      </c>
      <c r="U238" s="36">
        <f t="shared" si="55"/>
        <v>-1.58186925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175498442</v>
      </c>
      <c r="E240" s="32">
        <f>SUM(E234:E239)</f>
        <v>175498442</v>
      </c>
      <c r="F240" s="32">
        <f>SUM(F234:F239)</f>
        <v>54788597</v>
      </c>
      <c r="G240" s="37">
        <f t="shared" si="49"/>
        <v>0.31218850934300602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54788597</v>
      </c>
      <c r="O240" s="37">
        <f t="shared" si="53"/>
        <v>0.31218850934300602</v>
      </c>
      <c r="P240" s="32">
        <f>SUM(P234:P239)</f>
        <v>47728663</v>
      </c>
      <c r="Q240" s="32">
        <f>SUM(Q234:Q239)</f>
        <v>160220465</v>
      </c>
      <c r="R240" s="32">
        <f>SUM(R234:R239)</f>
        <v>160220465</v>
      </c>
      <c r="S240" s="32">
        <f>SUM(S234:S239)</f>
        <v>47728663</v>
      </c>
      <c r="T240" s="37">
        <f t="shared" si="54"/>
        <v>0.29789367419449192</v>
      </c>
      <c r="U240" s="37">
        <f t="shared" si="55"/>
        <v>0.14791811788232989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57145764</v>
      </c>
      <c r="E241" s="31">
        <v>57145764</v>
      </c>
      <c r="F241" s="31">
        <v>23525614</v>
      </c>
      <c r="G241" s="36">
        <f t="shared" si="49"/>
        <v>0.41167730297559763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23525614</v>
      </c>
      <c r="O241" s="36">
        <f t="shared" si="53"/>
        <v>0.41167730297559763</v>
      </c>
      <c r="P241" s="31">
        <v>20557157</v>
      </c>
      <c r="Q241" s="31">
        <v>53626368</v>
      </c>
      <c r="R241" s="31">
        <v>53626368</v>
      </c>
      <c r="S241" s="31">
        <v>20557157</v>
      </c>
      <c r="T241" s="36">
        <f t="shared" si="54"/>
        <v>0.3833404678832622</v>
      </c>
      <c r="U241" s="36">
        <f t="shared" si="55"/>
        <v>0.14440017167743568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151406000</v>
      </c>
      <c r="E242" s="31">
        <v>151406000</v>
      </c>
      <c r="F242" s="31">
        <v>63085000</v>
      </c>
      <c r="G242" s="36">
        <f t="shared" si="49"/>
        <v>0.41666116270161024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63085000</v>
      </c>
      <c r="O242" s="36">
        <f t="shared" si="53"/>
        <v>0.41666116270161024</v>
      </c>
      <c r="P242" s="31">
        <v>54904000</v>
      </c>
      <c r="Q242" s="31">
        <v>140780000</v>
      </c>
      <c r="R242" s="31">
        <v>140780000</v>
      </c>
      <c r="S242" s="31">
        <v>54904000</v>
      </c>
      <c r="T242" s="36">
        <f t="shared" si="54"/>
        <v>0.38999857934365678</v>
      </c>
      <c r="U242" s="36">
        <f t="shared" si="55"/>
        <v>0.14900553693719942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393384</v>
      </c>
      <c r="E243" s="31">
        <v>393384</v>
      </c>
      <c r="F243" s="31">
        <v>458347</v>
      </c>
      <c r="G243" s="36">
        <f t="shared" si="49"/>
        <v>1.1651388973623737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458347</v>
      </c>
      <c r="O243" s="36">
        <f t="shared" si="53"/>
        <v>1.1651388973623737</v>
      </c>
      <c r="P243" s="31">
        <v>399193</v>
      </c>
      <c r="Q243" s="31">
        <v>393384</v>
      </c>
      <c r="R243" s="31">
        <v>393384</v>
      </c>
      <c r="S243" s="31">
        <v>399193</v>
      </c>
      <c r="T243" s="36">
        <f t="shared" si="54"/>
        <v>1.0147667419112114</v>
      </c>
      <c r="U243" s="36">
        <f t="shared" si="55"/>
        <v>0.14818396114160315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1091067</v>
      </c>
      <c r="R244" s="31">
        <v>1091067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44447952</v>
      </c>
      <c r="E245" s="31">
        <v>44447952</v>
      </c>
      <c r="F245" s="31">
        <v>13353296</v>
      </c>
      <c r="G245" s="36">
        <f t="shared" si="49"/>
        <v>0.30042545042345259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13353296</v>
      </c>
      <c r="O245" s="36">
        <f t="shared" si="53"/>
        <v>0.30042545042345259</v>
      </c>
      <c r="P245" s="31">
        <v>19547023</v>
      </c>
      <c r="Q245" s="31">
        <v>50120555</v>
      </c>
      <c r="R245" s="31">
        <v>50120560</v>
      </c>
      <c r="S245" s="31">
        <v>19547023</v>
      </c>
      <c r="T245" s="36">
        <f t="shared" si="54"/>
        <v>0.39000013068490563</v>
      </c>
      <c r="U245" s="36">
        <f t="shared" si="55"/>
        <v>-0.31686293099465834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253393100</v>
      </c>
      <c r="E247" s="32">
        <f>SUM(E241:E246)</f>
        <v>253393100</v>
      </c>
      <c r="F247" s="32">
        <f>SUM(F241:F246)</f>
        <v>100422257</v>
      </c>
      <c r="G247" s="37">
        <f t="shared" si="49"/>
        <v>0.39631014814531257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100422257</v>
      </c>
      <c r="O247" s="37">
        <f t="shared" si="53"/>
        <v>0.39631014814531257</v>
      </c>
      <c r="P247" s="32">
        <f>SUM(P241:P246)</f>
        <v>95407373</v>
      </c>
      <c r="Q247" s="32">
        <f>SUM(Q241:Q246)</f>
        <v>246011374</v>
      </c>
      <c r="R247" s="32">
        <f>SUM(R241:R246)</f>
        <v>246011379</v>
      </c>
      <c r="S247" s="32">
        <f>SUM(S241:S246)</f>
        <v>95407373</v>
      </c>
      <c r="T247" s="37">
        <f t="shared" si="54"/>
        <v>0.38781691857873207</v>
      </c>
      <c r="U247" s="37">
        <f t="shared" si="55"/>
        <v>5.2562855912613893E-2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244271000</v>
      </c>
      <c r="E250" s="31">
        <v>244271000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90236000</v>
      </c>
      <c r="Q250" s="31">
        <v>231374000</v>
      </c>
      <c r="R250" s="31">
        <v>231374000</v>
      </c>
      <c r="S250" s="31">
        <v>90236000</v>
      </c>
      <c r="T250" s="36">
        <f t="shared" si="54"/>
        <v>0.39000060508095119</v>
      </c>
      <c r="U250" s="36">
        <f t="shared" si="55"/>
        <v>-1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51720193</v>
      </c>
      <c r="E252" s="31">
        <v>51720193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45199064</v>
      </c>
      <c r="R252" s="31">
        <v>51720193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46102921</v>
      </c>
      <c r="E253" s="31">
        <v>46102921</v>
      </c>
      <c r="F253" s="31">
        <v>19176004</v>
      </c>
      <c r="G253" s="36">
        <f t="shared" si="49"/>
        <v>0.41593902477459077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19176004</v>
      </c>
      <c r="O253" s="36">
        <f t="shared" si="53"/>
        <v>0.41593902477459077</v>
      </c>
      <c r="P253" s="31">
        <v>16474145</v>
      </c>
      <c r="Q253" s="31">
        <v>43500884</v>
      </c>
      <c r="R253" s="31">
        <v>43500884</v>
      </c>
      <c r="S253" s="31">
        <v>16474145</v>
      </c>
      <c r="T253" s="36">
        <f t="shared" si="54"/>
        <v>0.37870828096275011</v>
      </c>
      <c r="U253" s="36">
        <f t="shared" si="55"/>
        <v>0.16400602277083265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342094114</v>
      </c>
      <c r="E254" s="32">
        <f>SUM(E248:E253)</f>
        <v>342094114</v>
      </c>
      <c r="F254" s="32">
        <f>SUM(F248:F253)</f>
        <v>19176004</v>
      </c>
      <c r="G254" s="37">
        <f t="shared" si="49"/>
        <v>5.6054761585287022E-2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19176004</v>
      </c>
      <c r="O254" s="37">
        <f t="shared" si="53"/>
        <v>5.6054761585287022E-2</v>
      </c>
      <c r="P254" s="32">
        <f>SUM(P248:P253)</f>
        <v>106710145</v>
      </c>
      <c r="Q254" s="32">
        <f>SUM(Q248:Q253)</f>
        <v>320073948</v>
      </c>
      <c r="R254" s="32">
        <f>SUM(R248:R253)</f>
        <v>326595077</v>
      </c>
      <c r="S254" s="32">
        <f>SUM(S248:S253)</f>
        <v>106710145</v>
      </c>
      <c r="T254" s="37">
        <f t="shared" si="54"/>
        <v>0.33339216036414188</v>
      </c>
      <c r="U254" s="37">
        <f t="shared" si="55"/>
        <v>-0.82029821063404984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2660781</v>
      </c>
      <c r="E255" s="31">
        <v>2660781</v>
      </c>
      <c r="F255" s="31">
        <v>570862</v>
      </c>
      <c r="G255" s="36">
        <f t="shared" si="49"/>
        <v>0.21454678156526222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570862</v>
      </c>
      <c r="O255" s="36">
        <f t="shared" si="53"/>
        <v>0.21454678156526222</v>
      </c>
      <c r="P255" s="31">
        <v>424227</v>
      </c>
      <c r="Q255" s="31">
        <v>2828529</v>
      </c>
      <c r="R255" s="31">
        <v>2728529</v>
      </c>
      <c r="S255" s="31">
        <v>424227</v>
      </c>
      <c r="T255" s="36">
        <f t="shared" si="54"/>
        <v>0.14998149214662462</v>
      </c>
      <c r="U255" s="36">
        <f t="shared" si="55"/>
        <v>0.34565220978391276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173679000</v>
      </c>
      <c r="E256" s="31">
        <v>173679000</v>
      </c>
      <c r="F256" s="31">
        <v>71698804</v>
      </c>
      <c r="G256" s="36">
        <f t="shared" si="49"/>
        <v>0.41282368046798978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71698804</v>
      </c>
      <c r="O256" s="36">
        <f t="shared" si="53"/>
        <v>0.41282368046798978</v>
      </c>
      <c r="P256" s="31">
        <v>62228074</v>
      </c>
      <c r="Q256" s="31">
        <v>160948000</v>
      </c>
      <c r="R256" s="31">
        <v>163876933</v>
      </c>
      <c r="S256" s="31">
        <v>62228074</v>
      </c>
      <c r="T256" s="36">
        <f t="shared" si="54"/>
        <v>0.38663465218579912</v>
      </c>
      <c r="U256" s="36">
        <f t="shared" si="55"/>
        <v>0.15219384742648479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176339781</v>
      </c>
      <c r="E259" s="32">
        <f>SUM(E255:E258)</f>
        <v>176339781</v>
      </c>
      <c r="F259" s="32">
        <f>SUM(F255:F258)</f>
        <v>72269666</v>
      </c>
      <c r="G259" s="37">
        <f t="shared" si="49"/>
        <v>0.40983189153444621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72269666</v>
      </c>
      <c r="O259" s="37">
        <f t="shared" si="53"/>
        <v>0.40983189153444621</v>
      </c>
      <c r="P259" s="32">
        <f>SUM(P255:P258)</f>
        <v>62652301</v>
      </c>
      <c r="Q259" s="32">
        <f>SUM(Q255:Q258)</f>
        <v>163776529</v>
      </c>
      <c r="R259" s="32">
        <f>SUM(R255:R258)</f>
        <v>166605462</v>
      </c>
      <c r="S259" s="32">
        <f>SUM(S255:S258)</f>
        <v>62652301</v>
      </c>
      <c r="T259" s="37">
        <f t="shared" si="54"/>
        <v>0.38254749555719308</v>
      </c>
      <c r="U259" s="37">
        <f t="shared" si="55"/>
        <v>0.1535037795339711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947325437</v>
      </c>
      <c r="E260" s="32">
        <f>SUM(E234:E239,E241:E246,E248:E253,E255:E258)</f>
        <v>947325437</v>
      </c>
      <c r="F260" s="32">
        <f>SUM(F234:F239,F241:F246,F248:F253,F255:F258)</f>
        <v>246656524</v>
      </c>
      <c r="G260" s="37">
        <f t="shared" si="49"/>
        <v>0.26037147781137854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246656524</v>
      </c>
      <c r="O260" s="37">
        <f t="shared" si="53"/>
        <v>0.26037147781137854</v>
      </c>
      <c r="P260" s="32">
        <f>SUM(P234:P239,P241:P246,P248:P253,P255:P258)</f>
        <v>312498482</v>
      </c>
      <c r="Q260" s="32">
        <f>SUM(Q234:Q239,Q241:Q246,Q248:Q253,Q255:Q258)</f>
        <v>890082316</v>
      </c>
      <c r="R260" s="32">
        <f>SUM(R234:R239,R241:R246,R248:R253,R255:R258)</f>
        <v>899432383</v>
      </c>
      <c r="S260" s="32">
        <f>SUM(S234:S239,S241:S246,S248:S253,S255:S258)</f>
        <v>312498482</v>
      </c>
      <c r="T260" s="37">
        <f t="shared" si="54"/>
        <v>0.3510894176668487</v>
      </c>
      <c r="U260" s="37">
        <f t="shared" si="55"/>
        <v>-0.21069528907343615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8073000</v>
      </c>
      <c r="E264" s="31">
        <v>8073000</v>
      </c>
      <c r="F264" s="31">
        <v>3363753</v>
      </c>
      <c r="G264" s="36">
        <f t="shared" si="56"/>
        <v>0.41666703827573393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3363753</v>
      </c>
      <c r="O264" s="36">
        <f t="shared" si="60"/>
        <v>0.41666703827573393</v>
      </c>
      <c r="P264" s="31">
        <v>3109440</v>
      </c>
      <c r="Q264" s="31">
        <v>7973000</v>
      </c>
      <c r="R264" s="31">
        <v>7973000</v>
      </c>
      <c r="S264" s="31">
        <v>3109440</v>
      </c>
      <c r="T264" s="36">
        <f t="shared" si="61"/>
        <v>0.3899962373008905</v>
      </c>
      <c r="U264" s="36">
        <f t="shared" si="62"/>
        <v>8.1787395801173224E-2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62388256</v>
      </c>
      <c r="E265" s="31">
        <v>62388256</v>
      </c>
      <c r="F265" s="31">
        <v>25943070</v>
      </c>
      <c r="G265" s="36">
        <f t="shared" si="56"/>
        <v>0.41583258874875423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25943070</v>
      </c>
      <c r="O265" s="36">
        <f t="shared" si="60"/>
        <v>0.41583258874875423</v>
      </c>
      <c r="P265" s="31">
        <v>32286355</v>
      </c>
      <c r="Q265" s="31">
        <v>94419256</v>
      </c>
      <c r="R265" s="31">
        <v>94419256</v>
      </c>
      <c r="S265" s="31">
        <v>32286355</v>
      </c>
      <c r="T265" s="36">
        <f t="shared" si="61"/>
        <v>0.34194672112222535</v>
      </c>
      <c r="U265" s="36">
        <f t="shared" si="62"/>
        <v>-0.19646953023963221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17737626</v>
      </c>
      <c r="F266" s="31">
        <v>7463382</v>
      </c>
      <c r="G266" s="36">
        <f t="shared" si="56"/>
        <v>0.42076555227852924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7463382</v>
      </c>
      <c r="O266" s="36">
        <f t="shared" si="60"/>
        <v>0.42076555227852924</v>
      </c>
      <c r="P266" s="31">
        <v>7094382</v>
      </c>
      <c r="Q266" s="31">
        <v>18190827</v>
      </c>
      <c r="R266" s="31">
        <v>16470141</v>
      </c>
      <c r="S266" s="31">
        <v>7094382</v>
      </c>
      <c r="T266" s="36">
        <f t="shared" si="61"/>
        <v>0.3899977719539634</v>
      </c>
      <c r="U266" s="36">
        <f t="shared" si="62"/>
        <v>5.2012987177741499E-2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88198882</v>
      </c>
      <c r="E267" s="32">
        <f>SUM(E263:E266)</f>
        <v>88198882</v>
      </c>
      <c r="F267" s="32">
        <f>SUM(F263:F266)</f>
        <v>36770205</v>
      </c>
      <c r="G267" s="37">
        <f t="shared" si="56"/>
        <v>0.4169010328271508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36770205</v>
      </c>
      <c r="O267" s="37">
        <f t="shared" si="60"/>
        <v>0.4169010328271508</v>
      </c>
      <c r="P267" s="32">
        <f>SUM(P263:P266)</f>
        <v>42490177</v>
      </c>
      <c r="Q267" s="32">
        <f>SUM(Q263:Q266)</f>
        <v>120583083</v>
      </c>
      <c r="R267" s="32">
        <f>SUM(R263:R266)</f>
        <v>118862397</v>
      </c>
      <c r="S267" s="32">
        <f>SUM(S263:S266)</f>
        <v>42490177</v>
      </c>
      <c r="T267" s="37">
        <f t="shared" si="61"/>
        <v>0.35237262095877908</v>
      </c>
      <c r="U267" s="37">
        <f t="shared" si="62"/>
        <v>-0.13461869080940758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1805944</v>
      </c>
      <c r="E269" s="31">
        <v>1805944</v>
      </c>
      <c r="F269" s="31">
        <v>501696</v>
      </c>
      <c r="G269" s="36">
        <f t="shared" si="56"/>
        <v>0.27780263396871663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501696</v>
      </c>
      <c r="O269" s="36">
        <f t="shared" si="60"/>
        <v>0.27780263396871663</v>
      </c>
      <c r="P269" s="31">
        <v>319137</v>
      </c>
      <c r="Q269" s="31">
        <v>1879564</v>
      </c>
      <c r="R269" s="31">
        <v>1879564</v>
      </c>
      <c r="S269" s="31">
        <v>319137</v>
      </c>
      <c r="T269" s="36">
        <f t="shared" si="61"/>
        <v>0.16979310095319977</v>
      </c>
      <c r="U269" s="36">
        <f t="shared" si="62"/>
        <v>0.57203959428082607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3782846</v>
      </c>
      <c r="E271" s="31">
        <v>3782846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3312527</v>
      </c>
      <c r="R271" s="31">
        <v>3532054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3251407</v>
      </c>
      <c r="E272" s="31">
        <v>3251407</v>
      </c>
      <c r="F272" s="31">
        <v>-54010</v>
      </c>
      <c r="G272" s="36">
        <f t="shared" si="56"/>
        <v>-1.6611270136282538E-2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-54010</v>
      </c>
      <c r="O272" s="36">
        <f t="shared" si="60"/>
        <v>-1.6611270136282538E-2</v>
      </c>
      <c r="P272" s="31">
        <v>11770601</v>
      </c>
      <c r="Q272" s="31">
        <v>3214333</v>
      </c>
      <c r="R272" s="31">
        <v>3207901</v>
      </c>
      <c r="S272" s="31">
        <v>11770601</v>
      </c>
      <c r="T272" s="36">
        <f t="shared" si="61"/>
        <v>3.6619108847776505</v>
      </c>
      <c r="U272" s="36">
        <f t="shared" si="62"/>
        <v>-1.0045885507460495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15178208</v>
      </c>
      <c r="E273" s="31">
        <v>15178208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10012000</v>
      </c>
      <c r="Q273" s="31">
        <v>25674000</v>
      </c>
      <c r="R273" s="31">
        <v>25674000</v>
      </c>
      <c r="S273" s="31">
        <v>10012000</v>
      </c>
      <c r="T273" s="36">
        <f t="shared" si="61"/>
        <v>0.38996650307704295</v>
      </c>
      <c r="U273" s="36">
        <f t="shared" si="62"/>
        <v>-1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5501000</v>
      </c>
      <c r="E274" s="31">
        <v>5501000</v>
      </c>
      <c r="F274" s="31">
        <v>1691465</v>
      </c>
      <c r="G274" s="36">
        <f t="shared" si="56"/>
        <v>0.30748318487547721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1691465</v>
      </c>
      <c r="O274" s="36">
        <f t="shared" si="60"/>
        <v>0.30748318487547721</v>
      </c>
      <c r="P274" s="31">
        <v>1328840</v>
      </c>
      <c r="Q274" s="31">
        <v>5724000</v>
      </c>
      <c r="R274" s="31">
        <v>6224000</v>
      </c>
      <c r="S274" s="31">
        <v>1328840</v>
      </c>
      <c r="T274" s="36">
        <f t="shared" si="61"/>
        <v>0.23215234102026555</v>
      </c>
      <c r="U274" s="36">
        <f t="shared" si="62"/>
        <v>0.27288838385358649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29519405</v>
      </c>
      <c r="E275" s="32">
        <f>SUM(E268:E274)</f>
        <v>29519405</v>
      </c>
      <c r="F275" s="32">
        <f>SUM(F268:F274)</f>
        <v>2139151</v>
      </c>
      <c r="G275" s="37">
        <f t="shared" si="56"/>
        <v>7.2465925380271051E-2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2139151</v>
      </c>
      <c r="O275" s="37">
        <f t="shared" si="60"/>
        <v>7.2465925380271051E-2</v>
      </c>
      <c r="P275" s="32">
        <f>SUM(P268:P274)</f>
        <v>23430578</v>
      </c>
      <c r="Q275" s="32">
        <f>SUM(Q268:Q274)</f>
        <v>39804424</v>
      </c>
      <c r="R275" s="32">
        <f>SUM(R268:R274)</f>
        <v>40517519</v>
      </c>
      <c r="S275" s="32">
        <f>SUM(S268:S274)</f>
        <v>23430578</v>
      </c>
      <c r="T275" s="37">
        <f t="shared" si="61"/>
        <v>0.58864255892762074</v>
      </c>
      <c r="U275" s="37">
        <f t="shared" si="62"/>
        <v>-0.90870259367908035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978000</v>
      </c>
      <c r="E276" s="31">
        <v>978000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950004</v>
      </c>
      <c r="R276" s="31">
        <v>950004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70164800</v>
      </c>
      <c r="E277" s="31">
        <v>70164800</v>
      </c>
      <c r="F277" s="31">
        <v>29005122</v>
      </c>
      <c r="G277" s="36">
        <f t="shared" si="56"/>
        <v>0.41338565776571728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29005122</v>
      </c>
      <c r="O277" s="36">
        <f t="shared" si="60"/>
        <v>0.41338565776571728</v>
      </c>
      <c r="P277" s="31">
        <v>25138705</v>
      </c>
      <c r="Q277" s="31">
        <v>64749700</v>
      </c>
      <c r="R277" s="31">
        <v>64758700</v>
      </c>
      <c r="S277" s="31">
        <v>25138705</v>
      </c>
      <c r="T277" s="36">
        <f t="shared" si="61"/>
        <v>0.38824434707805594</v>
      </c>
      <c r="U277" s="36">
        <f t="shared" si="62"/>
        <v>0.15380334826316622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665959</v>
      </c>
      <c r="E278" s="31">
        <v>665959</v>
      </c>
      <c r="F278" s="31">
        <v>14060</v>
      </c>
      <c r="G278" s="36">
        <f t="shared" si="56"/>
        <v>2.111241082408977E-2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14060</v>
      </c>
      <c r="O278" s="36">
        <f t="shared" si="60"/>
        <v>2.111241082408977E-2</v>
      </c>
      <c r="P278" s="31">
        <v>1794481</v>
      </c>
      <c r="Q278" s="31">
        <v>1759497</v>
      </c>
      <c r="R278" s="31">
        <v>1759497</v>
      </c>
      <c r="S278" s="31">
        <v>1794481</v>
      </c>
      <c r="T278" s="36">
        <f t="shared" si="61"/>
        <v>1.0198829551854878</v>
      </c>
      <c r="U278" s="36">
        <f t="shared" si="62"/>
        <v>-0.99216486549592886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2674700</v>
      </c>
      <c r="E279" s="31">
        <v>2674700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15</v>
      </c>
      <c r="Q279" s="31">
        <v>2626352</v>
      </c>
      <c r="R279" s="31">
        <v>2626352</v>
      </c>
      <c r="S279" s="31">
        <v>15</v>
      </c>
      <c r="T279" s="36">
        <f t="shared" si="61"/>
        <v>5.7113441001053931E-6</v>
      </c>
      <c r="U279" s="36">
        <f t="shared" si="62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4139000</v>
      </c>
      <c r="E280" s="31">
        <v>4139000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5901222</v>
      </c>
      <c r="R280" s="31">
        <v>5901222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35765358</v>
      </c>
      <c r="E281" s="31">
        <v>35765358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33585347</v>
      </c>
      <c r="R281" s="31">
        <v>33585347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3318695</v>
      </c>
      <c r="E282" s="31">
        <v>3318695</v>
      </c>
      <c r="F282" s="31">
        <v>40938</v>
      </c>
      <c r="G282" s="36">
        <f t="shared" si="56"/>
        <v>1.233557166295788E-2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40938</v>
      </c>
      <c r="O282" s="36">
        <f t="shared" si="60"/>
        <v>1.233557166295788E-2</v>
      </c>
      <c r="P282" s="31">
        <v>142189</v>
      </c>
      <c r="Q282" s="31">
        <v>2476338</v>
      </c>
      <c r="R282" s="31">
        <v>3097106</v>
      </c>
      <c r="S282" s="31">
        <v>142189</v>
      </c>
      <c r="T282" s="36">
        <f t="shared" si="61"/>
        <v>5.7419059918314863E-2</v>
      </c>
      <c r="U282" s="36">
        <f t="shared" si="62"/>
        <v>-0.71208743292378451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3153000</v>
      </c>
      <c r="E283" s="31">
        <v>3153000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5269000</v>
      </c>
      <c r="Q283" s="31">
        <v>3093000</v>
      </c>
      <c r="R283" s="31">
        <v>3093000</v>
      </c>
      <c r="S283" s="31">
        <v>5269000</v>
      </c>
      <c r="T283" s="36">
        <f t="shared" si="61"/>
        <v>1.7035240866472681</v>
      </c>
      <c r="U283" s="36">
        <f t="shared" si="62"/>
        <v>-1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750000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750000</v>
      </c>
      <c r="O284" s="36">
        <f t="shared" si="60"/>
        <v>0</v>
      </c>
      <c r="P284" s="31">
        <v>0</v>
      </c>
      <c r="Q284" s="31">
        <v>0</v>
      </c>
      <c r="R284" s="31">
        <v>250000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120859512</v>
      </c>
      <c r="E285" s="32">
        <f>SUM(E276:E284)</f>
        <v>120859512</v>
      </c>
      <c r="F285" s="32">
        <f>SUM(F276:F284)</f>
        <v>29810120</v>
      </c>
      <c r="G285" s="37">
        <f t="shared" si="56"/>
        <v>0.24665100418409766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29810120</v>
      </c>
      <c r="O285" s="37">
        <f t="shared" si="60"/>
        <v>0.24665100418409766</v>
      </c>
      <c r="P285" s="32">
        <f>SUM(P276:P284)</f>
        <v>32344390</v>
      </c>
      <c r="Q285" s="32">
        <f>SUM(Q276:Q284)</f>
        <v>115141460</v>
      </c>
      <c r="R285" s="32">
        <f>SUM(R276:R284)</f>
        <v>116021228</v>
      </c>
      <c r="S285" s="32">
        <f>SUM(S276:S284)</f>
        <v>32344390</v>
      </c>
      <c r="T285" s="37">
        <f t="shared" si="61"/>
        <v>0.28091002146403216</v>
      </c>
      <c r="U285" s="37">
        <f t="shared" si="62"/>
        <v>-7.8352691146749143E-2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4594000</v>
      </c>
      <c r="E286" s="31">
        <v>4594000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4507000</v>
      </c>
      <c r="R286" s="31">
        <v>4507000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3187000</v>
      </c>
      <c r="E288" s="31">
        <v>3187000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3093000</v>
      </c>
      <c r="R288" s="31">
        <v>3093000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69600</v>
      </c>
      <c r="E289" s="31">
        <v>69600</v>
      </c>
      <c r="F289" s="31">
        <v>40857</v>
      </c>
      <c r="G289" s="36">
        <f t="shared" si="56"/>
        <v>0.58702586206896556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40857</v>
      </c>
      <c r="O289" s="36">
        <f t="shared" si="60"/>
        <v>0.58702586206896556</v>
      </c>
      <c r="P289" s="31">
        <v>44333</v>
      </c>
      <c r="Q289" s="31">
        <v>2794798</v>
      </c>
      <c r="R289" s="31">
        <v>2813216</v>
      </c>
      <c r="S289" s="31">
        <v>44333</v>
      </c>
      <c r="T289" s="36">
        <f t="shared" si="61"/>
        <v>1.5862684888138606E-2</v>
      </c>
      <c r="U289" s="36">
        <f t="shared" si="62"/>
        <v>-7.840660456093651E-2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24035000</v>
      </c>
      <c r="E290" s="31">
        <v>24035000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550585</v>
      </c>
      <c r="Q290" s="31">
        <v>26435000</v>
      </c>
      <c r="R290" s="31">
        <v>0</v>
      </c>
      <c r="S290" s="31">
        <v>550585</v>
      </c>
      <c r="T290" s="36">
        <f t="shared" si="61"/>
        <v>2.0827879704936637E-2</v>
      </c>
      <c r="U290" s="36">
        <f t="shared" si="62"/>
        <v>-1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500000</v>
      </c>
      <c r="E291" s="31">
        <v>500000</v>
      </c>
      <c r="F291" s="31">
        <v>43508</v>
      </c>
      <c r="G291" s="36">
        <f t="shared" si="56"/>
        <v>8.7015999999999996E-2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43508</v>
      </c>
      <c r="O291" s="36">
        <f t="shared" si="60"/>
        <v>8.7015999999999996E-2</v>
      </c>
      <c r="P291" s="31">
        <v>29250</v>
      </c>
      <c r="Q291" s="31">
        <v>500000</v>
      </c>
      <c r="R291" s="31">
        <v>250000</v>
      </c>
      <c r="S291" s="31">
        <v>29250</v>
      </c>
      <c r="T291" s="36">
        <f t="shared" si="61"/>
        <v>5.8500000000000003E-2</v>
      </c>
      <c r="U291" s="36">
        <f t="shared" si="62"/>
        <v>0.48745299145299148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32385600</v>
      </c>
      <c r="E292" s="32">
        <f>SUM(E286:E291)</f>
        <v>32385600</v>
      </c>
      <c r="F292" s="32">
        <f>SUM(F286:F291)</f>
        <v>84365</v>
      </c>
      <c r="G292" s="37">
        <f t="shared" si="56"/>
        <v>2.6050158094955782E-3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84365</v>
      </c>
      <c r="O292" s="37">
        <f t="shared" si="60"/>
        <v>2.6050158094955782E-3</v>
      </c>
      <c r="P292" s="32">
        <f>SUM(P286:P291)</f>
        <v>624168</v>
      </c>
      <c r="Q292" s="32">
        <f>SUM(Q286:Q291)</f>
        <v>37329798</v>
      </c>
      <c r="R292" s="32">
        <f>SUM(R286:R291)</f>
        <v>10663216</v>
      </c>
      <c r="S292" s="32">
        <f>SUM(S286:S291)</f>
        <v>624168</v>
      </c>
      <c r="T292" s="37">
        <f t="shared" si="61"/>
        <v>1.6720369073521372E-2</v>
      </c>
      <c r="U292" s="37">
        <f t="shared" si="62"/>
        <v>-0.86483606977608596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366222000</v>
      </c>
      <c r="E293" s="31">
        <v>366222000</v>
      </c>
      <c r="F293" s="31">
        <v>143519756</v>
      </c>
      <c r="G293" s="36">
        <f t="shared" si="56"/>
        <v>0.39189277542037343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143519756</v>
      </c>
      <c r="O293" s="36">
        <f t="shared" si="60"/>
        <v>0.39189277542037343</v>
      </c>
      <c r="P293" s="31">
        <v>113872644</v>
      </c>
      <c r="Q293" s="31">
        <v>335918000</v>
      </c>
      <c r="R293" s="31">
        <v>339631919</v>
      </c>
      <c r="S293" s="31">
        <v>113872644</v>
      </c>
      <c r="T293" s="36">
        <f t="shared" si="61"/>
        <v>0.3389894081293649</v>
      </c>
      <c r="U293" s="36">
        <f t="shared" si="62"/>
        <v>0.26035324164423557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62541000</v>
      </c>
      <c r="E295" s="31">
        <v>62541000</v>
      </c>
      <c r="F295" s="31">
        <v>25663000</v>
      </c>
      <c r="G295" s="36">
        <f t="shared" si="56"/>
        <v>0.41033881773556546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25663000</v>
      </c>
      <c r="O295" s="36">
        <f t="shared" si="60"/>
        <v>0.41033881773556546</v>
      </c>
      <c r="P295" s="31">
        <v>22616000</v>
      </c>
      <c r="Q295" s="31">
        <v>59064000</v>
      </c>
      <c r="R295" s="31">
        <v>59064000</v>
      </c>
      <c r="S295" s="31">
        <v>22616000</v>
      </c>
      <c r="T295" s="36">
        <f t="shared" si="61"/>
        <v>0.38290667750237029</v>
      </c>
      <c r="U295" s="36">
        <f t="shared" si="62"/>
        <v>0.13472762645914393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134246000</v>
      </c>
      <c r="E296" s="31">
        <v>134246000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433244</v>
      </c>
      <c r="R296" s="31">
        <v>433244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500000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563009000</v>
      </c>
      <c r="E298" s="32">
        <f>SUM(E293:E297)</f>
        <v>563009000</v>
      </c>
      <c r="F298" s="32">
        <f>SUM(F293:F297)</f>
        <v>169182756</v>
      </c>
      <c r="G298" s="37">
        <f t="shared" si="56"/>
        <v>0.30049742721697165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169182756</v>
      </c>
      <c r="O298" s="37">
        <f t="shared" si="60"/>
        <v>0.30049742721697165</v>
      </c>
      <c r="P298" s="32">
        <f>SUM(P293:P297)</f>
        <v>136488644</v>
      </c>
      <c r="Q298" s="32">
        <f>SUM(Q293:Q297)</f>
        <v>395415244</v>
      </c>
      <c r="R298" s="32">
        <f>SUM(R293:R297)</f>
        <v>399629163</v>
      </c>
      <c r="S298" s="32">
        <f>SUM(S293:S297)</f>
        <v>136488644</v>
      </c>
      <c r="T298" s="37">
        <f t="shared" si="61"/>
        <v>0.34517800229269868</v>
      </c>
      <c r="U298" s="37">
        <f t="shared" si="62"/>
        <v>0.23953723212313549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833972399</v>
      </c>
      <c r="E299" s="32">
        <f>SUM(E263:E266,E268:E274,E276:E284,E286:E291,E293:E297)</f>
        <v>833972399</v>
      </c>
      <c r="F299" s="32">
        <f>SUM(F263:F266,F268:F274,F276:F284,F286:F291,F293:F297)</f>
        <v>237986597</v>
      </c>
      <c r="G299" s="37">
        <f t="shared" si="56"/>
        <v>0.28536507597297595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237986597</v>
      </c>
      <c r="O299" s="37">
        <f t="shared" si="60"/>
        <v>0.28536507597297595</v>
      </c>
      <c r="P299" s="32">
        <f>SUM(P263:P266,P268:P274,P276:P284,P286:P291,P293:P297)</f>
        <v>235377957</v>
      </c>
      <c r="Q299" s="32">
        <f>SUM(Q263:Q266,Q268:Q274,Q276:Q284,Q286:Q291,Q293:Q297)</f>
        <v>708274009</v>
      </c>
      <c r="R299" s="32">
        <f>SUM(R263:R266,R268:R274,R276:R284,R286:R291,R293:R297)</f>
        <v>685693523</v>
      </c>
      <c r="S299" s="32">
        <f>SUM(S263:S266,S268:S274,S276:S284,S286:S291,S293:S297)</f>
        <v>235377957</v>
      </c>
      <c r="T299" s="37">
        <f t="shared" si="61"/>
        <v>0.33232612521293298</v>
      </c>
      <c r="U299" s="37">
        <f t="shared" si="62"/>
        <v>1.1082771017508763E-2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354998</v>
      </c>
      <c r="E302" s="31">
        <v>354998</v>
      </c>
      <c r="F302" s="31">
        <v>50778</v>
      </c>
      <c r="G302" s="36">
        <f t="shared" ref="G302:G339" si="63">IF(($D302     =0),0,($F302     /$D302     ))</f>
        <v>0.14303742556296092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50778</v>
      </c>
      <c r="O302" s="36">
        <f t="shared" ref="O302:O339" si="67">IF(($D302     =0),0,($N302     /$D302     ))</f>
        <v>0.14303742556296092</v>
      </c>
      <c r="P302" s="31">
        <v>236064</v>
      </c>
      <c r="Q302" s="31">
        <v>1372416</v>
      </c>
      <c r="R302" s="31">
        <v>338416</v>
      </c>
      <c r="S302" s="31">
        <v>236064</v>
      </c>
      <c r="T302" s="36">
        <f t="shared" ref="T302:T339" si="68">IF(($Q302     =0),0,($S302     /$Q302     ))</f>
        <v>0.17200615556799104</v>
      </c>
      <c r="U302" s="36">
        <f t="shared" ref="U302:U339" si="69">IF(($P302     =0),0,(($F302     /$P302     )-1))</f>
        <v>-0.78489731598210655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354998</v>
      </c>
      <c r="E303" s="32">
        <f>E302</f>
        <v>354998</v>
      </c>
      <c r="F303" s="32">
        <f>F302</f>
        <v>50778</v>
      </c>
      <c r="G303" s="37">
        <f t="shared" si="63"/>
        <v>0.14303742556296092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50778</v>
      </c>
      <c r="O303" s="37">
        <f t="shared" si="67"/>
        <v>0.14303742556296092</v>
      </c>
      <c r="P303" s="32">
        <f>P302</f>
        <v>236064</v>
      </c>
      <c r="Q303" s="32">
        <f>Q302</f>
        <v>1372416</v>
      </c>
      <c r="R303" s="32">
        <f>R302</f>
        <v>338416</v>
      </c>
      <c r="S303" s="32">
        <f>S302</f>
        <v>236064</v>
      </c>
      <c r="T303" s="37">
        <f t="shared" si="68"/>
        <v>0.17200615556799104</v>
      </c>
      <c r="U303" s="37">
        <f t="shared" si="69"/>
        <v>-0.78489731598210655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1000000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53413000</v>
      </c>
      <c r="E305" s="31">
        <v>53413000</v>
      </c>
      <c r="F305" s="31">
        <v>27941000</v>
      </c>
      <c r="G305" s="36">
        <f t="shared" si="63"/>
        <v>0.52311235092580455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27941000</v>
      </c>
      <c r="O305" s="36">
        <f t="shared" si="67"/>
        <v>0.52311235092580455</v>
      </c>
      <c r="P305" s="31">
        <v>10129235</v>
      </c>
      <c r="Q305" s="31">
        <v>10129235</v>
      </c>
      <c r="R305" s="31">
        <v>10129235</v>
      </c>
      <c r="S305" s="31">
        <v>10129235</v>
      </c>
      <c r="T305" s="36">
        <f t="shared" si="68"/>
        <v>1</v>
      </c>
      <c r="U305" s="36">
        <f t="shared" si="69"/>
        <v>1.7584511564792407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63604000</v>
      </c>
      <c r="E306" s="31">
        <v>63604000</v>
      </c>
      <c r="F306" s="31">
        <v>26477390</v>
      </c>
      <c r="G306" s="36">
        <f t="shared" si="63"/>
        <v>0.41628498207659898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26477390</v>
      </c>
      <c r="O306" s="36">
        <f t="shared" si="67"/>
        <v>0.41628498207659898</v>
      </c>
      <c r="P306" s="31">
        <v>22432440</v>
      </c>
      <c r="Q306" s="31">
        <v>57657000</v>
      </c>
      <c r="R306" s="31">
        <v>57600000</v>
      </c>
      <c r="S306" s="31">
        <v>22432440</v>
      </c>
      <c r="T306" s="36">
        <f t="shared" si="68"/>
        <v>0.38906706904625632</v>
      </c>
      <c r="U306" s="36">
        <f t="shared" si="69"/>
        <v>0.18031698736294399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6029000</v>
      </c>
      <c r="E307" s="31">
        <v>6029000</v>
      </c>
      <c r="F307" s="31">
        <v>2512107</v>
      </c>
      <c r="G307" s="36">
        <f t="shared" si="63"/>
        <v>0.41667059213799967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2512107</v>
      </c>
      <c r="O307" s="36">
        <f t="shared" si="67"/>
        <v>0.41667059213799967</v>
      </c>
      <c r="P307" s="31">
        <v>2023676</v>
      </c>
      <c r="Q307" s="31">
        <v>5189000</v>
      </c>
      <c r="R307" s="31">
        <v>5189000</v>
      </c>
      <c r="S307" s="31">
        <v>2023676</v>
      </c>
      <c r="T307" s="36">
        <f t="shared" si="68"/>
        <v>0.38999344767777994</v>
      </c>
      <c r="U307" s="36">
        <f t="shared" si="69"/>
        <v>0.24135830043939843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305379</v>
      </c>
      <c r="E308" s="31">
        <v>305379</v>
      </c>
      <c r="F308" s="31">
        <v>2386</v>
      </c>
      <c r="G308" s="36">
        <f t="shared" si="63"/>
        <v>7.8132419059594796E-3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2386</v>
      </c>
      <c r="O308" s="36">
        <f t="shared" si="67"/>
        <v>7.8132419059594796E-3</v>
      </c>
      <c r="P308" s="31">
        <v>10927</v>
      </c>
      <c r="Q308" s="31">
        <v>299425</v>
      </c>
      <c r="R308" s="31">
        <v>299425</v>
      </c>
      <c r="S308" s="31">
        <v>10927</v>
      </c>
      <c r="T308" s="36">
        <f t="shared" si="68"/>
        <v>3.6493278784336648E-2</v>
      </c>
      <c r="U308" s="36">
        <f t="shared" si="69"/>
        <v>-0.7816418047039444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1560000</v>
      </c>
      <c r="E309" s="31">
        <v>1560000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143787</v>
      </c>
      <c r="Q309" s="31">
        <v>1287500</v>
      </c>
      <c r="R309" s="31">
        <v>4207500</v>
      </c>
      <c r="S309" s="31">
        <v>143787</v>
      </c>
      <c r="T309" s="36">
        <f t="shared" si="68"/>
        <v>0.11167922330097087</v>
      </c>
      <c r="U309" s="36">
        <f t="shared" si="69"/>
        <v>-1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124911379</v>
      </c>
      <c r="E310" s="32">
        <f>SUM(E304:E309)</f>
        <v>124911379</v>
      </c>
      <c r="F310" s="32">
        <f>SUM(F304:F309)</f>
        <v>56932883</v>
      </c>
      <c r="G310" s="37">
        <f t="shared" si="63"/>
        <v>0.45578620183194041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56932883</v>
      </c>
      <c r="O310" s="37">
        <f t="shared" si="67"/>
        <v>0.45578620183194041</v>
      </c>
      <c r="P310" s="32">
        <f>SUM(P304:P309)</f>
        <v>34740065</v>
      </c>
      <c r="Q310" s="32">
        <f>SUM(Q304:Q309)</f>
        <v>74562160</v>
      </c>
      <c r="R310" s="32">
        <f>SUM(R304:R309)</f>
        <v>78425160</v>
      </c>
      <c r="S310" s="32">
        <f>SUM(S304:S309)</f>
        <v>34740065</v>
      </c>
      <c r="T310" s="37">
        <f t="shared" si="68"/>
        <v>0.46592085046892417</v>
      </c>
      <c r="U310" s="37">
        <f t="shared" si="69"/>
        <v>0.63882488417911709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31000</v>
      </c>
      <c r="E311" s="31">
        <v>31000</v>
      </c>
      <c r="F311" s="31">
        <v>8100</v>
      </c>
      <c r="G311" s="36">
        <f t="shared" si="63"/>
        <v>0.26129032258064516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8100</v>
      </c>
      <c r="O311" s="36">
        <f t="shared" si="67"/>
        <v>0.26129032258064516</v>
      </c>
      <c r="P311" s="31">
        <v>8100</v>
      </c>
      <c r="Q311" s="31">
        <v>0</v>
      </c>
      <c r="R311" s="31">
        <v>0</v>
      </c>
      <c r="S311" s="31">
        <v>8100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1984198</v>
      </c>
      <c r="E312" s="31">
        <v>1984198</v>
      </c>
      <c r="F312" s="31">
        <v>481487</v>
      </c>
      <c r="G312" s="36">
        <f t="shared" si="63"/>
        <v>0.24266076268598194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481487</v>
      </c>
      <c r="O312" s="36">
        <f t="shared" si="67"/>
        <v>0.24266076268598194</v>
      </c>
      <c r="P312" s="31">
        <v>266405</v>
      </c>
      <c r="Q312" s="31">
        <v>1904096</v>
      </c>
      <c r="R312" s="31">
        <v>1995319</v>
      </c>
      <c r="S312" s="31">
        <v>266405</v>
      </c>
      <c r="T312" s="36">
        <f t="shared" si="68"/>
        <v>0.13991153807371057</v>
      </c>
      <c r="U312" s="36">
        <f t="shared" si="69"/>
        <v>0.80734971190480653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1204546</v>
      </c>
      <c r="E313" s="31">
        <v>1204546</v>
      </c>
      <c r="F313" s="31">
        <v>187042</v>
      </c>
      <c r="G313" s="36">
        <f t="shared" si="63"/>
        <v>0.15528008062788801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187042</v>
      </c>
      <c r="O313" s="36">
        <f t="shared" si="67"/>
        <v>0.15528008062788801</v>
      </c>
      <c r="P313" s="31">
        <v>276821</v>
      </c>
      <c r="Q313" s="31">
        <v>771065</v>
      </c>
      <c r="R313" s="31">
        <v>840854</v>
      </c>
      <c r="S313" s="31">
        <v>276821</v>
      </c>
      <c r="T313" s="36">
        <f t="shared" si="68"/>
        <v>0.35901123770369553</v>
      </c>
      <c r="U313" s="36">
        <f t="shared" si="69"/>
        <v>-0.32432149295031809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104900</v>
      </c>
      <c r="E314" s="31">
        <v>104900</v>
      </c>
      <c r="F314" s="31">
        <v>242205</v>
      </c>
      <c r="G314" s="36">
        <f t="shared" si="63"/>
        <v>2.3089132507149666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242205</v>
      </c>
      <c r="O314" s="36">
        <f t="shared" si="67"/>
        <v>2.3089132507149666</v>
      </c>
      <c r="P314" s="31">
        <v>112495</v>
      </c>
      <c r="Q314" s="31">
        <v>118200</v>
      </c>
      <c r="R314" s="31">
        <v>618200</v>
      </c>
      <c r="S314" s="31">
        <v>112495</v>
      </c>
      <c r="T314" s="36">
        <f t="shared" si="68"/>
        <v>0.95173434856175976</v>
      </c>
      <c r="U314" s="36">
        <f t="shared" si="69"/>
        <v>1.1530290235121563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15363814</v>
      </c>
      <c r="E315" s="31">
        <v>15363814</v>
      </c>
      <c r="F315" s="31">
        <v>5757870</v>
      </c>
      <c r="G315" s="36">
        <f t="shared" si="63"/>
        <v>0.37476827043076671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5757870</v>
      </c>
      <c r="O315" s="36">
        <f t="shared" si="67"/>
        <v>0.37476827043076671</v>
      </c>
      <c r="P315" s="31">
        <v>3381202</v>
      </c>
      <c r="Q315" s="31">
        <v>9473922</v>
      </c>
      <c r="R315" s="31">
        <v>9488824</v>
      </c>
      <c r="S315" s="31">
        <v>3381202</v>
      </c>
      <c r="T315" s="36">
        <f t="shared" si="68"/>
        <v>0.35689569747354899</v>
      </c>
      <c r="U315" s="36">
        <f t="shared" si="69"/>
        <v>0.70290624458402662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78225053</v>
      </c>
      <c r="E316" s="31">
        <v>78225053</v>
      </c>
      <c r="F316" s="31">
        <v>6248050</v>
      </c>
      <c r="G316" s="36">
        <f t="shared" si="63"/>
        <v>7.9872748695996407E-2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6248050</v>
      </c>
      <c r="O316" s="36">
        <f t="shared" si="67"/>
        <v>7.9872748695996407E-2</v>
      </c>
      <c r="P316" s="31">
        <v>4173225</v>
      </c>
      <c r="Q316" s="31">
        <v>57551870</v>
      </c>
      <c r="R316" s="31">
        <v>72176154</v>
      </c>
      <c r="S316" s="31">
        <v>4173225</v>
      </c>
      <c r="T316" s="36">
        <f t="shared" si="68"/>
        <v>7.2512413584476063E-2</v>
      </c>
      <c r="U316" s="36">
        <f t="shared" si="69"/>
        <v>0.49717544584823492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96913511</v>
      </c>
      <c r="E317" s="32">
        <f>SUM(E311:E316)</f>
        <v>96913511</v>
      </c>
      <c r="F317" s="32">
        <f>SUM(F311:F316)</f>
        <v>12924754</v>
      </c>
      <c r="G317" s="37">
        <f t="shared" si="63"/>
        <v>0.13336379898567496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12924754</v>
      </c>
      <c r="O317" s="37">
        <f t="shared" si="67"/>
        <v>0.13336379898567496</v>
      </c>
      <c r="P317" s="32">
        <f>SUM(P311:P316)</f>
        <v>8218248</v>
      </c>
      <c r="Q317" s="32">
        <f>SUM(Q311:Q316)</f>
        <v>69819153</v>
      </c>
      <c r="R317" s="32">
        <f>SUM(R311:R316)</f>
        <v>85119351</v>
      </c>
      <c r="S317" s="32">
        <f>SUM(S311:S316)</f>
        <v>8218248</v>
      </c>
      <c r="T317" s="37">
        <f t="shared" si="68"/>
        <v>0.11770764391828127</v>
      </c>
      <c r="U317" s="37">
        <f t="shared" si="69"/>
        <v>0.57268970223337146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1093000</v>
      </c>
      <c r="E318" s="31">
        <v>1244386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174595</v>
      </c>
      <c r="Q318" s="31">
        <v>1252000</v>
      </c>
      <c r="R318" s="31">
        <v>1387493</v>
      </c>
      <c r="S318" s="31">
        <v>174595</v>
      </c>
      <c r="T318" s="36">
        <f t="shared" si="68"/>
        <v>0.13945287539936102</v>
      </c>
      <c r="U318" s="36">
        <f t="shared" si="69"/>
        <v>-1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52832346</v>
      </c>
      <c r="E319" s="31">
        <v>52832346</v>
      </c>
      <c r="F319" s="31">
        <v>21944453</v>
      </c>
      <c r="G319" s="36">
        <f t="shared" si="63"/>
        <v>0.41536018483828069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21944453</v>
      </c>
      <c r="O319" s="36">
        <f t="shared" si="67"/>
        <v>0.41536018483828069</v>
      </c>
      <c r="P319" s="31">
        <v>19665347</v>
      </c>
      <c r="Q319" s="31">
        <v>50469639</v>
      </c>
      <c r="R319" s="31">
        <v>50943797</v>
      </c>
      <c r="S319" s="31">
        <v>19665347</v>
      </c>
      <c r="T319" s="36">
        <f t="shared" si="68"/>
        <v>0.38964707078645838</v>
      </c>
      <c r="U319" s="36">
        <f t="shared" si="69"/>
        <v>0.1158945224816017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40380000</v>
      </c>
      <c r="E320" s="31">
        <v>40380000</v>
      </c>
      <c r="F320" s="31">
        <v>16825000</v>
      </c>
      <c r="G320" s="36">
        <f t="shared" si="63"/>
        <v>0.41666666666666669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16825000</v>
      </c>
      <c r="O320" s="36">
        <f t="shared" si="67"/>
        <v>0.41666666666666669</v>
      </c>
      <c r="P320" s="31">
        <v>14444000</v>
      </c>
      <c r="Q320" s="31">
        <v>37037000</v>
      </c>
      <c r="R320" s="31">
        <v>37037000</v>
      </c>
      <c r="S320" s="31">
        <v>14444000</v>
      </c>
      <c r="T320" s="36">
        <f t="shared" si="68"/>
        <v>0.38998838998838997</v>
      </c>
      <c r="U320" s="36">
        <f t="shared" si="69"/>
        <v>0.16484353364718918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27330803</v>
      </c>
      <c r="E321" s="31">
        <v>27330803</v>
      </c>
      <c r="F321" s="31">
        <v>15382432</v>
      </c>
      <c r="G321" s="36">
        <f t="shared" si="63"/>
        <v>0.56282400484171646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15382432</v>
      </c>
      <c r="O321" s="36">
        <f t="shared" si="67"/>
        <v>0.56282400484171646</v>
      </c>
      <c r="P321" s="31">
        <v>13695126</v>
      </c>
      <c r="Q321" s="31">
        <v>27314118</v>
      </c>
      <c r="R321" s="31">
        <v>31998088</v>
      </c>
      <c r="S321" s="31">
        <v>13695126</v>
      </c>
      <c r="T321" s="36">
        <f t="shared" si="68"/>
        <v>0.50139367487538866</v>
      </c>
      <c r="U321" s="36">
        <f t="shared" si="69"/>
        <v>0.12320485404807524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15269565</v>
      </c>
      <c r="E322" s="31">
        <v>15269565</v>
      </c>
      <c r="F322" s="31">
        <v>3300117</v>
      </c>
      <c r="G322" s="36">
        <f t="shared" si="63"/>
        <v>0.21612383849834621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3300117</v>
      </c>
      <c r="O322" s="36">
        <f t="shared" si="67"/>
        <v>0.21612383849834621</v>
      </c>
      <c r="P322" s="31">
        <v>2794449</v>
      </c>
      <c r="Q322" s="31">
        <v>14651087</v>
      </c>
      <c r="R322" s="31">
        <v>12505981</v>
      </c>
      <c r="S322" s="31">
        <v>2794449</v>
      </c>
      <c r="T322" s="36">
        <f t="shared" si="68"/>
        <v>0.1907332199993079</v>
      </c>
      <c r="U322" s="36">
        <f t="shared" si="69"/>
        <v>0.18095445649571706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136905714</v>
      </c>
      <c r="E323" s="32">
        <f>SUM(E318:E322)</f>
        <v>137057100</v>
      </c>
      <c r="F323" s="32">
        <f>SUM(F318:F322)</f>
        <v>57452002</v>
      </c>
      <c r="G323" s="37">
        <f t="shared" si="63"/>
        <v>0.41964648750891437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57452002</v>
      </c>
      <c r="O323" s="37">
        <f t="shared" si="67"/>
        <v>0.41964648750891437</v>
      </c>
      <c r="P323" s="32">
        <f>SUM(P318:P322)</f>
        <v>50773517</v>
      </c>
      <c r="Q323" s="32">
        <f>SUM(Q318:Q322)</f>
        <v>130723844</v>
      </c>
      <c r="R323" s="32">
        <f>SUM(R318:R322)</f>
        <v>133872359</v>
      </c>
      <c r="S323" s="32">
        <f>SUM(S318:S322)</f>
        <v>50773517</v>
      </c>
      <c r="T323" s="37">
        <f t="shared" si="68"/>
        <v>0.38840287621897041</v>
      </c>
      <c r="U323" s="37">
        <f t="shared" si="69"/>
        <v>0.13153481174053794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12961190</v>
      </c>
      <c r="E324" s="31">
        <v>12961190</v>
      </c>
      <c r="F324" s="31">
        <v>14728000</v>
      </c>
      <c r="G324" s="36">
        <f t="shared" si="63"/>
        <v>1.1363154154826833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14728000</v>
      </c>
      <c r="O324" s="36">
        <f t="shared" si="67"/>
        <v>1.1363154154826833</v>
      </c>
      <c r="P324" s="31">
        <v>12971000</v>
      </c>
      <c r="Q324" s="31">
        <v>12200890</v>
      </c>
      <c r="R324" s="31">
        <v>12400650</v>
      </c>
      <c r="S324" s="31">
        <v>12971000</v>
      </c>
      <c r="T324" s="36">
        <f t="shared" si="68"/>
        <v>1.0631191658969141</v>
      </c>
      <c r="U324" s="36">
        <f t="shared" si="69"/>
        <v>0.13545601726929313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17642054</v>
      </c>
      <c r="E325" s="31">
        <v>17642054</v>
      </c>
      <c r="F325" s="31">
        <v>16610494</v>
      </c>
      <c r="G325" s="36">
        <f t="shared" si="63"/>
        <v>0.9415283503836912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16610494</v>
      </c>
      <c r="O325" s="36">
        <f t="shared" si="67"/>
        <v>0.9415283503836912</v>
      </c>
      <c r="P325" s="31">
        <v>21220050</v>
      </c>
      <c r="Q325" s="31">
        <v>55453000</v>
      </c>
      <c r="R325" s="31">
        <v>55453000</v>
      </c>
      <c r="S325" s="31">
        <v>21220050</v>
      </c>
      <c r="T325" s="36">
        <f t="shared" si="68"/>
        <v>0.38266730384289399</v>
      </c>
      <c r="U325" s="36">
        <f t="shared" si="69"/>
        <v>-0.21722644385852063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34514873</v>
      </c>
      <c r="E326" s="31">
        <v>34514873</v>
      </c>
      <c r="F326" s="31">
        <v>62848707</v>
      </c>
      <c r="G326" s="36">
        <f t="shared" si="63"/>
        <v>1.8209166523660685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62848707</v>
      </c>
      <c r="O326" s="36">
        <f t="shared" si="67"/>
        <v>1.8209166523660685</v>
      </c>
      <c r="P326" s="31">
        <v>10432679</v>
      </c>
      <c r="Q326" s="31">
        <v>16754020</v>
      </c>
      <c r="R326" s="31">
        <v>29523059</v>
      </c>
      <c r="S326" s="31">
        <v>10432679</v>
      </c>
      <c r="T326" s="36">
        <f t="shared" si="68"/>
        <v>0.62269706016824622</v>
      </c>
      <c r="U326" s="36">
        <f t="shared" si="69"/>
        <v>5.0242155442528231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4240</v>
      </c>
      <c r="E327" s="31">
        <v>4240</v>
      </c>
      <c r="F327" s="31">
        <v>4690</v>
      </c>
      <c r="G327" s="36">
        <f t="shared" si="63"/>
        <v>1.1061320754716981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4690</v>
      </c>
      <c r="O327" s="36">
        <f t="shared" si="67"/>
        <v>1.1061320754716981</v>
      </c>
      <c r="P327" s="31">
        <v>0</v>
      </c>
      <c r="Q327" s="31">
        <v>4000</v>
      </c>
      <c r="R327" s="31">
        <v>4000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100172400</v>
      </c>
      <c r="E328" s="31">
        <v>100172400</v>
      </c>
      <c r="F328" s="31">
        <v>49035181</v>
      </c>
      <c r="G328" s="36">
        <f t="shared" si="63"/>
        <v>0.48950789838318737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49035181</v>
      </c>
      <c r="O328" s="36">
        <f t="shared" si="67"/>
        <v>0.48950789838318737</v>
      </c>
      <c r="P328" s="31">
        <v>41575098</v>
      </c>
      <c r="Q328" s="31">
        <v>84984500</v>
      </c>
      <c r="R328" s="31">
        <v>93132000</v>
      </c>
      <c r="S328" s="31">
        <v>41575098</v>
      </c>
      <c r="T328" s="36">
        <f t="shared" si="68"/>
        <v>0.48920800851920054</v>
      </c>
      <c r="U328" s="36">
        <f t="shared" si="69"/>
        <v>0.17943632989151337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64999328</v>
      </c>
      <c r="E329" s="31">
        <v>64999328</v>
      </c>
      <c r="F329" s="31">
        <v>15587165</v>
      </c>
      <c r="G329" s="36">
        <f t="shared" si="63"/>
        <v>0.23980501767649043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15587165</v>
      </c>
      <c r="O329" s="36">
        <f t="shared" si="67"/>
        <v>0.23980501767649043</v>
      </c>
      <c r="P329" s="31">
        <v>50555477</v>
      </c>
      <c r="Q329" s="31">
        <v>57983732</v>
      </c>
      <c r="R329" s="31">
        <v>58083293</v>
      </c>
      <c r="S329" s="31">
        <v>50555477</v>
      </c>
      <c r="T329" s="36">
        <f t="shared" si="68"/>
        <v>0.87189070548270331</v>
      </c>
      <c r="U329" s="36">
        <f t="shared" si="69"/>
        <v>-0.69168197147066768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5280240</v>
      </c>
      <c r="E330" s="31">
        <v>5280240</v>
      </c>
      <c r="F330" s="31">
        <v>1956686</v>
      </c>
      <c r="G330" s="36">
        <f t="shared" si="63"/>
        <v>0.37056762571398272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1956686</v>
      </c>
      <c r="O330" s="36">
        <f t="shared" si="67"/>
        <v>0.37056762571398272</v>
      </c>
      <c r="P330" s="31">
        <v>1955768</v>
      </c>
      <c r="Q330" s="31">
        <v>4366000</v>
      </c>
      <c r="R330" s="31">
        <v>6220759</v>
      </c>
      <c r="S330" s="31">
        <v>1955768</v>
      </c>
      <c r="T330" s="36">
        <f t="shared" si="68"/>
        <v>0.44795419147961518</v>
      </c>
      <c r="U330" s="36">
        <f t="shared" si="69"/>
        <v>4.6938082635561429E-4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266479258</v>
      </c>
      <c r="E331" s="31">
        <v>246900715</v>
      </c>
      <c r="F331" s="31">
        <v>87008384</v>
      </c>
      <c r="G331" s="36">
        <f t="shared" si="63"/>
        <v>0.326510906150902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87008384</v>
      </c>
      <c r="O331" s="36">
        <f t="shared" si="67"/>
        <v>0.326510906150902</v>
      </c>
      <c r="P331" s="31">
        <v>77880896</v>
      </c>
      <c r="Q331" s="31">
        <v>273342028</v>
      </c>
      <c r="R331" s="31">
        <v>275249537</v>
      </c>
      <c r="S331" s="31">
        <v>77880896</v>
      </c>
      <c r="T331" s="36">
        <f t="shared" si="68"/>
        <v>0.28492104404815494</v>
      </c>
      <c r="U331" s="36">
        <f t="shared" si="69"/>
        <v>0.11719803531792961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502053583</v>
      </c>
      <c r="E332" s="32">
        <f>SUM(E324:E331)</f>
        <v>482475040</v>
      </c>
      <c r="F332" s="32">
        <f>SUM(F324:F331)</f>
        <v>247779307</v>
      </c>
      <c r="G332" s="37">
        <f t="shared" si="63"/>
        <v>0.49353159780158368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247779307</v>
      </c>
      <c r="O332" s="37">
        <f t="shared" si="67"/>
        <v>0.49353159780158368</v>
      </c>
      <c r="P332" s="32">
        <f>SUM(P324:P331)</f>
        <v>216590968</v>
      </c>
      <c r="Q332" s="32">
        <f>SUM(Q324:Q331)</f>
        <v>505088170</v>
      </c>
      <c r="R332" s="32">
        <f>SUM(R324:R331)</f>
        <v>530066298</v>
      </c>
      <c r="S332" s="32">
        <f>SUM(S324:S331)</f>
        <v>216590968</v>
      </c>
      <c r="T332" s="37">
        <f t="shared" si="68"/>
        <v>0.42881813684133602</v>
      </c>
      <c r="U332" s="37">
        <f t="shared" si="69"/>
        <v>0.14399648927188879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28688000</v>
      </c>
      <c r="E334" s="31">
        <v>28688000</v>
      </c>
      <c r="F334" s="31">
        <v>11942921</v>
      </c>
      <c r="G334" s="36">
        <f t="shared" si="63"/>
        <v>0.41630371583937537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11942921</v>
      </c>
      <c r="O334" s="36">
        <f t="shared" si="67"/>
        <v>0.41630371583937537</v>
      </c>
      <c r="P334" s="31">
        <v>2992</v>
      </c>
      <c r="Q334" s="31">
        <v>24182</v>
      </c>
      <c r="R334" s="31">
        <v>26761682</v>
      </c>
      <c r="S334" s="31">
        <v>2992</v>
      </c>
      <c r="T334" s="36">
        <f t="shared" si="68"/>
        <v>0.12372839301960135</v>
      </c>
      <c r="U334" s="36">
        <f t="shared" si="69"/>
        <v>3990.6179812834225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11931791</v>
      </c>
      <c r="E335" s="31">
        <v>11931791</v>
      </c>
      <c r="F335" s="31">
        <v>4950745</v>
      </c>
      <c r="G335" s="36">
        <f t="shared" si="63"/>
        <v>0.41492052618085584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4950745</v>
      </c>
      <c r="O335" s="36">
        <f t="shared" si="67"/>
        <v>0.41492052618085584</v>
      </c>
      <c r="P335" s="31">
        <v>14527</v>
      </c>
      <c r="Q335" s="31">
        <v>11625444</v>
      </c>
      <c r="R335" s="31">
        <v>11706527</v>
      </c>
      <c r="S335" s="31">
        <v>14527</v>
      </c>
      <c r="T335" s="36">
        <f t="shared" si="68"/>
        <v>1.2495866824527304E-3</v>
      </c>
      <c r="U335" s="36">
        <f t="shared" si="69"/>
        <v>339.79610380670476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49054080</v>
      </c>
      <c r="E336" s="31">
        <v>49054080</v>
      </c>
      <c r="F336" s="31">
        <v>1465332</v>
      </c>
      <c r="G336" s="36">
        <f t="shared" si="63"/>
        <v>2.9871766018239463E-2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1465332</v>
      </c>
      <c r="O336" s="36">
        <f t="shared" si="67"/>
        <v>2.9871766018239463E-2</v>
      </c>
      <c r="P336" s="31">
        <v>15538637</v>
      </c>
      <c r="Q336" s="31">
        <v>49642350</v>
      </c>
      <c r="R336" s="31">
        <v>46143260</v>
      </c>
      <c r="S336" s="31">
        <v>15538637</v>
      </c>
      <c r="T336" s="36">
        <f t="shared" si="68"/>
        <v>0.31301171278152623</v>
      </c>
      <c r="U336" s="36">
        <f t="shared" si="69"/>
        <v>-0.90569752031661466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89673871</v>
      </c>
      <c r="E337" s="32">
        <f>SUM(E333:E336)</f>
        <v>89673871</v>
      </c>
      <c r="F337" s="32">
        <f>SUM(F333:F336)</f>
        <v>18358998</v>
      </c>
      <c r="G337" s="37">
        <f t="shared" si="63"/>
        <v>0.20473074035133379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18358998</v>
      </c>
      <c r="O337" s="37">
        <f t="shared" si="67"/>
        <v>0.20473074035133379</v>
      </c>
      <c r="P337" s="32">
        <f>SUM(P333:P336)</f>
        <v>15556156</v>
      </c>
      <c r="Q337" s="32">
        <f>SUM(Q333:Q336)</f>
        <v>61291976</v>
      </c>
      <c r="R337" s="32">
        <f>SUM(R333:R336)</f>
        <v>84611469</v>
      </c>
      <c r="S337" s="32">
        <f>SUM(S333:S336)</f>
        <v>15556156</v>
      </c>
      <c r="T337" s="37">
        <f t="shared" si="68"/>
        <v>0.25380411948213255</v>
      </c>
      <c r="U337" s="37">
        <f t="shared" si="69"/>
        <v>0.1801757452162347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950813056</v>
      </c>
      <c r="E338" s="32">
        <f>SUM(E302,E304:E309,E311:E316,E318:E322,E324:E331,E333:E336)</f>
        <v>931385899</v>
      </c>
      <c r="F338" s="32">
        <f>SUM(F302,F304:F309,F311:F316,F318:F322,F324:F331,F333:F336)</f>
        <v>393498722</v>
      </c>
      <c r="G338" s="37">
        <f t="shared" si="63"/>
        <v>0.41385498391810049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393498722</v>
      </c>
      <c r="O338" s="37">
        <f t="shared" si="67"/>
        <v>0.41385498391810049</v>
      </c>
      <c r="P338" s="32">
        <f>SUM(P302,P304:P309,P311:P316,P318:P322,P324:P331,P333:P336)</f>
        <v>326115018</v>
      </c>
      <c r="Q338" s="32">
        <f>SUM(Q302,Q304:Q309,Q311:Q316,Q318:Q322,Q324:Q331,Q333:Q336)</f>
        <v>842857719</v>
      </c>
      <c r="R338" s="32">
        <f>SUM(R302,R304:R309,R311:R316,R318:R322,R324:R331,R333:R336)</f>
        <v>912433053</v>
      </c>
      <c r="S338" s="32">
        <f>SUM(S302,S304:S309,S311:S316,S318:S322,S324:S331,S333:S336)</f>
        <v>326115018</v>
      </c>
      <c r="T338" s="37">
        <f t="shared" si="68"/>
        <v>0.38691585857090549</v>
      </c>
      <c r="U338" s="37">
        <f t="shared" si="69"/>
        <v>0.2066255777279169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11243255871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11243734390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3927630664</v>
      </c>
      <c r="G339" s="39">
        <f t="shared" si="63"/>
        <v>0.34933214266968987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3927630664</v>
      </c>
      <c r="O339" s="39">
        <f t="shared" si="67"/>
        <v>0.34933214266968987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3650997456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10235269875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10608783440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3650997456</v>
      </c>
      <c r="T339" s="39">
        <f t="shared" si="68"/>
        <v>0.35670749287399711</v>
      </c>
      <c r="U339" s="39">
        <f t="shared" si="69"/>
        <v>7.5769214121303996E-2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6864203</v>
      </c>
      <c r="E8" s="31">
        <v>6864203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8353190</v>
      </c>
      <c r="R8" s="31">
        <v>8353190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190220200</v>
      </c>
      <c r="E9" s="31">
        <v>190220200</v>
      </c>
      <c r="F9" s="31">
        <v>13884740</v>
      </c>
      <c r="G9" s="36">
        <f>IF(($D9       =0),0,($F9       /$D9       ))</f>
        <v>7.2992983920740273E-2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13884740</v>
      </c>
      <c r="O9" s="36">
        <f>IF(($D9       =0),0,($N9       /$D9       ))</f>
        <v>7.2992983920740273E-2</v>
      </c>
      <c r="P9" s="31">
        <v>10591731</v>
      </c>
      <c r="Q9" s="31">
        <v>173000660</v>
      </c>
      <c r="R9" s="31">
        <v>173200660</v>
      </c>
      <c r="S9" s="31">
        <v>10591731</v>
      </c>
      <c r="T9" s="36">
        <f>IF(($Q9       =0),0,($S9       /$Q9       ))</f>
        <v>6.1223645042741456E-2</v>
      </c>
      <c r="U9" s="36">
        <f>IF(($P9       =0),0,(($F9       /$P9       )-1))</f>
        <v>0.3109037606789673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197084403</v>
      </c>
      <c r="E10" s="32">
        <f>SUM(E8:E9)</f>
        <v>197084403</v>
      </c>
      <c r="F10" s="32">
        <f>SUM(F8:F9)</f>
        <v>13884740</v>
      </c>
      <c r="G10" s="37">
        <f t="shared" ref="G10:G54" si="0">IF(($D10      =0),0,($F10      /$D10      ))</f>
        <v>7.0450729680521698E-2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13884740</v>
      </c>
      <c r="O10" s="37">
        <f t="shared" ref="O10:O54" si="4">IF(($D10      =0),0,($N10      /$D10      ))</f>
        <v>7.0450729680521698E-2</v>
      </c>
      <c r="P10" s="32">
        <f>SUM(P8:P9)</f>
        <v>10591731</v>
      </c>
      <c r="Q10" s="32">
        <f>SUM(Q8:Q9)</f>
        <v>181353850</v>
      </c>
      <c r="R10" s="32">
        <f>SUM(R8:R9)</f>
        <v>181553850</v>
      </c>
      <c r="S10" s="32">
        <f>SUM(S8:S9)</f>
        <v>10591731</v>
      </c>
      <c r="T10" s="37">
        <f t="shared" ref="T10:T54" si="5">IF(($Q10      =0),0,($S10      /$Q10      ))</f>
        <v>5.840367326086543E-2</v>
      </c>
      <c r="U10" s="37">
        <f t="shared" ref="U10:U54" si="6">IF(($P10      =0),0,(($F10      /$P10      )-1))</f>
        <v>0.3109037606789673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7976138</v>
      </c>
      <c r="E11" s="31">
        <v>7976138</v>
      </c>
      <c r="F11" s="31">
        <v>1422400</v>
      </c>
      <c r="G11" s="36">
        <f t="shared" si="0"/>
        <v>0.17833191953298702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1422400</v>
      </c>
      <c r="O11" s="36">
        <f t="shared" si="4"/>
        <v>0.17833191953298702</v>
      </c>
      <c r="P11" s="31">
        <v>223092</v>
      </c>
      <c r="Q11" s="31">
        <v>8141723</v>
      </c>
      <c r="R11" s="31">
        <v>8141723</v>
      </c>
      <c r="S11" s="31">
        <v>223092</v>
      </c>
      <c r="T11" s="36">
        <f t="shared" si="5"/>
        <v>2.7401079599490182E-2</v>
      </c>
      <c r="U11" s="36">
        <f t="shared" si="6"/>
        <v>5.3758449428935151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2637000</v>
      </c>
      <c r="E12" s="31">
        <v>2637000</v>
      </c>
      <c r="F12" s="31">
        <v>857910</v>
      </c>
      <c r="G12" s="36">
        <f t="shared" si="0"/>
        <v>0.32533560864618888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857910</v>
      </c>
      <c r="O12" s="36">
        <f t="shared" si="4"/>
        <v>0.32533560864618888</v>
      </c>
      <c r="P12" s="31">
        <v>859063</v>
      </c>
      <c r="Q12" s="31">
        <v>2855324</v>
      </c>
      <c r="R12" s="31">
        <v>2679254</v>
      </c>
      <c r="S12" s="31">
        <v>859063</v>
      </c>
      <c r="T12" s="36">
        <f t="shared" si="5"/>
        <v>0.30086357975487193</v>
      </c>
      <c r="U12" s="36">
        <f t="shared" si="6"/>
        <v>-1.3421600045631088E-3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3700000</v>
      </c>
      <c r="E13" s="31">
        <v>3700000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189663</v>
      </c>
      <c r="Q13" s="31">
        <v>8403900</v>
      </c>
      <c r="R13" s="31">
        <v>8693900</v>
      </c>
      <c r="S13" s="31">
        <v>189663</v>
      </c>
      <c r="T13" s="36">
        <f t="shared" si="5"/>
        <v>2.2568450362331776E-2</v>
      </c>
      <c r="U13" s="36">
        <f t="shared" si="6"/>
        <v>-1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924737</v>
      </c>
      <c r="E14" s="31">
        <v>924737</v>
      </c>
      <c r="F14" s="31">
        <v>631937</v>
      </c>
      <c r="G14" s="36">
        <f t="shared" si="0"/>
        <v>0.68336943368763226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631937</v>
      </c>
      <c r="O14" s="36">
        <f t="shared" si="4"/>
        <v>0.68336943368763226</v>
      </c>
      <c r="P14" s="31">
        <v>67240</v>
      </c>
      <c r="Q14" s="31">
        <v>1439002</v>
      </c>
      <c r="R14" s="31">
        <v>1439002</v>
      </c>
      <c r="S14" s="31">
        <v>67240</v>
      </c>
      <c r="T14" s="36">
        <f t="shared" si="5"/>
        <v>4.6726828732691128E-2</v>
      </c>
      <c r="U14" s="36">
        <f t="shared" si="6"/>
        <v>8.3982302201070791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11985843</v>
      </c>
      <c r="E15" s="31">
        <v>11985843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4913171</v>
      </c>
      <c r="Q15" s="31">
        <v>12118400</v>
      </c>
      <c r="R15" s="31">
        <v>12118400</v>
      </c>
      <c r="S15" s="31">
        <v>4913171</v>
      </c>
      <c r="T15" s="36">
        <f t="shared" si="5"/>
        <v>0.40543066741484024</v>
      </c>
      <c r="U15" s="36">
        <f t="shared" si="6"/>
        <v>-1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6909633</v>
      </c>
      <c r="E16" s="31">
        <v>6909633</v>
      </c>
      <c r="F16" s="31">
        <v>2184551</v>
      </c>
      <c r="G16" s="36">
        <f t="shared" si="0"/>
        <v>0.31616020706164855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2184551</v>
      </c>
      <c r="O16" s="36">
        <f t="shared" si="4"/>
        <v>0.31616020706164855</v>
      </c>
      <c r="P16" s="31">
        <v>1743890</v>
      </c>
      <c r="Q16" s="31">
        <v>6526604</v>
      </c>
      <c r="R16" s="31">
        <v>6544104</v>
      </c>
      <c r="S16" s="31">
        <v>1743890</v>
      </c>
      <c r="T16" s="36">
        <f t="shared" si="5"/>
        <v>0.26719715184190734</v>
      </c>
      <c r="U16" s="36">
        <f t="shared" si="6"/>
        <v>0.2526885296664354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2153268</v>
      </c>
      <c r="E17" s="31">
        <v>2153268</v>
      </c>
      <c r="F17" s="31">
        <v>490876</v>
      </c>
      <c r="G17" s="36">
        <f t="shared" si="0"/>
        <v>0.22796790738542533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490876</v>
      </c>
      <c r="O17" s="36">
        <f t="shared" si="4"/>
        <v>0.22796790738542533</v>
      </c>
      <c r="P17" s="31">
        <v>803978</v>
      </c>
      <c r="Q17" s="31">
        <v>1380374</v>
      </c>
      <c r="R17" s="31">
        <v>2044889</v>
      </c>
      <c r="S17" s="31">
        <v>803978</v>
      </c>
      <c r="T17" s="36">
        <f t="shared" si="5"/>
        <v>0.58243490532276032</v>
      </c>
      <c r="U17" s="36">
        <f t="shared" si="6"/>
        <v>-0.38944100460460362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2405000</v>
      </c>
      <c r="E18" s="31">
        <v>2405000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849645</v>
      </c>
      <c r="Q18" s="31">
        <v>2396000</v>
      </c>
      <c r="R18" s="31">
        <v>2396000</v>
      </c>
      <c r="S18" s="31">
        <v>849645</v>
      </c>
      <c r="T18" s="36">
        <f t="shared" si="5"/>
        <v>0.35460976627712854</v>
      </c>
      <c r="U18" s="36">
        <f t="shared" si="6"/>
        <v>-1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38691619</v>
      </c>
      <c r="E19" s="32">
        <f>SUM(E11:E18)</f>
        <v>38691619</v>
      </c>
      <c r="F19" s="32">
        <f>SUM(F11:F18)</f>
        <v>5587674</v>
      </c>
      <c r="G19" s="37">
        <f t="shared" si="0"/>
        <v>0.14441561620877122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5587674</v>
      </c>
      <c r="O19" s="37">
        <f t="shared" si="4"/>
        <v>0.14441561620877122</v>
      </c>
      <c r="P19" s="32">
        <f>SUM(P11:P18)</f>
        <v>9649742</v>
      </c>
      <c r="Q19" s="32">
        <f>SUM(Q11:Q18)</f>
        <v>43261327</v>
      </c>
      <c r="R19" s="32">
        <f>SUM(R11:R18)</f>
        <v>44057272</v>
      </c>
      <c r="S19" s="32">
        <f>SUM(S11:S18)</f>
        <v>9649742</v>
      </c>
      <c r="T19" s="37">
        <f t="shared" si="5"/>
        <v>0.22305700423845065</v>
      </c>
      <c r="U19" s="37">
        <f t="shared" si="6"/>
        <v>-0.4209509435589055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4674350</v>
      </c>
      <c r="E20" s="31">
        <v>4674350</v>
      </c>
      <c r="F20" s="31">
        <v>22600919</v>
      </c>
      <c r="G20" s="36">
        <f t="shared" si="0"/>
        <v>4.8350934354509185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22600919</v>
      </c>
      <c r="O20" s="36">
        <f t="shared" si="4"/>
        <v>4.8350934354509185</v>
      </c>
      <c r="P20" s="31">
        <v>2153091</v>
      </c>
      <c r="Q20" s="31">
        <v>4022900</v>
      </c>
      <c r="R20" s="31">
        <v>19287900</v>
      </c>
      <c r="S20" s="31">
        <v>2153091</v>
      </c>
      <c r="T20" s="36">
        <f t="shared" si="5"/>
        <v>0.53520868030525248</v>
      </c>
      <c r="U20" s="36">
        <f t="shared" si="6"/>
        <v>9.496964132031577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15735184</v>
      </c>
      <c r="E21" s="31">
        <v>15735184</v>
      </c>
      <c r="F21" s="31">
        <v>1259470</v>
      </c>
      <c r="G21" s="36">
        <f t="shared" si="0"/>
        <v>8.0041644254048763E-2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1259470</v>
      </c>
      <c r="O21" s="36">
        <f t="shared" si="4"/>
        <v>8.0041644254048763E-2</v>
      </c>
      <c r="P21" s="31">
        <v>1112590</v>
      </c>
      <c r="Q21" s="31">
        <v>15073960</v>
      </c>
      <c r="R21" s="31">
        <v>15073960</v>
      </c>
      <c r="S21" s="31">
        <v>1112590</v>
      </c>
      <c r="T21" s="36">
        <f t="shared" si="5"/>
        <v>7.3808740370811657E-2</v>
      </c>
      <c r="U21" s="36">
        <f t="shared" si="6"/>
        <v>0.13201628632290419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1601000</v>
      </c>
      <c r="E22" s="31">
        <v>1601000</v>
      </c>
      <c r="F22" s="31">
        <v>264907</v>
      </c>
      <c r="G22" s="36">
        <f t="shared" si="0"/>
        <v>0.1654634603372892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264907</v>
      </c>
      <c r="O22" s="36">
        <f t="shared" si="4"/>
        <v>0.1654634603372892</v>
      </c>
      <c r="P22" s="31">
        <v>203266</v>
      </c>
      <c r="Q22" s="31">
        <v>1660750</v>
      </c>
      <c r="R22" s="31">
        <v>1660750</v>
      </c>
      <c r="S22" s="31">
        <v>203266</v>
      </c>
      <c r="T22" s="36">
        <f t="shared" si="5"/>
        <v>0.1223940990516333</v>
      </c>
      <c r="U22" s="36">
        <f t="shared" si="6"/>
        <v>0.30325288046205467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5511556</v>
      </c>
      <c r="E23" s="31">
        <v>5511556</v>
      </c>
      <c r="F23" s="31">
        <v>1090809</v>
      </c>
      <c r="G23" s="36">
        <f t="shared" si="0"/>
        <v>0.19791307572670949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1090809</v>
      </c>
      <c r="O23" s="36">
        <f t="shared" si="4"/>
        <v>0.19791307572670949</v>
      </c>
      <c r="P23" s="31">
        <v>336465</v>
      </c>
      <c r="Q23" s="31">
        <v>5925785</v>
      </c>
      <c r="R23" s="31">
        <v>5900785</v>
      </c>
      <c r="S23" s="31">
        <v>336465</v>
      </c>
      <c r="T23" s="36">
        <f t="shared" si="5"/>
        <v>5.6779819045071664E-2</v>
      </c>
      <c r="U23" s="36">
        <f t="shared" si="6"/>
        <v>2.2419687040256786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3613605</v>
      </c>
      <c r="E24" s="31">
        <v>9813605</v>
      </c>
      <c r="F24" s="31">
        <v>2764178</v>
      </c>
      <c r="G24" s="36">
        <f t="shared" si="0"/>
        <v>0.76493640007693153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2764178</v>
      </c>
      <c r="O24" s="36">
        <f t="shared" si="4"/>
        <v>0.76493640007693153</v>
      </c>
      <c r="P24" s="31">
        <v>610422</v>
      </c>
      <c r="Q24" s="31">
        <v>3613605</v>
      </c>
      <c r="R24" s="31">
        <v>3613605</v>
      </c>
      <c r="S24" s="31">
        <v>610422</v>
      </c>
      <c r="T24" s="36">
        <f t="shared" si="5"/>
        <v>0.1689232774473137</v>
      </c>
      <c r="U24" s="36">
        <f t="shared" si="6"/>
        <v>3.5283066468770787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60319301</v>
      </c>
      <c r="E25" s="31">
        <v>60319301</v>
      </c>
      <c r="F25" s="31">
        <v>5612055</v>
      </c>
      <c r="G25" s="36">
        <f t="shared" si="0"/>
        <v>9.3039125237873693E-2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5612055</v>
      </c>
      <c r="O25" s="36">
        <f t="shared" si="4"/>
        <v>9.3039125237873693E-2</v>
      </c>
      <c r="P25" s="31">
        <v>2922813</v>
      </c>
      <c r="Q25" s="31">
        <v>10858150</v>
      </c>
      <c r="R25" s="31">
        <v>60133370</v>
      </c>
      <c r="S25" s="31">
        <v>2922813</v>
      </c>
      <c r="T25" s="36">
        <f t="shared" si="5"/>
        <v>0.26918149040121936</v>
      </c>
      <c r="U25" s="36">
        <f t="shared" si="6"/>
        <v>0.92008691626867689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3116000</v>
      </c>
      <c r="E26" s="31">
        <v>3116000</v>
      </c>
      <c r="F26" s="31">
        <v>320255</v>
      </c>
      <c r="G26" s="36">
        <f t="shared" si="0"/>
        <v>0.10277759948652118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320255</v>
      </c>
      <c r="O26" s="36">
        <f t="shared" si="4"/>
        <v>0.10277759948652118</v>
      </c>
      <c r="P26" s="31">
        <v>0</v>
      </c>
      <c r="Q26" s="31">
        <v>3235234</v>
      </c>
      <c r="R26" s="31">
        <v>3144000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94570996</v>
      </c>
      <c r="E27" s="32">
        <f>SUM(E20:E26)</f>
        <v>100770996</v>
      </c>
      <c r="F27" s="32">
        <f>SUM(F20:F26)</f>
        <v>33912593</v>
      </c>
      <c r="G27" s="37">
        <f t="shared" si="0"/>
        <v>0.35859401332729962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33912593</v>
      </c>
      <c r="O27" s="37">
        <f t="shared" si="4"/>
        <v>0.35859401332729962</v>
      </c>
      <c r="P27" s="32">
        <f>SUM(P20:P26)</f>
        <v>7338647</v>
      </c>
      <c r="Q27" s="32">
        <f>SUM(Q20:Q26)</f>
        <v>44390384</v>
      </c>
      <c r="R27" s="32">
        <f>SUM(R20:R26)</f>
        <v>108814370</v>
      </c>
      <c r="S27" s="32">
        <f>SUM(S20:S26)</f>
        <v>7338647</v>
      </c>
      <c r="T27" s="37">
        <f t="shared" si="5"/>
        <v>0.16532064692209014</v>
      </c>
      <c r="U27" s="37">
        <f t="shared" si="6"/>
        <v>3.6210960957789631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1691999</v>
      </c>
      <c r="E28" s="31">
        <v>1691999</v>
      </c>
      <c r="F28" s="31">
        <v>-10883</v>
      </c>
      <c r="G28" s="36">
        <f t="shared" si="0"/>
        <v>-6.432036898366961E-3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-10883</v>
      </c>
      <c r="O28" s="36">
        <f t="shared" si="4"/>
        <v>-6.432036898366961E-3</v>
      </c>
      <c r="P28" s="31">
        <v>15347</v>
      </c>
      <c r="Q28" s="31">
        <v>1065184</v>
      </c>
      <c r="R28" s="31">
        <v>1065184</v>
      </c>
      <c r="S28" s="31">
        <v>15347</v>
      </c>
      <c r="T28" s="36">
        <f t="shared" si="5"/>
        <v>1.4407839396761499E-2</v>
      </c>
      <c r="U28" s="36">
        <f t="shared" si="6"/>
        <v>-1.709128819964814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2548400</v>
      </c>
      <c r="E29" s="31">
        <v>2548400</v>
      </c>
      <c r="F29" s="31">
        <v>762518</v>
      </c>
      <c r="G29" s="36">
        <f t="shared" si="0"/>
        <v>0.29921440904096686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762518</v>
      </c>
      <c r="O29" s="36">
        <f t="shared" si="4"/>
        <v>0.29921440904096686</v>
      </c>
      <c r="P29" s="31">
        <v>317038</v>
      </c>
      <c r="Q29" s="31">
        <v>2643650</v>
      </c>
      <c r="R29" s="31">
        <v>2543650</v>
      </c>
      <c r="S29" s="31">
        <v>317038</v>
      </c>
      <c r="T29" s="36">
        <f t="shared" si="5"/>
        <v>0.11992434702021826</v>
      </c>
      <c r="U29" s="36">
        <f t="shared" si="6"/>
        <v>1.4051312460966825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33072243</v>
      </c>
      <c r="E31" s="31">
        <v>33072243</v>
      </c>
      <c r="F31" s="31">
        <v>1284221</v>
      </c>
      <c r="G31" s="36">
        <f t="shared" si="0"/>
        <v>3.883078024069913E-2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1284221</v>
      </c>
      <c r="O31" s="36">
        <f t="shared" si="4"/>
        <v>3.883078024069913E-2</v>
      </c>
      <c r="P31" s="31">
        <v>3745864</v>
      </c>
      <c r="Q31" s="31">
        <v>30587336</v>
      </c>
      <c r="R31" s="31">
        <v>20009682</v>
      </c>
      <c r="S31" s="31">
        <v>3745864</v>
      </c>
      <c r="T31" s="36">
        <f t="shared" si="5"/>
        <v>0.12246453891898268</v>
      </c>
      <c r="U31" s="36">
        <f t="shared" si="6"/>
        <v>-0.65716294024556143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26565</v>
      </c>
      <c r="R32" s="31">
        <v>26564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180000</v>
      </c>
      <c r="E33" s="31">
        <v>180000</v>
      </c>
      <c r="F33" s="31">
        <v>10000030</v>
      </c>
      <c r="G33" s="36">
        <f t="shared" si="0"/>
        <v>55.555722222222222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10000030</v>
      </c>
      <c r="O33" s="36">
        <f t="shared" si="4"/>
        <v>55.555722222222222</v>
      </c>
      <c r="P33" s="31">
        <v>74606</v>
      </c>
      <c r="Q33" s="31">
        <v>180000</v>
      </c>
      <c r="R33" s="31">
        <v>180000</v>
      </c>
      <c r="S33" s="31">
        <v>74606</v>
      </c>
      <c r="T33" s="36">
        <f t="shared" si="5"/>
        <v>0.41447777777777778</v>
      </c>
      <c r="U33" s="36">
        <f t="shared" si="6"/>
        <v>133.03787899096588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37520599</v>
      </c>
      <c r="E35" s="32">
        <f>SUM(E28:E34)</f>
        <v>37520599</v>
      </c>
      <c r="F35" s="32">
        <f>SUM(F28:F34)</f>
        <v>12035886</v>
      </c>
      <c r="G35" s="37">
        <f t="shared" si="0"/>
        <v>0.32078075299384212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12035886</v>
      </c>
      <c r="O35" s="37">
        <f t="shared" si="4"/>
        <v>0.32078075299384212</v>
      </c>
      <c r="P35" s="32">
        <f>SUM(P28:P34)</f>
        <v>4152855</v>
      </c>
      <c r="Q35" s="32">
        <f>SUM(Q28:Q34)</f>
        <v>34502735</v>
      </c>
      <c r="R35" s="32">
        <f>SUM(R28:R34)</f>
        <v>23825080</v>
      </c>
      <c r="S35" s="32">
        <f>SUM(S28:S34)</f>
        <v>4152855</v>
      </c>
      <c r="T35" s="37">
        <f t="shared" si="5"/>
        <v>0.12036306686991625</v>
      </c>
      <c r="U35" s="37">
        <f t="shared" si="6"/>
        <v>1.8982196585240758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26182224</v>
      </c>
      <c r="E36" s="31">
        <v>26182224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6979092</v>
      </c>
      <c r="R36" s="31">
        <v>6979092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1205634</v>
      </c>
      <c r="E37" s="31">
        <v>2040417</v>
      </c>
      <c r="F37" s="31">
        <v>571447</v>
      </c>
      <c r="G37" s="36">
        <f t="shared" si="0"/>
        <v>0.47398049490973215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571447</v>
      </c>
      <c r="O37" s="36">
        <f t="shared" si="4"/>
        <v>0.47398049490973215</v>
      </c>
      <c r="P37" s="31">
        <v>4062</v>
      </c>
      <c r="Q37" s="31">
        <v>1660496</v>
      </c>
      <c r="R37" s="31">
        <v>1667496</v>
      </c>
      <c r="S37" s="31">
        <v>4062</v>
      </c>
      <c r="T37" s="36">
        <f t="shared" si="5"/>
        <v>2.4462570219982464E-3</v>
      </c>
      <c r="U37" s="36">
        <f t="shared" si="6"/>
        <v>139.6811915312654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2289600</v>
      </c>
      <c r="E38" s="31">
        <v>2289600</v>
      </c>
      <c r="F38" s="31">
        <v>125277</v>
      </c>
      <c r="G38" s="36">
        <f t="shared" si="0"/>
        <v>5.4715670859538781E-2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125277</v>
      </c>
      <c r="O38" s="36">
        <f t="shared" si="4"/>
        <v>5.4715670859538781E-2</v>
      </c>
      <c r="P38" s="31">
        <v>402382</v>
      </c>
      <c r="Q38" s="31">
        <v>2413666</v>
      </c>
      <c r="R38" s="31">
        <v>2415400</v>
      </c>
      <c r="S38" s="31">
        <v>402382</v>
      </c>
      <c r="T38" s="36">
        <f t="shared" si="5"/>
        <v>0.16670989275235265</v>
      </c>
      <c r="U38" s="36">
        <f t="shared" si="6"/>
        <v>-0.68866152064456165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27133000</v>
      </c>
      <c r="F39" s="31">
        <v>4876959</v>
      </c>
      <c r="G39" s="36">
        <f t="shared" si="0"/>
        <v>0.17974271182692661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4876959</v>
      </c>
      <c r="O39" s="36">
        <f t="shared" si="4"/>
        <v>0.17974271182692661</v>
      </c>
      <c r="P39" s="31">
        <v>5000356</v>
      </c>
      <c r="Q39" s="31">
        <v>26818000</v>
      </c>
      <c r="R39" s="31">
        <v>26214000</v>
      </c>
      <c r="S39" s="31">
        <v>5000356</v>
      </c>
      <c r="T39" s="36">
        <f t="shared" si="5"/>
        <v>0.18645521664553658</v>
      </c>
      <c r="U39" s="36">
        <f t="shared" si="6"/>
        <v>-2.4677642951821843E-2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56810458</v>
      </c>
      <c r="E40" s="32">
        <f>SUM(E36:E39)</f>
        <v>57645241</v>
      </c>
      <c r="F40" s="32">
        <f>SUM(F36:F39)</f>
        <v>5573683</v>
      </c>
      <c r="G40" s="37">
        <f t="shared" si="0"/>
        <v>9.8110157816365437E-2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5573683</v>
      </c>
      <c r="O40" s="37">
        <f t="shared" si="4"/>
        <v>9.8110157816365437E-2</v>
      </c>
      <c r="P40" s="32">
        <f>SUM(P36:P39)</f>
        <v>5406800</v>
      </c>
      <c r="Q40" s="32">
        <f>SUM(Q36:Q39)</f>
        <v>37871254</v>
      </c>
      <c r="R40" s="32">
        <f>SUM(R36:R39)</f>
        <v>37275988</v>
      </c>
      <c r="S40" s="32">
        <f>SUM(S36:S39)</f>
        <v>5406800</v>
      </c>
      <c r="T40" s="37">
        <f t="shared" si="5"/>
        <v>0.14276791573894015</v>
      </c>
      <c r="U40" s="37">
        <f t="shared" si="6"/>
        <v>3.0865391728933878E-2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4138000</v>
      </c>
      <c r="F41" s="31">
        <v>577340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577340</v>
      </c>
      <c r="O41" s="36">
        <f t="shared" si="4"/>
        <v>0</v>
      </c>
      <c r="P41" s="31">
        <v>0</v>
      </c>
      <c r="Q41" s="31">
        <v>3106350</v>
      </c>
      <c r="R41" s="31">
        <v>7236350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67985349</v>
      </c>
      <c r="E42" s="31">
        <v>67985349</v>
      </c>
      <c r="F42" s="31">
        <v>9064979</v>
      </c>
      <c r="G42" s="36">
        <f t="shared" si="0"/>
        <v>0.13333724299922325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9064979</v>
      </c>
      <c r="O42" s="36">
        <f t="shared" si="4"/>
        <v>0.13333724299922325</v>
      </c>
      <c r="P42" s="31">
        <v>7314377</v>
      </c>
      <c r="Q42" s="31">
        <v>62020052</v>
      </c>
      <c r="R42" s="31">
        <v>62020052</v>
      </c>
      <c r="S42" s="31">
        <v>7314377</v>
      </c>
      <c r="T42" s="36">
        <f t="shared" si="5"/>
        <v>0.11793567989913972</v>
      </c>
      <c r="U42" s="36">
        <f t="shared" si="6"/>
        <v>0.23933713014792657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5332850</v>
      </c>
      <c r="E43" s="31">
        <v>9932850</v>
      </c>
      <c r="F43" s="31">
        <v>12203621</v>
      </c>
      <c r="G43" s="36">
        <f t="shared" si="0"/>
        <v>2.2883863225104775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12203621</v>
      </c>
      <c r="O43" s="36">
        <f t="shared" si="4"/>
        <v>2.2883863225104775</v>
      </c>
      <c r="P43" s="31">
        <v>14170339</v>
      </c>
      <c r="Q43" s="31">
        <v>5331000</v>
      </c>
      <c r="R43" s="31">
        <v>12624000</v>
      </c>
      <c r="S43" s="31">
        <v>14170339</v>
      </c>
      <c r="T43" s="36">
        <f t="shared" si="5"/>
        <v>2.6581014818983304</v>
      </c>
      <c r="U43" s="36">
        <f t="shared" si="6"/>
        <v>-0.13879117500294103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24673500</v>
      </c>
      <c r="E44" s="31">
        <v>24673500</v>
      </c>
      <c r="F44" s="31">
        <v>650970</v>
      </c>
      <c r="G44" s="36">
        <f t="shared" si="0"/>
        <v>2.6383366770016414E-2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650970</v>
      </c>
      <c r="O44" s="36">
        <f t="shared" si="4"/>
        <v>2.6383366770016414E-2</v>
      </c>
      <c r="P44" s="31">
        <v>580899</v>
      </c>
      <c r="Q44" s="31">
        <v>2300000</v>
      </c>
      <c r="R44" s="31">
        <v>2300000</v>
      </c>
      <c r="S44" s="31">
        <v>580899</v>
      </c>
      <c r="T44" s="36">
        <f t="shared" si="5"/>
        <v>0.25256478260869564</v>
      </c>
      <c r="U44" s="36">
        <f t="shared" si="6"/>
        <v>0.12062510006042348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37244763</v>
      </c>
      <c r="E45" s="31">
        <v>37244763</v>
      </c>
      <c r="F45" s="31">
        <v>4054369</v>
      </c>
      <c r="G45" s="36">
        <f t="shared" si="0"/>
        <v>0.10885742513652188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4054369</v>
      </c>
      <c r="O45" s="36">
        <f t="shared" si="4"/>
        <v>0.10885742513652188</v>
      </c>
      <c r="P45" s="31">
        <v>3685127</v>
      </c>
      <c r="Q45" s="31">
        <v>28439384</v>
      </c>
      <c r="R45" s="31">
        <v>30988833</v>
      </c>
      <c r="S45" s="31">
        <v>3685127</v>
      </c>
      <c r="T45" s="36">
        <f t="shared" si="5"/>
        <v>0.12957829888298564</v>
      </c>
      <c r="U45" s="36">
        <f t="shared" si="6"/>
        <v>0.10019790362720205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22629481</v>
      </c>
      <c r="E46" s="31">
        <v>22629481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15783326</v>
      </c>
      <c r="R46" s="31">
        <v>15783326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157865943</v>
      </c>
      <c r="E47" s="32">
        <f>SUM(E41:E46)</f>
        <v>166603943</v>
      </c>
      <c r="F47" s="32">
        <f>SUM(F41:F46)</f>
        <v>26551279</v>
      </c>
      <c r="G47" s="37">
        <f t="shared" si="0"/>
        <v>0.16818877140587568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26551279</v>
      </c>
      <c r="O47" s="37">
        <f t="shared" si="4"/>
        <v>0.16818877140587568</v>
      </c>
      <c r="P47" s="32">
        <f>SUM(P41:P46)</f>
        <v>25750742</v>
      </c>
      <c r="Q47" s="32">
        <f>SUM(Q41:Q46)</f>
        <v>116980112</v>
      </c>
      <c r="R47" s="32">
        <f>SUM(R41:R46)</f>
        <v>130952561</v>
      </c>
      <c r="S47" s="32">
        <f>SUM(S41:S46)</f>
        <v>25750742</v>
      </c>
      <c r="T47" s="37">
        <f t="shared" si="5"/>
        <v>0.22012923017204838</v>
      </c>
      <c r="U47" s="37">
        <f t="shared" si="6"/>
        <v>3.1087919718973511E-2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2935296</v>
      </c>
      <c r="E48" s="31">
        <v>2935296</v>
      </c>
      <c r="F48" s="31">
        <v>15624</v>
      </c>
      <c r="G48" s="36">
        <f t="shared" si="0"/>
        <v>5.322802197802198E-3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15624</v>
      </c>
      <c r="O48" s="36">
        <f t="shared" si="4"/>
        <v>5.322802197802198E-3</v>
      </c>
      <c r="P48" s="31">
        <v>32772</v>
      </c>
      <c r="Q48" s="31">
        <v>20004</v>
      </c>
      <c r="R48" s="31">
        <v>20004</v>
      </c>
      <c r="S48" s="31">
        <v>32772</v>
      </c>
      <c r="T48" s="36">
        <f t="shared" si="5"/>
        <v>1.6382723455308938</v>
      </c>
      <c r="U48" s="36">
        <f t="shared" si="6"/>
        <v>-0.52325155620651775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2935296</v>
      </c>
      <c r="E53" s="32">
        <f>SUM(E48:E52)</f>
        <v>2935296</v>
      </c>
      <c r="F53" s="32">
        <f>SUM(F48:F52)</f>
        <v>15624</v>
      </c>
      <c r="G53" s="37">
        <f t="shared" si="0"/>
        <v>5.322802197802198E-3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15624</v>
      </c>
      <c r="O53" s="37">
        <f t="shared" si="4"/>
        <v>5.322802197802198E-3</v>
      </c>
      <c r="P53" s="32">
        <f>SUM(P48:P52)</f>
        <v>32772</v>
      </c>
      <c r="Q53" s="32">
        <f>SUM(Q48:Q52)</f>
        <v>20004</v>
      </c>
      <c r="R53" s="32">
        <f>SUM(R48:R52)</f>
        <v>20004</v>
      </c>
      <c r="S53" s="32">
        <f>SUM(S48:S52)</f>
        <v>32772</v>
      </c>
      <c r="T53" s="37">
        <f t="shared" si="5"/>
        <v>1.6382723455308938</v>
      </c>
      <c r="U53" s="37">
        <f t="shared" si="6"/>
        <v>-0.52325155620651775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585479314</v>
      </c>
      <c r="E54" s="32">
        <f>SUM(E8:E9,E11:E18,E20:E26,E28:E34,E36:E39,E41:E46,E48:E52)</f>
        <v>601252097</v>
      </c>
      <c r="F54" s="32">
        <f>SUM(F8:F9,F11:F18,F20:F26,F28:F34,F36:F39,F41:F46,F48:F52)</f>
        <v>97561479</v>
      </c>
      <c r="G54" s="37">
        <f t="shared" si="0"/>
        <v>0.16663522803813355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97561479</v>
      </c>
      <c r="O54" s="37">
        <f t="shared" si="4"/>
        <v>0.16663522803813355</v>
      </c>
      <c r="P54" s="32">
        <f>SUM(P8:P9,P11:P18,P20:P26,P28:P34,P36:P39,P41:P46,P48:P52)</f>
        <v>62923289</v>
      </c>
      <c r="Q54" s="32">
        <f>SUM(Q8:Q9,Q11:Q18,Q20:Q26,Q28:Q34,Q36:Q39,Q41:Q46,Q48:Q52)</f>
        <v>458379666</v>
      </c>
      <c r="R54" s="32">
        <f>SUM(R8:R9,R11:R18,R20:R26,R28:R34,R36:R39,R41:R46,R48:R52)</f>
        <v>526499125</v>
      </c>
      <c r="S54" s="32">
        <f>SUM(S8:S9,S11:S18,S20:S26,S28:S34,S36:S39,S41:S46,S48:S52)</f>
        <v>62923289</v>
      </c>
      <c r="T54" s="37">
        <f t="shared" si="5"/>
        <v>0.13727329911706859</v>
      </c>
      <c r="U54" s="37">
        <f t="shared" si="6"/>
        <v>0.55048282679565586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18696000</v>
      </c>
      <c r="E57" s="31">
        <v>18696000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16000000</v>
      </c>
      <c r="R57" s="31">
        <v>16000000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18696000</v>
      </c>
      <c r="E58" s="32">
        <f>E57</f>
        <v>18696000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16000000</v>
      </c>
      <c r="R58" s="32">
        <f>R57</f>
        <v>16000000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3342099</v>
      </c>
      <c r="E65" s="31">
        <v>3342099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3491261</v>
      </c>
      <c r="R65" s="31">
        <v>3491261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360000</v>
      </c>
      <c r="E66" s="31">
        <v>360000</v>
      </c>
      <c r="F66" s="31">
        <v>5004</v>
      </c>
      <c r="G66" s="36">
        <f t="shared" si="7"/>
        <v>1.3899999999999999E-2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5004</v>
      </c>
      <c r="O66" s="36">
        <f t="shared" si="11"/>
        <v>1.3899999999999999E-2</v>
      </c>
      <c r="P66" s="31">
        <v>28773</v>
      </c>
      <c r="Q66" s="31">
        <v>285000</v>
      </c>
      <c r="R66" s="31">
        <v>305000</v>
      </c>
      <c r="S66" s="31">
        <v>28773</v>
      </c>
      <c r="T66" s="36">
        <f t="shared" si="12"/>
        <v>0.10095789473684211</v>
      </c>
      <c r="U66" s="36">
        <f t="shared" si="13"/>
        <v>-0.82608695652173914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5505661</v>
      </c>
      <c r="E68" s="31">
        <v>5505661</v>
      </c>
      <c r="F68" s="31">
        <v>61580</v>
      </c>
      <c r="G68" s="36">
        <f t="shared" si="7"/>
        <v>1.1184851373885897E-2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61580</v>
      </c>
      <c r="O68" s="36">
        <f t="shared" si="11"/>
        <v>1.1184851373885897E-2</v>
      </c>
      <c r="P68" s="31">
        <v>167302</v>
      </c>
      <c r="Q68" s="31">
        <v>5702368</v>
      </c>
      <c r="R68" s="31">
        <v>5702368</v>
      </c>
      <c r="S68" s="31">
        <v>167302</v>
      </c>
      <c r="T68" s="36">
        <f t="shared" si="12"/>
        <v>2.9339039500782833E-2</v>
      </c>
      <c r="U68" s="36">
        <f t="shared" si="13"/>
        <v>-0.63192310910807992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9207760</v>
      </c>
      <c r="E70" s="32">
        <f>SUM(E64:E69)</f>
        <v>9207760</v>
      </c>
      <c r="F70" s="32">
        <f>SUM(F64:F69)</f>
        <v>66584</v>
      </c>
      <c r="G70" s="37">
        <f t="shared" si="7"/>
        <v>7.231291866860127E-3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66584</v>
      </c>
      <c r="O70" s="37">
        <f t="shared" si="11"/>
        <v>7.231291866860127E-3</v>
      </c>
      <c r="P70" s="32">
        <f>SUM(P64:P69)</f>
        <v>196075</v>
      </c>
      <c r="Q70" s="32">
        <f>SUM(Q64:Q69)</f>
        <v>9478629</v>
      </c>
      <c r="R70" s="32">
        <f>SUM(R64:R69)</f>
        <v>9498629</v>
      </c>
      <c r="S70" s="32">
        <f>SUM(S64:S69)</f>
        <v>196075</v>
      </c>
      <c r="T70" s="37">
        <f t="shared" si="12"/>
        <v>2.0686008493422413E-2</v>
      </c>
      <c r="U70" s="37">
        <f t="shared" si="13"/>
        <v>-0.66041565727400231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59875008</v>
      </c>
      <c r="E71" s="31">
        <v>59875008</v>
      </c>
      <c r="F71" s="31">
        <v>25169095</v>
      </c>
      <c r="G71" s="36">
        <f t="shared" si="7"/>
        <v>0.42036061189336293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25169095</v>
      </c>
      <c r="O71" s="36">
        <f t="shared" si="11"/>
        <v>0.42036061189336293</v>
      </c>
      <c r="P71" s="31">
        <v>18785402</v>
      </c>
      <c r="Q71" s="31">
        <v>48953988</v>
      </c>
      <c r="R71" s="31">
        <v>48952992</v>
      </c>
      <c r="S71" s="31">
        <v>18785402</v>
      </c>
      <c r="T71" s="36">
        <f t="shared" si="12"/>
        <v>0.38373588684950449</v>
      </c>
      <c r="U71" s="36">
        <f t="shared" si="13"/>
        <v>0.3398220064707691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4305000</v>
      </c>
      <c r="E72" s="31">
        <v>4305000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1398000</v>
      </c>
      <c r="Q72" s="31">
        <v>5591000</v>
      </c>
      <c r="R72" s="31">
        <v>5591000</v>
      </c>
      <c r="S72" s="31">
        <v>1398000</v>
      </c>
      <c r="T72" s="36">
        <f t="shared" si="12"/>
        <v>0.25004471472008583</v>
      </c>
      <c r="U72" s="36">
        <f t="shared" si="13"/>
        <v>-1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9772024</v>
      </c>
      <c r="E73" s="31">
        <v>9772024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16731</v>
      </c>
      <c r="Q73" s="31">
        <v>7727290</v>
      </c>
      <c r="R73" s="31">
        <v>9096782</v>
      </c>
      <c r="S73" s="31">
        <v>16731</v>
      </c>
      <c r="T73" s="36">
        <f t="shared" si="12"/>
        <v>2.1651833954724102E-3</v>
      </c>
      <c r="U73" s="36">
        <f t="shared" si="13"/>
        <v>-1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52650</v>
      </c>
      <c r="E75" s="31">
        <v>52650</v>
      </c>
      <c r="F75" s="31">
        <v>10607</v>
      </c>
      <c r="G75" s="36">
        <f t="shared" si="7"/>
        <v>0.20146248812915479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10607</v>
      </c>
      <c r="O75" s="36">
        <f t="shared" si="11"/>
        <v>0.20146248812915479</v>
      </c>
      <c r="P75" s="31">
        <v>0</v>
      </c>
      <c r="Q75" s="31">
        <v>0</v>
      </c>
      <c r="R75" s="31">
        <v>50000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2804889</v>
      </c>
      <c r="E76" s="31">
        <v>2804889</v>
      </c>
      <c r="F76" s="31">
        <v>5000</v>
      </c>
      <c r="G76" s="36">
        <f t="shared" si="7"/>
        <v>1.7826017357549621E-3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5000</v>
      </c>
      <c r="O76" s="36">
        <f t="shared" si="11"/>
        <v>1.7826017357549621E-3</v>
      </c>
      <c r="P76" s="31">
        <v>8100</v>
      </c>
      <c r="Q76" s="31">
        <v>2030448</v>
      </c>
      <c r="R76" s="31">
        <v>2946293</v>
      </c>
      <c r="S76" s="31">
        <v>8100</v>
      </c>
      <c r="T76" s="36">
        <f t="shared" si="12"/>
        <v>3.9892673932058345E-3</v>
      </c>
      <c r="U76" s="36">
        <f t="shared" si="13"/>
        <v>-0.38271604938271608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10167000</v>
      </c>
      <c r="E77" s="31">
        <v>10167000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12930000</v>
      </c>
      <c r="R77" s="31">
        <v>15930004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86976571</v>
      </c>
      <c r="E78" s="32">
        <f>SUM(E71:E77)</f>
        <v>86976571</v>
      </c>
      <c r="F78" s="32">
        <f>SUM(F71:F77)</f>
        <v>25184702</v>
      </c>
      <c r="G78" s="37">
        <f t="shared" si="7"/>
        <v>0.28955731078430302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25184702</v>
      </c>
      <c r="O78" s="37">
        <f t="shared" si="11"/>
        <v>0.28955731078430302</v>
      </c>
      <c r="P78" s="32">
        <f>SUM(P71:P77)</f>
        <v>20208233</v>
      </c>
      <c r="Q78" s="32">
        <f>SUM(Q71:Q77)</f>
        <v>77232726</v>
      </c>
      <c r="R78" s="32">
        <f>SUM(R71:R77)</f>
        <v>82567071</v>
      </c>
      <c r="S78" s="32">
        <f>SUM(S71:S77)</f>
        <v>20208233</v>
      </c>
      <c r="T78" s="37">
        <f t="shared" si="12"/>
        <v>0.26165375801962498</v>
      </c>
      <c r="U78" s="37">
        <f t="shared" si="13"/>
        <v>0.24625948245945106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1263000</v>
      </c>
      <c r="E79" s="31">
        <v>1263000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107904</v>
      </c>
      <c r="Q79" s="31">
        <v>1428000</v>
      </c>
      <c r="R79" s="31">
        <v>1428000</v>
      </c>
      <c r="S79" s="31">
        <v>107904</v>
      </c>
      <c r="T79" s="36">
        <f t="shared" si="12"/>
        <v>7.5563025210084039E-2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2484950</v>
      </c>
      <c r="E80" s="31">
        <v>2484950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2383150</v>
      </c>
      <c r="R80" s="31">
        <v>2383150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3000</v>
      </c>
      <c r="E81" s="31">
        <v>3000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3000</v>
      </c>
      <c r="R81" s="31">
        <v>3000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3750950</v>
      </c>
      <c r="E84" s="32">
        <f>SUM(E79:E83)</f>
        <v>3750950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107904</v>
      </c>
      <c r="Q84" s="32">
        <f>SUM(Q79:Q83)</f>
        <v>3814150</v>
      </c>
      <c r="R84" s="32">
        <f>SUM(R79:R83)</f>
        <v>3814150</v>
      </c>
      <c r="S84" s="32">
        <f>SUM(S79:S83)</f>
        <v>107904</v>
      </c>
      <c r="T84" s="37">
        <f t="shared" si="12"/>
        <v>2.82904447911068E-2</v>
      </c>
      <c r="U84" s="37">
        <f t="shared" si="13"/>
        <v>-1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118631281</v>
      </c>
      <c r="E85" s="32">
        <f>SUM(E57,E59:E62,E64:E69,E71:E77,E79:E83)</f>
        <v>118631281</v>
      </c>
      <c r="F85" s="32">
        <f>SUM(F57,F59:F62,F64:F69,F71:F77,F79:F83)</f>
        <v>25251286</v>
      </c>
      <c r="G85" s="37">
        <f t="shared" si="7"/>
        <v>0.21285520806270314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25251286</v>
      </c>
      <c r="O85" s="37">
        <f t="shared" si="11"/>
        <v>0.21285520806270314</v>
      </c>
      <c r="P85" s="32">
        <f>SUM(P57,P59:P62,P64:P69,P71:P77,P79:P83)</f>
        <v>20512212</v>
      </c>
      <c r="Q85" s="32">
        <f>SUM(Q57,Q59:Q62,Q64:Q69,Q71:Q77,Q79:Q83)</f>
        <v>106525505</v>
      </c>
      <c r="R85" s="32">
        <f>SUM(R57,R59:R62,R64:R69,R71:R77,R79:R83)</f>
        <v>111879850</v>
      </c>
      <c r="S85" s="32">
        <f>SUM(S57,S59:S62,S64:S69,S71:S77,S79:S83)</f>
        <v>20512212</v>
      </c>
      <c r="T85" s="37">
        <f t="shared" si="12"/>
        <v>0.19255681538425939</v>
      </c>
      <c r="U85" s="37">
        <f t="shared" si="13"/>
        <v>0.2310367112040379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515735959</v>
      </c>
      <c r="E88" s="31">
        <v>515735959</v>
      </c>
      <c r="F88" s="31">
        <v>37730565</v>
      </c>
      <c r="G88" s="36">
        <f t="shared" ref="G88:G99" si="14">IF(($D88      =0),0,($F88      /$D88      ))</f>
        <v>7.3158685838308979E-2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37730565</v>
      </c>
      <c r="O88" s="36">
        <f t="shared" ref="O88:O99" si="18">IF(($D88      =0),0,($N88      /$D88      ))</f>
        <v>7.3158685838308979E-2</v>
      </c>
      <c r="P88" s="31">
        <v>36363285</v>
      </c>
      <c r="Q88" s="31">
        <v>464013591</v>
      </c>
      <c r="R88" s="31">
        <v>484013591</v>
      </c>
      <c r="S88" s="31">
        <v>36363285</v>
      </c>
      <c r="T88" s="36">
        <f t="shared" ref="T88:T99" si="19">IF(($Q88      =0),0,($S88      /$Q88      ))</f>
        <v>7.836685326745095E-2</v>
      </c>
      <c r="U88" s="36">
        <f t="shared" ref="U88:U99" si="20">IF(($P88      =0),0,(($F88      /$P88      )-1))</f>
        <v>3.7600563315443036E-2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936293200</v>
      </c>
      <c r="E89" s="31">
        <v>936293200</v>
      </c>
      <c r="F89" s="31">
        <v>72517241</v>
      </c>
      <c r="G89" s="36">
        <f t="shared" si="14"/>
        <v>7.7451423336194258E-2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72517241</v>
      </c>
      <c r="O89" s="36">
        <f t="shared" si="18"/>
        <v>7.7451423336194258E-2</v>
      </c>
      <c r="P89" s="31">
        <v>36656837</v>
      </c>
      <c r="Q89" s="31">
        <v>979543999</v>
      </c>
      <c r="R89" s="31">
        <v>951927299</v>
      </c>
      <c r="S89" s="31">
        <v>36656837</v>
      </c>
      <c r="T89" s="36">
        <f t="shared" si="19"/>
        <v>3.7422348600391966E-2</v>
      </c>
      <c r="U89" s="36">
        <f t="shared" si="20"/>
        <v>0.97827327546018217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941185529</v>
      </c>
      <c r="E90" s="31">
        <v>941185529</v>
      </c>
      <c r="F90" s="31">
        <v>16310</v>
      </c>
      <c r="G90" s="36">
        <f t="shared" si="14"/>
        <v>1.7329208213952471E-5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16310</v>
      </c>
      <c r="O90" s="36">
        <f t="shared" si="18"/>
        <v>1.7329208213952471E-5</v>
      </c>
      <c r="P90" s="31">
        <v>96082842</v>
      </c>
      <c r="Q90" s="31">
        <v>4501869199</v>
      </c>
      <c r="R90" s="31">
        <v>931105294</v>
      </c>
      <c r="S90" s="31">
        <v>96082842</v>
      </c>
      <c r="T90" s="36">
        <f t="shared" si="19"/>
        <v>2.1342877314459264E-2</v>
      </c>
      <c r="U90" s="36">
        <f t="shared" si="20"/>
        <v>-0.99983025064974662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2393214688</v>
      </c>
      <c r="E91" s="32">
        <f>SUM(E88:E90)</f>
        <v>2393214688</v>
      </c>
      <c r="F91" s="32">
        <f>SUM(F88:F90)</f>
        <v>110264116</v>
      </c>
      <c r="G91" s="37">
        <f t="shared" si="14"/>
        <v>4.6073641680741684E-2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110264116</v>
      </c>
      <c r="O91" s="37">
        <f t="shared" si="18"/>
        <v>4.6073641680741684E-2</v>
      </c>
      <c r="P91" s="32">
        <f>SUM(P88:P90)</f>
        <v>169102964</v>
      </c>
      <c r="Q91" s="32">
        <f>SUM(Q88:Q90)</f>
        <v>5945426789</v>
      </c>
      <c r="R91" s="32">
        <f>SUM(R88:R90)</f>
        <v>2367046184</v>
      </c>
      <c r="S91" s="32">
        <f>SUM(S88:S90)</f>
        <v>169102964</v>
      </c>
      <c r="T91" s="37">
        <f t="shared" si="19"/>
        <v>2.8442527340992205E-2</v>
      </c>
      <c r="U91" s="37">
        <f t="shared" si="20"/>
        <v>-0.34794687572714578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1500000</v>
      </c>
      <c r="E92" s="31">
        <v>1500000</v>
      </c>
      <c r="F92" s="31">
        <v>2902550</v>
      </c>
      <c r="G92" s="36">
        <f t="shared" si="14"/>
        <v>1.9350333333333334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2902550</v>
      </c>
      <c r="O92" s="36">
        <f t="shared" si="18"/>
        <v>1.9350333333333334</v>
      </c>
      <c r="P92" s="31">
        <v>68413</v>
      </c>
      <c r="Q92" s="31">
        <v>229333</v>
      </c>
      <c r="R92" s="31">
        <v>1340752</v>
      </c>
      <c r="S92" s="31">
        <v>68413</v>
      </c>
      <c r="T92" s="36">
        <f t="shared" si="19"/>
        <v>0.29831293359438021</v>
      </c>
      <c r="U92" s="36">
        <f t="shared" si="20"/>
        <v>41.426877932556678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19435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19435</v>
      </c>
      <c r="O94" s="36">
        <f t="shared" si="18"/>
        <v>0</v>
      </c>
      <c r="P94" s="31">
        <v>46605</v>
      </c>
      <c r="Q94" s="31">
        <v>0</v>
      </c>
      <c r="R94" s="31">
        <v>0</v>
      </c>
      <c r="S94" s="31">
        <v>46605</v>
      </c>
      <c r="T94" s="36">
        <f t="shared" si="19"/>
        <v>0</v>
      </c>
      <c r="U94" s="36">
        <f t="shared" si="20"/>
        <v>-0.58298465829846591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75238691</v>
      </c>
      <c r="E95" s="31">
        <v>75238691</v>
      </c>
      <c r="F95" s="31">
        <v>13781436</v>
      </c>
      <c r="G95" s="36">
        <f t="shared" si="14"/>
        <v>0.1831695344088323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13781436</v>
      </c>
      <c r="O95" s="36">
        <f t="shared" si="18"/>
        <v>0.1831695344088323</v>
      </c>
      <c r="P95" s="31">
        <v>12874676</v>
      </c>
      <c r="Q95" s="31">
        <v>70979896</v>
      </c>
      <c r="R95" s="31">
        <v>70979896</v>
      </c>
      <c r="S95" s="31">
        <v>12874676</v>
      </c>
      <c r="T95" s="36">
        <f t="shared" si="19"/>
        <v>0.18138482479602394</v>
      </c>
      <c r="U95" s="36">
        <f t="shared" si="20"/>
        <v>7.0429733532711758E-2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76738691</v>
      </c>
      <c r="E96" s="32">
        <f>SUM(E92:E95)</f>
        <v>76738691</v>
      </c>
      <c r="F96" s="32">
        <f>SUM(F92:F95)</f>
        <v>16703421</v>
      </c>
      <c r="G96" s="37">
        <f t="shared" si="14"/>
        <v>0.21766622263598423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16703421</v>
      </c>
      <c r="O96" s="37">
        <f t="shared" si="18"/>
        <v>0.21766622263598423</v>
      </c>
      <c r="P96" s="32">
        <f>SUM(P92:P95)</f>
        <v>12989694</v>
      </c>
      <c r="Q96" s="32">
        <f>SUM(Q92:Q95)</f>
        <v>71209229</v>
      </c>
      <c r="R96" s="32">
        <f>SUM(R92:R95)</f>
        <v>72320648</v>
      </c>
      <c r="S96" s="32">
        <f>SUM(S92:S95)</f>
        <v>12989694</v>
      </c>
      <c r="T96" s="37">
        <f t="shared" si="19"/>
        <v>0.18241587758238473</v>
      </c>
      <c r="U96" s="37">
        <f t="shared" si="20"/>
        <v>0.28589795879718172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33144743</v>
      </c>
      <c r="E97" s="31">
        <v>33144743</v>
      </c>
      <c r="F97" s="31">
        <v>7289021</v>
      </c>
      <c r="G97" s="36">
        <f t="shared" si="14"/>
        <v>0.21991484441439174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7289021</v>
      </c>
      <c r="O97" s="36">
        <f t="shared" si="18"/>
        <v>0.21991484441439174</v>
      </c>
      <c r="P97" s="31">
        <v>13122192</v>
      </c>
      <c r="Q97" s="31">
        <v>21566223</v>
      </c>
      <c r="R97" s="31">
        <v>31269744</v>
      </c>
      <c r="S97" s="31">
        <v>13122192</v>
      </c>
      <c r="T97" s="36">
        <f t="shared" si="19"/>
        <v>0.60846036879058518</v>
      </c>
      <c r="U97" s="36">
        <f t="shared" si="20"/>
        <v>-0.44452717960535859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24359203</v>
      </c>
      <c r="E98" s="31">
        <v>24359203</v>
      </c>
      <c r="F98" s="31">
        <v>135826</v>
      </c>
      <c r="G98" s="36">
        <f t="shared" si="14"/>
        <v>5.5759623990981975E-3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135826</v>
      </c>
      <c r="O98" s="36">
        <f t="shared" si="18"/>
        <v>5.5759623990981975E-3</v>
      </c>
      <c r="P98" s="31">
        <v>923523</v>
      </c>
      <c r="Q98" s="31">
        <v>21964872</v>
      </c>
      <c r="R98" s="31">
        <v>22112464</v>
      </c>
      <c r="S98" s="31">
        <v>923523</v>
      </c>
      <c r="T98" s="36">
        <f t="shared" si="19"/>
        <v>4.2045453303802542E-2</v>
      </c>
      <c r="U98" s="36">
        <f t="shared" si="20"/>
        <v>-0.85292624006115714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86508526</v>
      </c>
      <c r="E99" s="31">
        <v>86508526</v>
      </c>
      <c r="F99" s="31">
        <v>36045251</v>
      </c>
      <c r="G99" s="36">
        <f t="shared" si="14"/>
        <v>0.41666703464581051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36045251</v>
      </c>
      <c r="O99" s="36">
        <f t="shared" si="18"/>
        <v>0.41666703464581051</v>
      </c>
      <c r="P99" s="31">
        <v>14636008</v>
      </c>
      <c r="Q99" s="31">
        <v>37528296</v>
      </c>
      <c r="R99" s="31">
        <v>37528296</v>
      </c>
      <c r="S99" s="31">
        <v>14636008</v>
      </c>
      <c r="T99" s="36">
        <f t="shared" si="19"/>
        <v>0.38999926881838709</v>
      </c>
      <c r="U99" s="36">
        <f t="shared" si="20"/>
        <v>1.4627788533594681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144012472</v>
      </c>
      <c r="E101" s="32">
        <f>SUM(E97:E100)</f>
        <v>144012472</v>
      </c>
      <c r="F101" s="32">
        <f>SUM(F97:F100)</f>
        <v>43470098</v>
      </c>
      <c r="G101" s="37">
        <f>IF(($D101     =0),0,($F101     /$D101     ))</f>
        <v>0.30184953703176487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43470098</v>
      </c>
      <c r="O101" s="37">
        <f>IF(($D101     =0),0,($N101     /$D101     ))</f>
        <v>0.30184953703176487</v>
      </c>
      <c r="P101" s="32">
        <f>SUM(P97:P100)</f>
        <v>28681723</v>
      </c>
      <c r="Q101" s="32">
        <f>SUM(Q97:Q100)</f>
        <v>81059391</v>
      </c>
      <c r="R101" s="32">
        <f>SUM(R97:R100)</f>
        <v>90910504</v>
      </c>
      <c r="S101" s="32">
        <f>SUM(S97:S100)</f>
        <v>28681723</v>
      </c>
      <c r="T101" s="37">
        <f>IF(($Q101     =0),0,($S101     /$Q101     ))</f>
        <v>0.35383590533020415</v>
      </c>
      <c r="U101" s="37">
        <f>IF(($P101     =0),0,(($F101     /$P101     )-1))</f>
        <v>0.51560274116028526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2613965851</v>
      </c>
      <c r="E102" s="32">
        <f>SUM(E88:E90,E92:E95,E97:E100)</f>
        <v>2613965851</v>
      </c>
      <c r="F102" s="32">
        <f>SUM(F88:F90,F92:F95,F97:F100)</f>
        <v>170437635</v>
      </c>
      <c r="G102" s="37">
        <f>IF(($D102     =0),0,($F102     /$D102     ))</f>
        <v>6.5202701456408579E-2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170437635</v>
      </c>
      <c r="O102" s="37">
        <f>IF(($D102     =0),0,($N102     /$D102     ))</f>
        <v>6.5202701456408579E-2</v>
      </c>
      <c r="P102" s="32">
        <f>SUM(P88:P90,P92:P95,P97:P100)</f>
        <v>210774381</v>
      </c>
      <c r="Q102" s="32">
        <f>SUM(Q88:Q90,Q92:Q95,Q97:Q100)</f>
        <v>6097695409</v>
      </c>
      <c r="R102" s="32">
        <f>SUM(R88:R90,R92:R95,R97:R100)</f>
        <v>2530277336</v>
      </c>
      <c r="S102" s="32">
        <f>SUM(S88:S90,S92:S95,S97:S100)</f>
        <v>210774381</v>
      </c>
      <c r="T102" s="37">
        <f>IF(($Q102     =0),0,($S102     /$Q102     ))</f>
        <v>3.4566236399559067E-2</v>
      </c>
      <c r="U102" s="37">
        <f>IF(($P102     =0),0,(($F102     /$P102     )-1))</f>
        <v>-0.1913740455961771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556298190</v>
      </c>
      <c r="E105" s="31">
        <v>556298190</v>
      </c>
      <c r="F105" s="31">
        <v>36113379</v>
      </c>
      <c r="G105" s="36">
        <f t="shared" ref="G105:G136" si="21">IF(($D105     =0),0,($F105     /$D105     ))</f>
        <v>6.4917304512531304E-2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36113379</v>
      </c>
      <c r="O105" s="36">
        <f t="shared" ref="O105:O136" si="25">IF(($D105     =0),0,($N105     /$D105     ))</f>
        <v>6.4917304512531304E-2</v>
      </c>
      <c r="P105" s="31">
        <v>43770259</v>
      </c>
      <c r="Q105" s="31">
        <v>420616760</v>
      </c>
      <c r="R105" s="31">
        <v>430604301</v>
      </c>
      <c r="S105" s="31">
        <v>43770259</v>
      </c>
      <c r="T105" s="36">
        <f t="shared" ref="T105:T136" si="26">IF(($Q105     =0),0,($S105     /$Q105     ))</f>
        <v>0.10406208967992621</v>
      </c>
      <c r="U105" s="36">
        <f t="shared" ref="U105:U136" si="27">IF(($P105     =0),0,(($F105     /$P105     )-1))</f>
        <v>-0.17493339484237458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556298190</v>
      </c>
      <c r="E106" s="32">
        <f>E105</f>
        <v>556298190</v>
      </c>
      <c r="F106" s="32">
        <f>F105</f>
        <v>36113379</v>
      </c>
      <c r="G106" s="37">
        <f t="shared" si="21"/>
        <v>6.4917304512531304E-2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36113379</v>
      </c>
      <c r="O106" s="37">
        <f t="shared" si="25"/>
        <v>6.4917304512531304E-2</v>
      </c>
      <c r="P106" s="32">
        <f>P105</f>
        <v>43770259</v>
      </c>
      <c r="Q106" s="32">
        <f>Q105</f>
        <v>420616760</v>
      </c>
      <c r="R106" s="32">
        <f>R105</f>
        <v>430604301</v>
      </c>
      <c r="S106" s="32">
        <f>S105</f>
        <v>43770259</v>
      </c>
      <c r="T106" s="37">
        <f t="shared" si="26"/>
        <v>0.10406208967992621</v>
      </c>
      <c r="U106" s="37">
        <f t="shared" si="27"/>
        <v>-0.17493339484237458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14153814</v>
      </c>
      <c r="E107" s="31">
        <v>14153814</v>
      </c>
      <c r="F107" s="31">
        <v>2637435</v>
      </c>
      <c r="G107" s="36">
        <f t="shared" si="21"/>
        <v>0.18634093962235196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2637435</v>
      </c>
      <c r="O107" s="36">
        <f t="shared" si="25"/>
        <v>0.18634093962235196</v>
      </c>
      <c r="P107" s="31">
        <v>3004812</v>
      </c>
      <c r="Q107" s="31">
        <v>12936482</v>
      </c>
      <c r="R107" s="31">
        <v>13636482</v>
      </c>
      <c r="S107" s="31">
        <v>3004812</v>
      </c>
      <c r="T107" s="36">
        <f t="shared" si="26"/>
        <v>0.2322742767314947</v>
      </c>
      <c r="U107" s="36">
        <f t="shared" si="27"/>
        <v>-0.12226289032392046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22251475</v>
      </c>
      <c r="E108" s="31">
        <v>22251475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21152967</v>
      </c>
      <c r="R108" s="31">
        <v>21152967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16452330</v>
      </c>
      <c r="E109" s="31">
        <v>16452330</v>
      </c>
      <c r="F109" s="31">
        <v>7163736</v>
      </c>
      <c r="G109" s="36">
        <f t="shared" si="21"/>
        <v>0.43542379711566692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7163736</v>
      </c>
      <c r="O109" s="36">
        <f t="shared" si="25"/>
        <v>0.43542379711566692</v>
      </c>
      <c r="P109" s="31">
        <v>506494</v>
      </c>
      <c r="Q109" s="31">
        <v>16386876</v>
      </c>
      <c r="R109" s="31">
        <v>16326876</v>
      </c>
      <c r="S109" s="31">
        <v>506494</v>
      </c>
      <c r="T109" s="36">
        <f t="shared" si="26"/>
        <v>3.0908514838337703E-2</v>
      </c>
      <c r="U109" s="36">
        <f t="shared" si="27"/>
        <v>13.143772680426618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129171720</v>
      </c>
      <c r="E110" s="31">
        <v>129171720</v>
      </c>
      <c r="F110" s="31">
        <v>9301173</v>
      </c>
      <c r="G110" s="36">
        <f t="shared" si="21"/>
        <v>7.20062642194437E-2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9301173</v>
      </c>
      <c r="O110" s="36">
        <f t="shared" si="25"/>
        <v>7.20062642194437E-2</v>
      </c>
      <c r="P110" s="31">
        <v>3280162</v>
      </c>
      <c r="Q110" s="31">
        <v>35735027</v>
      </c>
      <c r="R110" s="31">
        <v>46045027</v>
      </c>
      <c r="S110" s="31">
        <v>3280162</v>
      </c>
      <c r="T110" s="36">
        <f t="shared" si="26"/>
        <v>9.1791227693769475E-2</v>
      </c>
      <c r="U110" s="36">
        <f t="shared" si="27"/>
        <v>1.8355834254527674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182029339</v>
      </c>
      <c r="E112" s="32">
        <f>SUM(E107:E111)</f>
        <v>182029339</v>
      </c>
      <c r="F112" s="32">
        <f>SUM(F107:F111)</f>
        <v>19102344</v>
      </c>
      <c r="G112" s="37">
        <f t="shared" si="21"/>
        <v>0.10494101722799752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19102344</v>
      </c>
      <c r="O112" s="37">
        <f t="shared" si="25"/>
        <v>0.10494101722799752</v>
      </c>
      <c r="P112" s="32">
        <f>SUM(P107:P111)</f>
        <v>6791468</v>
      </c>
      <c r="Q112" s="32">
        <f>SUM(Q107:Q111)</f>
        <v>86211352</v>
      </c>
      <c r="R112" s="32">
        <f>SUM(R107:R111)</f>
        <v>97161352</v>
      </c>
      <c r="S112" s="32">
        <f>SUM(S107:S111)</f>
        <v>6791468</v>
      </c>
      <c r="T112" s="37">
        <f t="shared" si="26"/>
        <v>7.8776957354757648E-2</v>
      </c>
      <c r="U112" s="37">
        <f t="shared" si="27"/>
        <v>1.8126973431959041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5310815</v>
      </c>
      <c r="E114" s="31">
        <v>5310815</v>
      </c>
      <c r="F114" s="31">
        <v>882807</v>
      </c>
      <c r="G114" s="36">
        <f t="shared" si="21"/>
        <v>0.16622815895488735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882807</v>
      </c>
      <c r="O114" s="36">
        <f t="shared" si="25"/>
        <v>0.16622815895488735</v>
      </c>
      <c r="P114" s="31">
        <v>464112</v>
      </c>
      <c r="Q114" s="31">
        <v>5907213</v>
      </c>
      <c r="R114" s="31">
        <v>4659831</v>
      </c>
      <c r="S114" s="31">
        <v>464112</v>
      </c>
      <c r="T114" s="36">
        <f t="shared" si="26"/>
        <v>7.8566999361627893E-2</v>
      </c>
      <c r="U114" s="36">
        <f t="shared" si="27"/>
        <v>0.90214215534181408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26914248</v>
      </c>
      <c r="E115" s="31">
        <v>26914248</v>
      </c>
      <c r="F115" s="31">
        <v>5169175</v>
      </c>
      <c r="G115" s="36">
        <f t="shared" si="21"/>
        <v>0.19206091138047029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5169175</v>
      </c>
      <c r="O115" s="36">
        <f t="shared" si="25"/>
        <v>0.19206091138047029</v>
      </c>
      <c r="P115" s="31">
        <v>5666384</v>
      </c>
      <c r="Q115" s="31">
        <v>25959857</v>
      </c>
      <c r="R115" s="31">
        <v>34537344</v>
      </c>
      <c r="S115" s="31">
        <v>5666384</v>
      </c>
      <c r="T115" s="36">
        <f t="shared" si="26"/>
        <v>0.2182748541334415</v>
      </c>
      <c r="U115" s="36">
        <f t="shared" si="27"/>
        <v>-8.7747141739776158E-2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220000</v>
      </c>
      <c r="E116" s="31">
        <v>220000</v>
      </c>
      <c r="F116" s="31">
        <v>9954</v>
      </c>
      <c r="G116" s="36">
        <f t="shared" si="21"/>
        <v>4.5245454545454547E-2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9954</v>
      </c>
      <c r="O116" s="36">
        <f t="shared" si="25"/>
        <v>4.5245454545454547E-2</v>
      </c>
      <c r="P116" s="31">
        <v>4187</v>
      </c>
      <c r="Q116" s="31">
        <v>90000</v>
      </c>
      <c r="R116" s="31">
        <v>200000</v>
      </c>
      <c r="S116" s="31">
        <v>4187</v>
      </c>
      <c r="T116" s="36">
        <f t="shared" si="26"/>
        <v>4.6522222222222222E-2</v>
      </c>
      <c r="U116" s="36">
        <f t="shared" si="27"/>
        <v>1.3773584905660377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1185603</v>
      </c>
      <c r="Q117" s="31">
        <v>9172910</v>
      </c>
      <c r="R117" s="31">
        <v>0</v>
      </c>
      <c r="S117" s="31">
        <v>1185603</v>
      </c>
      <c r="T117" s="36">
        <f t="shared" si="26"/>
        <v>0.12925047776550735</v>
      </c>
      <c r="U117" s="36">
        <f t="shared" si="27"/>
        <v>-1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3149868</v>
      </c>
      <c r="E119" s="31">
        <v>3149868</v>
      </c>
      <c r="F119" s="31">
        <v>546933</v>
      </c>
      <c r="G119" s="36">
        <f t="shared" si="21"/>
        <v>0.17363680001828649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546933</v>
      </c>
      <c r="O119" s="36">
        <f t="shared" si="25"/>
        <v>0.17363680001828649</v>
      </c>
      <c r="P119" s="31">
        <v>724650</v>
      </c>
      <c r="Q119" s="31">
        <v>2338584</v>
      </c>
      <c r="R119" s="31">
        <v>3354589</v>
      </c>
      <c r="S119" s="31">
        <v>724650</v>
      </c>
      <c r="T119" s="36">
        <f t="shared" si="26"/>
        <v>0.30986699643887072</v>
      </c>
      <c r="U119" s="36">
        <f t="shared" si="27"/>
        <v>-0.24524529083005586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2718000</v>
      </c>
      <c r="E120" s="31">
        <v>2718000</v>
      </c>
      <c r="F120" s="31">
        <v>736484</v>
      </c>
      <c r="G120" s="36">
        <f t="shared" si="21"/>
        <v>0.27096541574687272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736484</v>
      </c>
      <c r="O120" s="36">
        <f t="shared" si="25"/>
        <v>0.27096541574687272</v>
      </c>
      <c r="P120" s="31">
        <v>0</v>
      </c>
      <c r="Q120" s="31">
        <v>0</v>
      </c>
      <c r="R120" s="31">
        <v>2707000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38312931</v>
      </c>
      <c r="E121" s="32">
        <f>SUM(E113:E120)</f>
        <v>38312931</v>
      </c>
      <c r="F121" s="32">
        <f>SUM(F113:F120)</f>
        <v>7345353</v>
      </c>
      <c r="G121" s="37">
        <f t="shared" si="21"/>
        <v>0.19171994437074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7345353</v>
      </c>
      <c r="O121" s="37">
        <f t="shared" si="25"/>
        <v>0.19171994437074</v>
      </c>
      <c r="P121" s="32">
        <f>SUM(P113:P120)</f>
        <v>8044936</v>
      </c>
      <c r="Q121" s="32">
        <f>SUM(Q113:Q120)</f>
        <v>43468564</v>
      </c>
      <c r="R121" s="32">
        <f>SUM(R113:R120)</f>
        <v>45458764</v>
      </c>
      <c r="S121" s="32">
        <f>SUM(S113:S120)</f>
        <v>8044936</v>
      </c>
      <c r="T121" s="37">
        <f t="shared" si="26"/>
        <v>0.18507480486357911</v>
      </c>
      <c r="U121" s="37">
        <f t="shared" si="27"/>
        <v>-8.6959423915864642E-2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7032092</v>
      </c>
      <c r="E123" s="31">
        <v>7032092</v>
      </c>
      <c r="F123" s="31">
        <v>2870056</v>
      </c>
      <c r="G123" s="36">
        <f t="shared" si="21"/>
        <v>0.40813686737886817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2870056</v>
      </c>
      <c r="O123" s="36">
        <f t="shared" si="25"/>
        <v>0.40813686737886817</v>
      </c>
      <c r="P123" s="31">
        <v>702534</v>
      </c>
      <c r="Q123" s="31">
        <v>9709209</v>
      </c>
      <c r="R123" s="31">
        <v>6650314</v>
      </c>
      <c r="S123" s="31">
        <v>702534</v>
      </c>
      <c r="T123" s="36">
        <f t="shared" si="26"/>
        <v>7.2357490708048408E-2</v>
      </c>
      <c r="U123" s="36">
        <f t="shared" si="27"/>
        <v>3.0852912456906001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13415620</v>
      </c>
      <c r="E124" s="31">
        <v>13415620</v>
      </c>
      <c r="F124" s="31">
        <v>2044292</v>
      </c>
      <c r="G124" s="36">
        <f t="shared" si="21"/>
        <v>0.15238147771031083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2044292</v>
      </c>
      <c r="O124" s="36">
        <f t="shared" si="25"/>
        <v>0.15238147771031083</v>
      </c>
      <c r="P124" s="31">
        <v>1485283</v>
      </c>
      <c r="Q124" s="31">
        <v>6773976</v>
      </c>
      <c r="R124" s="31">
        <v>6741541</v>
      </c>
      <c r="S124" s="31">
        <v>1485283</v>
      </c>
      <c r="T124" s="36">
        <f t="shared" si="26"/>
        <v>0.21926310338271054</v>
      </c>
      <c r="U124" s="36">
        <f t="shared" si="27"/>
        <v>0.37636531219976255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20447712</v>
      </c>
      <c r="E126" s="32">
        <f>SUM(E122:E125)</f>
        <v>20447712</v>
      </c>
      <c r="F126" s="32">
        <f>SUM(F122:F125)</f>
        <v>4914348</v>
      </c>
      <c r="G126" s="37">
        <f t="shared" si="21"/>
        <v>0.24033730522026131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4914348</v>
      </c>
      <c r="O126" s="37">
        <f t="shared" si="25"/>
        <v>0.24033730522026131</v>
      </c>
      <c r="P126" s="32">
        <f>SUM(P122:P125)</f>
        <v>2187817</v>
      </c>
      <c r="Q126" s="32">
        <f>SUM(Q122:Q125)</f>
        <v>16483185</v>
      </c>
      <c r="R126" s="32">
        <f>SUM(R122:R125)</f>
        <v>13391855</v>
      </c>
      <c r="S126" s="32">
        <f>SUM(S122:S125)</f>
        <v>2187817</v>
      </c>
      <c r="T126" s="37">
        <f t="shared" si="26"/>
        <v>0.13273023387166982</v>
      </c>
      <c r="U126" s="37">
        <f t="shared" si="27"/>
        <v>1.246233574380307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9650823</v>
      </c>
      <c r="E127" s="31">
        <v>9650823</v>
      </c>
      <c r="F127" s="31">
        <v>752444</v>
      </c>
      <c r="G127" s="36">
        <f t="shared" si="21"/>
        <v>7.7966822104187386E-2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752444</v>
      </c>
      <c r="O127" s="36">
        <f t="shared" si="25"/>
        <v>7.7966822104187386E-2</v>
      </c>
      <c r="P127" s="31">
        <v>1453340</v>
      </c>
      <c r="Q127" s="31">
        <v>8954280</v>
      </c>
      <c r="R127" s="31">
        <v>8912608</v>
      </c>
      <c r="S127" s="31">
        <v>1453340</v>
      </c>
      <c r="T127" s="36">
        <f t="shared" si="26"/>
        <v>0.16230674046377822</v>
      </c>
      <c r="U127" s="36">
        <f t="shared" si="27"/>
        <v>-0.48226567768037765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2967000</v>
      </c>
      <c r="E130" s="31">
        <v>2967000</v>
      </c>
      <c r="F130" s="31">
        <v>144774</v>
      </c>
      <c r="G130" s="36">
        <f t="shared" si="21"/>
        <v>4.8794742163801821E-2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144774</v>
      </c>
      <c r="O130" s="36">
        <f t="shared" si="25"/>
        <v>4.8794742163801821E-2</v>
      </c>
      <c r="P130" s="31">
        <v>576736</v>
      </c>
      <c r="Q130" s="31">
        <v>2704000</v>
      </c>
      <c r="R130" s="31">
        <v>2704000</v>
      </c>
      <c r="S130" s="31">
        <v>576736</v>
      </c>
      <c r="T130" s="36">
        <f t="shared" si="26"/>
        <v>0.21328994082840236</v>
      </c>
      <c r="U130" s="36">
        <f t="shared" si="27"/>
        <v>-0.74897700160905512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12617823</v>
      </c>
      <c r="E132" s="32">
        <f>SUM(E127:E131)</f>
        <v>12617823</v>
      </c>
      <c r="F132" s="32">
        <f>SUM(F127:F131)</f>
        <v>897218</v>
      </c>
      <c r="G132" s="37">
        <f t="shared" si="21"/>
        <v>7.1107194957481967E-2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897218</v>
      </c>
      <c r="O132" s="37">
        <f t="shared" si="25"/>
        <v>7.1107194957481967E-2</v>
      </c>
      <c r="P132" s="32">
        <f>SUM(P127:P131)</f>
        <v>2030076</v>
      </c>
      <c r="Q132" s="32">
        <f>SUM(Q127:Q131)</f>
        <v>11658280</v>
      </c>
      <c r="R132" s="32">
        <f>SUM(R127:R131)</f>
        <v>11616608</v>
      </c>
      <c r="S132" s="32">
        <f>SUM(S127:S131)</f>
        <v>2030076</v>
      </c>
      <c r="T132" s="37">
        <f t="shared" si="26"/>
        <v>0.17413169009493681</v>
      </c>
      <c r="U132" s="37">
        <f t="shared" si="27"/>
        <v>-0.55803723604436484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11120010</v>
      </c>
      <c r="E133" s="31">
        <v>11120010</v>
      </c>
      <c r="F133" s="31">
        <v>8287183</v>
      </c>
      <c r="G133" s="36">
        <f t="shared" si="21"/>
        <v>0.74524959959568382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8287183</v>
      </c>
      <c r="O133" s="36">
        <f t="shared" si="25"/>
        <v>0.74524959959568382</v>
      </c>
      <c r="P133" s="31">
        <v>9080016</v>
      </c>
      <c r="Q133" s="31">
        <v>22453486</v>
      </c>
      <c r="R133" s="31">
        <v>26245010</v>
      </c>
      <c r="S133" s="31">
        <v>9080016</v>
      </c>
      <c r="T133" s="36">
        <f t="shared" si="26"/>
        <v>0.40439226229726644</v>
      </c>
      <c r="U133" s="36">
        <f t="shared" si="27"/>
        <v>-8.7316255830386158E-2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82000</v>
      </c>
      <c r="E134" s="31">
        <v>82000</v>
      </c>
      <c r="F134" s="31">
        <v>8630613</v>
      </c>
      <c r="G134" s="36">
        <f t="shared" si="21"/>
        <v>105.25137804878048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8630613</v>
      </c>
      <c r="O134" s="36">
        <f t="shared" si="25"/>
        <v>105.25137804878048</v>
      </c>
      <c r="P134" s="31">
        <v>3832635</v>
      </c>
      <c r="Q134" s="31">
        <v>82000</v>
      </c>
      <c r="R134" s="31">
        <v>82000</v>
      </c>
      <c r="S134" s="31">
        <v>3832635</v>
      </c>
      <c r="T134" s="36">
        <f t="shared" si="26"/>
        <v>46.739451219512198</v>
      </c>
      <c r="U134" s="36">
        <f t="shared" si="27"/>
        <v>1.2518744936577577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11202010</v>
      </c>
      <c r="E137" s="32">
        <f>SUM(E133:E136)</f>
        <v>11202010</v>
      </c>
      <c r="F137" s="32">
        <f>SUM(F133:F136)</f>
        <v>16917796</v>
      </c>
      <c r="G137" s="37">
        <f t="shared" ref="G137:G170" si="28">IF(($D137     =0),0,($F137     /$D137     ))</f>
        <v>1.5102464646969607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16917796</v>
      </c>
      <c r="O137" s="37">
        <f t="shared" ref="O137:O170" si="32">IF(($D137     =0),0,($N137     /$D137     ))</f>
        <v>1.5102464646969607</v>
      </c>
      <c r="P137" s="32">
        <f>SUM(P133:P136)</f>
        <v>12912651</v>
      </c>
      <c r="Q137" s="32">
        <f>SUM(Q133:Q136)</f>
        <v>22535486</v>
      </c>
      <c r="R137" s="32">
        <f>SUM(R133:R136)</f>
        <v>26327010</v>
      </c>
      <c r="S137" s="32">
        <f>SUM(S133:S136)</f>
        <v>12912651</v>
      </c>
      <c r="T137" s="37">
        <f t="shared" ref="T137:T170" si="33">IF(($Q137     =0),0,($S137     /$Q137     ))</f>
        <v>0.57299190263746702</v>
      </c>
      <c r="U137" s="37">
        <f t="shared" ref="U137:U170" si="34">IF(($P137     =0),0,(($F137     /$P137     )-1))</f>
        <v>0.31017217146192522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1634869</v>
      </c>
      <c r="E138" s="31">
        <v>1634869</v>
      </c>
      <c r="F138" s="31">
        <v>239262</v>
      </c>
      <c r="G138" s="36">
        <f t="shared" si="28"/>
        <v>0.14634934052820134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239262</v>
      </c>
      <c r="O138" s="36">
        <f t="shared" si="32"/>
        <v>0.14634934052820134</v>
      </c>
      <c r="P138" s="31">
        <v>166734</v>
      </c>
      <c r="Q138" s="31">
        <v>1494574</v>
      </c>
      <c r="R138" s="31">
        <v>1572038</v>
      </c>
      <c r="S138" s="31">
        <v>166734</v>
      </c>
      <c r="T138" s="36">
        <f t="shared" si="33"/>
        <v>0.11155954807189206</v>
      </c>
      <c r="U138" s="36">
        <f t="shared" si="34"/>
        <v>0.43499226312569728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13957639</v>
      </c>
      <c r="E139" s="31">
        <v>13957639</v>
      </c>
      <c r="F139" s="31">
        <v>5393003</v>
      </c>
      <c r="G139" s="36">
        <f t="shared" si="28"/>
        <v>0.38638361401953442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5393003</v>
      </c>
      <c r="O139" s="36">
        <f t="shared" si="32"/>
        <v>0.38638361401953442</v>
      </c>
      <c r="P139" s="31">
        <v>4091722</v>
      </c>
      <c r="Q139" s="31">
        <v>11312236</v>
      </c>
      <c r="R139" s="31">
        <v>11312236</v>
      </c>
      <c r="S139" s="31">
        <v>4091722</v>
      </c>
      <c r="T139" s="36">
        <f t="shared" si="33"/>
        <v>0.36170762349724672</v>
      </c>
      <c r="U139" s="36">
        <f t="shared" si="34"/>
        <v>0.31802771547040587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2632500</v>
      </c>
      <c r="E140" s="31">
        <v>2632500</v>
      </c>
      <c r="F140" s="31">
        <v>664495</v>
      </c>
      <c r="G140" s="36">
        <f t="shared" si="28"/>
        <v>0.25241975308641973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664495</v>
      </c>
      <c r="O140" s="36">
        <f t="shared" si="32"/>
        <v>0.25241975308641973</v>
      </c>
      <c r="P140" s="31">
        <v>701469</v>
      </c>
      <c r="Q140" s="31">
        <v>7100000</v>
      </c>
      <c r="R140" s="31">
        <v>7100000</v>
      </c>
      <c r="S140" s="31">
        <v>701469</v>
      </c>
      <c r="T140" s="36">
        <f t="shared" si="33"/>
        <v>9.8798450704225355E-2</v>
      </c>
      <c r="U140" s="36">
        <f t="shared" si="34"/>
        <v>-5.2709385589384539E-2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3177901</v>
      </c>
      <c r="E141" s="31">
        <v>3177901</v>
      </c>
      <c r="F141" s="31">
        <v>630212</v>
      </c>
      <c r="G141" s="36">
        <f t="shared" si="28"/>
        <v>0.19831077179559717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630212</v>
      </c>
      <c r="O141" s="36">
        <f t="shared" si="32"/>
        <v>0.19831077179559717</v>
      </c>
      <c r="P141" s="31">
        <v>817696</v>
      </c>
      <c r="Q141" s="31">
        <v>6972087</v>
      </c>
      <c r="R141" s="31">
        <v>3841652</v>
      </c>
      <c r="S141" s="31">
        <v>817696</v>
      </c>
      <c r="T141" s="36">
        <f t="shared" si="33"/>
        <v>0.1172813821743762</v>
      </c>
      <c r="U141" s="36">
        <f t="shared" si="34"/>
        <v>-0.22928325441239772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21402909</v>
      </c>
      <c r="E144" s="32">
        <f>SUM(E138:E143)</f>
        <v>21402909</v>
      </c>
      <c r="F144" s="32">
        <f>SUM(F138:F143)</f>
        <v>6926972</v>
      </c>
      <c r="G144" s="37">
        <f t="shared" si="28"/>
        <v>0.32364628565210457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6926972</v>
      </c>
      <c r="O144" s="37">
        <f t="shared" si="32"/>
        <v>0.32364628565210457</v>
      </c>
      <c r="P144" s="32">
        <f>SUM(P138:P143)</f>
        <v>5777621</v>
      </c>
      <c r="Q144" s="32">
        <f>SUM(Q138:Q143)</f>
        <v>26878897</v>
      </c>
      <c r="R144" s="32">
        <f>SUM(R138:R143)</f>
        <v>23825926</v>
      </c>
      <c r="S144" s="32">
        <f>SUM(S138:S143)</f>
        <v>5777621</v>
      </c>
      <c r="T144" s="37">
        <f t="shared" si="33"/>
        <v>0.21495007775058628</v>
      </c>
      <c r="U144" s="37">
        <f t="shared" si="34"/>
        <v>0.19893153254600815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3689504</v>
      </c>
      <c r="E145" s="31">
        <v>3689504</v>
      </c>
      <c r="F145" s="31">
        <v>1084571</v>
      </c>
      <c r="G145" s="36">
        <f t="shared" si="28"/>
        <v>0.29396119369974932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1084571</v>
      </c>
      <c r="O145" s="36">
        <f t="shared" si="32"/>
        <v>0.29396119369974932</v>
      </c>
      <c r="P145" s="31">
        <v>731266</v>
      </c>
      <c r="Q145" s="31">
        <v>4354107</v>
      </c>
      <c r="R145" s="31">
        <v>10273782</v>
      </c>
      <c r="S145" s="31">
        <v>731266</v>
      </c>
      <c r="T145" s="36">
        <f t="shared" si="33"/>
        <v>0.16794855983098256</v>
      </c>
      <c r="U145" s="36">
        <f t="shared" si="34"/>
        <v>0.48314156544950815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200000</v>
      </c>
      <c r="E146" s="31">
        <v>200000</v>
      </c>
      <c r="F146" s="31">
        <v>158356</v>
      </c>
      <c r="G146" s="36">
        <f t="shared" si="28"/>
        <v>0.79178000000000004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158356</v>
      </c>
      <c r="O146" s="36">
        <f t="shared" si="32"/>
        <v>0.79178000000000004</v>
      </c>
      <c r="P146" s="31">
        <v>104313</v>
      </c>
      <c r="Q146" s="31">
        <v>500000</v>
      </c>
      <c r="R146" s="31">
        <v>200000</v>
      </c>
      <c r="S146" s="31">
        <v>104313</v>
      </c>
      <c r="T146" s="36">
        <f t="shared" si="33"/>
        <v>0.20862600000000001</v>
      </c>
      <c r="U146" s="36">
        <f t="shared" si="34"/>
        <v>0.51808499420014753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25327060</v>
      </c>
      <c r="E147" s="31">
        <v>25327060</v>
      </c>
      <c r="F147" s="31">
        <v>266702</v>
      </c>
      <c r="G147" s="36">
        <f t="shared" si="28"/>
        <v>1.0530318165629963E-2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266702</v>
      </c>
      <c r="O147" s="36">
        <f t="shared" si="32"/>
        <v>1.0530318165629963E-2</v>
      </c>
      <c r="P147" s="31">
        <v>575054</v>
      </c>
      <c r="Q147" s="31">
        <v>23760550</v>
      </c>
      <c r="R147" s="31">
        <v>23760550</v>
      </c>
      <c r="S147" s="31">
        <v>575054</v>
      </c>
      <c r="T147" s="36">
        <f t="shared" si="33"/>
        <v>2.4202049194989174E-2</v>
      </c>
      <c r="U147" s="36">
        <f t="shared" si="34"/>
        <v>-0.53621399033829864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2573516</v>
      </c>
      <c r="E148" s="31">
        <v>2573516</v>
      </c>
      <c r="F148" s="31">
        <v>391447</v>
      </c>
      <c r="G148" s="36">
        <f t="shared" si="28"/>
        <v>0.15210591268909926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391447</v>
      </c>
      <c r="O148" s="36">
        <f t="shared" si="32"/>
        <v>0.15210591268909926</v>
      </c>
      <c r="P148" s="31">
        <v>394690</v>
      </c>
      <c r="Q148" s="31">
        <v>2184036</v>
      </c>
      <c r="R148" s="31">
        <v>2184036</v>
      </c>
      <c r="S148" s="31">
        <v>394690</v>
      </c>
      <c r="T148" s="36">
        <f t="shared" si="33"/>
        <v>0.18071588563558477</v>
      </c>
      <c r="U148" s="36">
        <f t="shared" si="34"/>
        <v>-8.21657503357065E-3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635223</v>
      </c>
      <c r="G149" s="36">
        <f t="shared" si="28"/>
        <v>0.22533628946434905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635223</v>
      </c>
      <c r="O149" s="36">
        <f t="shared" si="32"/>
        <v>0.22533628946434905</v>
      </c>
      <c r="P149" s="31">
        <v>0</v>
      </c>
      <c r="Q149" s="31">
        <v>2808000</v>
      </c>
      <c r="R149" s="31">
        <v>2808000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34609080</v>
      </c>
      <c r="E150" s="32">
        <f>SUM(E145:E149)</f>
        <v>34609080</v>
      </c>
      <c r="F150" s="32">
        <f>SUM(F145:F149)</f>
        <v>2536299</v>
      </c>
      <c r="G150" s="37">
        <f t="shared" si="28"/>
        <v>7.3284207496992118E-2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2536299</v>
      </c>
      <c r="O150" s="37">
        <f t="shared" si="32"/>
        <v>7.3284207496992118E-2</v>
      </c>
      <c r="P150" s="32">
        <f>SUM(P145:P149)</f>
        <v>1805323</v>
      </c>
      <c r="Q150" s="32">
        <f>SUM(Q145:Q149)</f>
        <v>33606693</v>
      </c>
      <c r="R150" s="32">
        <f>SUM(R145:R149)</f>
        <v>39226368</v>
      </c>
      <c r="S150" s="32">
        <f>SUM(S145:S149)</f>
        <v>1805323</v>
      </c>
      <c r="T150" s="37">
        <f t="shared" si="33"/>
        <v>5.3719150527545209E-2</v>
      </c>
      <c r="U150" s="37">
        <f t="shared" si="34"/>
        <v>0.40490039732502159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450500</v>
      </c>
      <c r="E151" s="31">
        <v>450500</v>
      </c>
      <c r="F151" s="31">
        <v>59422</v>
      </c>
      <c r="G151" s="36">
        <f t="shared" si="28"/>
        <v>0.13190233074361821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59422</v>
      </c>
      <c r="O151" s="36">
        <f t="shared" si="32"/>
        <v>0.13190233074361821</v>
      </c>
      <c r="P151" s="31">
        <v>0</v>
      </c>
      <c r="Q151" s="31">
        <v>212000</v>
      </c>
      <c r="R151" s="31">
        <v>425000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12699500</v>
      </c>
      <c r="E152" s="31">
        <v>12699500</v>
      </c>
      <c r="F152" s="31">
        <v>9477619</v>
      </c>
      <c r="G152" s="36">
        <f t="shared" si="28"/>
        <v>0.74629859443285174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9477619</v>
      </c>
      <c r="O152" s="36">
        <f t="shared" si="32"/>
        <v>0.74629859443285174</v>
      </c>
      <c r="P152" s="31">
        <v>2374561</v>
      </c>
      <c r="Q152" s="31">
        <v>13588500</v>
      </c>
      <c r="R152" s="31">
        <v>34754499</v>
      </c>
      <c r="S152" s="31">
        <v>2374561</v>
      </c>
      <c r="T152" s="36">
        <f t="shared" si="33"/>
        <v>0.1747478382455753</v>
      </c>
      <c r="U152" s="36">
        <f t="shared" si="34"/>
        <v>2.991314183969163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12273600</v>
      </c>
      <c r="E153" s="31">
        <v>12273600</v>
      </c>
      <c r="F153" s="31">
        <v>1241425</v>
      </c>
      <c r="G153" s="36">
        <f t="shared" si="28"/>
        <v>0.10114595554686481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1241425</v>
      </c>
      <c r="O153" s="36">
        <f t="shared" si="32"/>
        <v>0.10114595554686481</v>
      </c>
      <c r="P153" s="31">
        <v>1113363</v>
      </c>
      <c r="Q153" s="31">
        <v>17108170</v>
      </c>
      <c r="R153" s="31">
        <v>22052710</v>
      </c>
      <c r="S153" s="31">
        <v>1113363</v>
      </c>
      <c r="T153" s="36">
        <f t="shared" si="33"/>
        <v>6.5077854615660236E-2</v>
      </c>
      <c r="U153" s="36">
        <f t="shared" si="34"/>
        <v>0.11502268352729517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4459668</v>
      </c>
      <c r="E154" s="31">
        <v>4459668</v>
      </c>
      <c r="F154" s="31">
        <v>948954</v>
      </c>
      <c r="G154" s="36">
        <f t="shared" si="28"/>
        <v>0.21278579481701329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948954</v>
      </c>
      <c r="O154" s="36">
        <f t="shared" si="32"/>
        <v>0.21278579481701329</v>
      </c>
      <c r="P154" s="31">
        <v>2454646</v>
      </c>
      <c r="Q154" s="31">
        <v>5784844</v>
      </c>
      <c r="R154" s="31">
        <v>6784844</v>
      </c>
      <c r="S154" s="31">
        <v>2454646</v>
      </c>
      <c r="T154" s="36">
        <f t="shared" si="33"/>
        <v>0.42432362912465749</v>
      </c>
      <c r="U154" s="36">
        <f t="shared" si="34"/>
        <v>-0.61340494718994099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1328100</v>
      </c>
      <c r="E155" s="31">
        <v>1328100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25969</v>
      </c>
      <c r="Q155" s="31">
        <v>0</v>
      </c>
      <c r="R155" s="31">
        <v>0</v>
      </c>
      <c r="S155" s="31">
        <v>25969</v>
      </c>
      <c r="T155" s="36">
        <f t="shared" si="33"/>
        <v>0</v>
      </c>
      <c r="U155" s="36">
        <f t="shared" si="34"/>
        <v>-1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31211368</v>
      </c>
      <c r="E157" s="32">
        <f>SUM(E151:E156)</f>
        <v>31211368</v>
      </c>
      <c r="F157" s="32">
        <f>SUM(F151:F156)</f>
        <v>11727420</v>
      </c>
      <c r="G157" s="37">
        <f t="shared" si="28"/>
        <v>0.37574194120552484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11727420</v>
      </c>
      <c r="O157" s="37">
        <f t="shared" si="32"/>
        <v>0.37574194120552484</v>
      </c>
      <c r="P157" s="32">
        <f>SUM(P151:P156)</f>
        <v>5968539</v>
      </c>
      <c r="Q157" s="32">
        <f>SUM(Q151:Q156)</f>
        <v>36693514</v>
      </c>
      <c r="R157" s="32">
        <f>SUM(R151:R156)</f>
        <v>64017053</v>
      </c>
      <c r="S157" s="32">
        <f>SUM(S151:S156)</f>
        <v>5968539</v>
      </c>
      <c r="T157" s="37">
        <f t="shared" si="33"/>
        <v>0.1626592372701072</v>
      </c>
      <c r="U157" s="37">
        <f t="shared" si="34"/>
        <v>0.96487281058228813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4470304</v>
      </c>
      <c r="E158" s="31">
        <v>4470304</v>
      </c>
      <c r="F158" s="31">
        <v>1116142</v>
      </c>
      <c r="G158" s="36">
        <f t="shared" si="28"/>
        <v>0.24967921644702462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1116142</v>
      </c>
      <c r="O158" s="36">
        <f t="shared" si="32"/>
        <v>0.24967921644702462</v>
      </c>
      <c r="P158" s="31">
        <v>85307</v>
      </c>
      <c r="Q158" s="31">
        <v>958920</v>
      </c>
      <c r="R158" s="31">
        <v>2158920</v>
      </c>
      <c r="S158" s="31">
        <v>85307</v>
      </c>
      <c r="T158" s="36">
        <f t="shared" si="33"/>
        <v>8.896154006590748E-2</v>
      </c>
      <c r="U158" s="36">
        <f t="shared" si="34"/>
        <v>12.08382664963016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32840496</v>
      </c>
      <c r="E159" s="31">
        <v>32840496</v>
      </c>
      <c r="F159" s="31">
        <v>10015860</v>
      </c>
      <c r="G159" s="36">
        <f t="shared" si="28"/>
        <v>0.30498504042082675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10015860</v>
      </c>
      <c r="O159" s="36">
        <f t="shared" si="32"/>
        <v>0.30498504042082675</v>
      </c>
      <c r="P159" s="31">
        <v>3183725</v>
      </c>
      <c r="Q159" s="31">
        <v>30386940</v>
      </c>
      <c r="R159" s="31">
        <v>31196909</v>
      </c>
      <c r="S159" s="31">
        <v>3183725</v>
      </c>
      <c r="T159" s="36">
        <f t="shared" si="33"/>
        <v>0.10477280700195545</v>
      </c>
      <c r="U159" s="36">
        <f t="shared" si="34"/>
        <v>2.1459563875648806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1760000</v>
      </c>
      <c r="E160" s="31">
        <v>1760000</v>
      </c>
      <c r="F160" s="31">
        <v>905583</v>
      </c>
      <c r="G160" s="36">
        <f t="shared" si="28"/>
        <v>0.51453579545454542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905583</v>
      </c>
      <c r="O160" s="36">
        <f t="shared" si="32"/>
        <v>0.51453579545454542</v>
      </c>
      <c r="P160" s="31">
        <v>872014</v>
      </c>
      <c r="Q160" s="31">
        <v>2277000</v>
      </c>
      <c r="R160" s="31">
        <v>2277000</v>
      </c>
      <c r="S160" s="31">
        <v>872014</v>
      </c>
      <c r="T160" s="36">
        <f t="shared" si="33"/>
        <v>0.38296618357487922</v>
      </c>
      <c r="U160" s="36">
        <f t="shared" si="34"/>
        <v>3.8495941578919668E-2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39070800</v>
      </c>
      <c r="E163" s="32">
        <f>SUM(E158:E162)</f>
        <v>39070800</v>
      </c>
      <c r="F163" s="32">
        <f>SUM(F158:F162)</f>
        <v>12037585</v>
      </c>
      <c r="G163" s="37">
        <f t="shared" si="28"/>
        <v>0.30809671161071694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12037585</v>
      </c>
      <c r="O163" s="37">
        <f t="shared" si="32"/>
        <v>0.30809671161071694</v>
      </c>
      <c r="P163" s="32">
        <f>SUM(P158:P162)</f>
        <v>4141046</v>
      </c>
      <c r="Q163" s="32">
        <f>SUM(Q158:Q162)</f>
        <v>33622860</v>
      </c>
      <c r="R163" s="32">
        <f>SUM(R158:R162)</f>
        <v>35632829</v>
      </c>
      <c r="S163" s="32">
        <f>SUM(S158:S162)</f>
        <v>4141046</v>
      </c>
      <c r="T163" s="37">
        <f t="shared" si="33"/>
        <v>0.12316162277688454</v>
      </c>
      <c r="U163" s="37">
        <f t="shared" si="34"/>
        <v>1.9068947797247362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1056</v>
      </c>
      <c r="E164" s="31">
        <v>1056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539</v>
      </c>
      <c r="Q164" s="31">
        <v>1000</v>
      </c>
      <c r="R164" s="31">
        <v>1000</v>
      </c>
      <c r="S164" s="31">
        <v>539</v>
      </c>
      <c r="T164" s="36">
        <f t="shared" si="33"/>
        <v>0.53900000000000003</v>
      </c>
      <c r="U164" s="36">
        <f t="shared" si="34"/>
        <v>-1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262200</v>
      </c>
      <c r="E165" s="31">
        <v>262200</v>
      </c>
      <c r="F165" s="31">
        <v>6936547</v>
      </c>
      <c r="G165" s="36">
        <f t="shared" si="28"/>
        <v>26.455175438596491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6936547</v>
      </c>
      <c r="O165" s="36">
        <f t="shared" si="32"/>
        <v>26.455175438596491</v>
      </c>
      <c r="P165" s="31">
        <v>140969</v>
      </c>
      <c r="Q165" s="31">
        <v>60000</v>
      </c>
      <c r="R165" s="31">
        <v>60000</v>
      </c>
      <c r="S165" s="31">
        <v>140969</v>
      </c>
      <c r="T165" s="36">
        <f t="shared" si="33"/>
        <v>2.3494833333333331</v>
      </c>
      <c r="U165" s="36">
        <f t="shared" si="34"/>
        <v>48.206187175903921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63142549</v>
      </c>
      <c r="E166" s="31">
        <v>63142549</v>
      </c>
      <c r="F166" s="31">
        <v>25647883</v>
      </c>
      <c r="G166" s="36">
        <f t="shared" si="28"/>
        <v>0.40619017455250339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25647883</v>
      </c>
      <c r="O166" s="36">
        <f t="shared" si="32"/>
        <v>0.40619017455250339</v>
      </c>
      <c r="P166" s="31">
        <v>31842275</v>
      </c>
      <c r="Q166" s="31">
        <v>78839960</v>
      </c>
      <c r="R166" s="31">
        <v>79533062</v>
      </c>
      <c r="S166" s="31">
        <v>31842275</v>
      </c>
      <c r="T166" s="36">
        <f t="shared" si="33"/>
        <v>0.4038849715296659</v>
      </c>
      <c r="U166" s="36">
        <f t="shared" si="34"/>
        <v>-0.19453358781682528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2178000</v>
      </c>
      <c r="E167" s="31">
        <v>2178000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813141</v>
      </c>
      <c r="Q167" s="31">
        <v>2476000</v>
      </c>
      <c r="R167" s="31">
        <v>2476000</v>
      </c>
      <c r="S167" s="31">
        <v>813141</v>
      </c>
      <c r="T167" s="36">
        <f t="shared" si="33"/>
        <v>0.32840912762520191</v>
      </c>
      <c r="U167" s="36">
        <f t="shared" si="34"/>
        <v>-1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65583805</v>
      </c>
      <c r="E169" s="32">
        <f>SUM(E164:E168)</f>
        <v>65583805</v>
      </c>
      <c r="F169" s="32">
        <f>SUM(F164:F168)</f>
        <v>32584430</v>
      </c>
      <c r="G169" s="37">
        <f t="shared" si="28"/>
        <v>0.49683652846918536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32584430</v>
      </c>
      <c r="O169" s="37">
        <f t="shared" si="32"/>
        <v>0.49683652846918536</v>
      </c>
      <c r="P169" s="32">
        <f>SUM(P164:P168)</f>
        <v>32796924</v>
      </c>
      <c r="Q169" s="32">
        <f>SUM(Q164:Q168)</f>
        <v>81376960</v>
      </c>
      <c r="R169" s="32">
        <f>SUM(R164:R168)</f>
        <v>82070062</v>
      </c>
      <c r="S169" s="32">
        <f>SUM(S164:S168)</f>
        <v>32796924</v>
      </c>
      <c r="T169" s="37">
        <f t="shared" si="33"/>
        <v>0.40302468905203637</v>
      </c>
      <c r="U169" s="37">
        <f t="shared" si="34"/>
        <v>-6.4790832213411642E-3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1012785967</v>
      </c>
      <c r="E170" s="32">
        <f>SUM(E105,E107:E111,E113:E120,E122:E125,E127:E131,E133:E136,E138:E143,E145:E149,E151:E156,E158:E162,E164:E168)</f>
        <v>1012785967</v>
      </c>
      <c r="F170" s="32">
        <f>SUM(F105,F107:F111,F113:F120,F122:F125,F127:F131,F133:F136,F138:F143,F145:F149,F151:F156,F158:F162,F164:F168)</f>
        <v>151103144</v>
      </c>
      <c r="G170" s="37">
        <f t="shared" si="28"/>
        <v>0.14919553481530418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151103144</v>
      </c>
      <c r="O170" s="37">
        <f t="shared" si="32"/>
        <v>0.14919553481530418</v>
      </c>
      <c r="P170" s="32">
        <f>SUM(P105,P107:P111,P113:P120,P122:P125,P127:P131,P133:P136,P138:P143,P145:P149,P151:P156,P158:P162,P164:P168)</f>
        <v>126226660</v>
      </c>
      <c r="Q170" s="32">
        <f>SUM(Q105,Q107:Q111,Q113:Q120,Q122:Q125,Q127:Q131,Q133:Q136,Q138:Q143,Q145:Q149,Q151:Q156,Q158:Q162,Q164:Q168)</f>
        <v>813152551</v>
      </c>
      <c r="R170" s="32">
        <f>SUM(R105,R107:R111,R113:R120,R122:R125,R127:R131,R133:R136,R138:R143,R145:R149,R151:R156,R158:R162,R164:R168)</f>
        <v>869332128</v>
      </c>
      <c r="S170" s="32">
        <f>SUM(S105,S107:S111,S113:S120,S122:S125,S127:S131,S133:S136,S138:S143,S145:S149,S151:S156,S158:S162,S164:S168)</f>
        <v>126226660</v>
      </c>
      <c r="T170" s="37">
        <f t="shared" si="33"/>
        <v>0.15523121687900848</v>
      </c>
      <c r="U170" s="37">
        <f t="shared" si="34"/>
        <v>0.19707789146920307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8750000</v>
      </c>
      <c r="E173" s="31">
        <v>8750000</v>
      </c>
      <c r="F173" s="31">
        <v>-2803892</v>
      </c>
      <c r="G173" s="36">
        <f t="shared" ref="G173:G205" si="35">IF(($D173     =0),0,($F173     /$D173     ))</f>
        <v>-0.32044479999999997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-2803892</v>
      </c>
      <c r="O173" s="36">
        <f t="shared" ref="O173:O205" si="39">IF(($D173     =0),0,($N173     /$D173     ))</f>
        <v>-0.32044479999999997</v>
      </c>
      <c r="P173" s="31">
        <v>128816</v>
      </c>
      <c r="Q173" s="31">
        <v>8450000</v>
      </c>
      <c r="R173" s="31">
        <v>8010000</v>
      </c>
      <c r="S173" s="31">
        <v>128816</v>
      </c>
      <c r="T173" s="36">
        <f t="shared" ref="T173:T205" si="40">IF(($Q173     =0),0,($S173     /$Q173     ))</f>
        <v>1.5244497041420118E-2</v>
      </c>
      <c r="U173" s="36">
        <f t="shared" ref="U173:U205" si="41">IF(($P173     =0),0,(($F173     /$P173     )-1))</f>
        <v>-22.766643895168301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25455518</v>
      </c>
      <c r="E174" s="31">
        <v>25455518</v>
      </c>
      <c r="F174" s="31">
        <v>6452262</v>
      </c>
      <c r="G174" s="36">
        <f t="shared" si="35"/>
        <v>0.25347203698624399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6452262</v>
      </c>
      <c r="O174" s="36">
        <f t="shared" si="39"/>
        <v>0.25347203698624399</v>
      </c>
      <c r="P174" s="31">
        <v>5297676</v>
      </c>
      <c r="Q174" s="31">
        <v>23322888</v>
      </c>
      <c r="R174" s="31">
        <v>23322888</v>
      </c>
      <c r="S174" s="31">
        <v>5297676</v>
      </c>
      <c r="T174" s="36">
        <f t="shared" si="40"/>
        <v>0.22714494019780054</v>
      </c>
      <c r="U174" s="36">
        <f t="shared" si="41"/>
        <v>0.21794198059677483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21323285</v>
      </c>
      <c r="E175" s="31">
        <v>21323285</v>
      </c>
      <c r="F175" s="31">
        <v>36615031</v>
      </c>
      <c r="G175" s="36">
        <f t="shared" si="35"/>
        <v>1.7171383771309159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36615031</v>
      </c>
      <c r="O175" s="36">
        <f t="shared" si="39"/>
        <v>1.7171383771309159</v>
      </c>
      <c r="P175" s="31">
        <v>-364918</v>
      </c>
      <c r="Q175" s="31">
        <v>19985392</v>
      </c>
      <c r="R175" s="31">
        <v>19917567</v>
      </c>
      <c r="S175" s="31">
        <v>-364918</v>
      </c>
      <c r="T175" s="36">
        <f t="shared" si="40"/>
        <v>-1.8259236546373472E-2</v>
      </c>
      <c r="U175" s="36">
        <f t="shared" si="41"/>
        <v>-101.33769504381806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4779933</v>
      </c>
      <c r="E176" s="31">
        <v>4779933</v>
      </c>
      <c r="F176" s="31">
        <v>1080473</v>
      </c>
      <c r="G176" s="36">
        <f t="shared" si="35"/>
        <v>0.22604354496182269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1080473</v>
      </c>
      <c r="O176" s="36">
        <f t="shared" si="39"/>
        <v>0.22604354496182269</v>
      </c>
      <c r="P176" s="31">
        <v>605049</v>
      </c>
      <c r="Q176" s="31">
        <v>4349415</v>
      </c>
      <c r="R176" s="31">
        <v>4349415</v>
      </c>
      <c r="S176" s="31">
        <v>605049</v>
      </c>
      <c r="T176" s="36">
        <f t="shared" si="40"/>
        <v>0.13911043209259177</v>
      </c>
      <c r="U176" s="36">
        <f t="shared" si="41"/>
        <v>0.78576115322891193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17917956</v>
      </c>
      <c r="E177" s="31">
        <v>17917956</v>
      </c>
      <c r="F177" s="31">
        <v>8260</v>
      </c>
      <c r="G177" s="36">
        <f t="shared" si="35"/>
        <v>4.6099008168119175E-4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8260</v>
      </c>
      <c r="O177" s="36">
        <f t="shared" si="39"/>
        <v>4.6099008168119175E-4</v>
      </c>
      <c r="P177" s="31">
        <v>1498842</v>
      </c>
      <c r="Q177" s="31">
        <v>16828195</v>
      </c>
      <c r="R177" s="31">
        <v>16936151</v>
      </c>
      <c r="S177" s="31">
        <v>1498842</v>
      </c>
      <c r="T177" s="36">
        <f t="shared" si="40"/>
        <v>8.9067306386692094E-2</v>
      </c>
      <c r="U177" s="36">
        <f t="shared" si="41"/>
        <v>-0.99448907890224592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78226692</v>
      </c>
      <c r="E179" s="32">
        <f>SUM(E173:E178)</f>
        <v>78226692</v>
      </c>
      <c r="F179" s="32">
        <f>SUM(F173:F178)</f>
        <v>41352134</v>
      </c>
      <c r="G179" s="37">
        <f t="shared" si="35"/>
        <v>0.52861923395661414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41352134</v>
      </c>
      <c r="O179" s="37">
        <f t="shared" si="39"/>
        <v>0.52861923395661414</v>
      </c>
      <c r="P179" s="32">
        <f>SUM(P173:P178)</f>
        <v>7165465</v>
      </c>
      <c r="Q179" s="32">
        <f>SUM(Q173:Q178)</f>
        <v>72935890</v>
      </c>
      <c r="R179" s="32">
        <f>SUM(R173:R178)</f>
        <v>72536021</v>
      </c>
      <c r="S179" s="32">
        <f>SUM(S173:S178)</f>
        <v>7165465</v>
      </c>
      <c r="T179" s="37">
        <f t="shared" si="40"/>
        <v>9.8243333974535718E-2</v>
      </c>
      <c r="U179" s="37">
        <f t="shared" si="41"/>
        <v>4.7710328638825255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2056189</v>
      </c>
      <c r="R180" s="31">
        <v>2056189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27805526</v>
      </c>
      <c r="E181" s="31">
        <v>27805526</v>
      </c>
      <c r="F181" s="31">
        <v>4808072</v>
      </c>
      <c r="G181" s="36">
        <f t="shared" si="35"/>
        <v>0.17291785812647456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4808072</v>
      </c>
      <c r="O181" s="36">
        <f t="shared" si="39"/>
        <v>0.17291785812647456</v>
      </c>
      <c r="P181" s="31">
        <v>4200777</v>
      </c>
      <c r="Q181" s="31">
        <v>29984000</v>
      </c>
      <c r="R181" s="31">
        <v>26360000</v>
      </c>
      <c r="S181" s="31">
        <v>4200777</v>
      </c>
      <c r="T181" s="36">
        <f t="shared" si="40"/>
        <v>0.14010062033084311</v>
      </c>
      <c r="U181" s="36">
        <f t="shared" si="41"/>
        <v>0.14456730266805407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42077948</v>
      </c>
      <c r="E182" s="31">
        <v>42077948</v>
      </c>
      <c r="F182" s="31">
        <v>2120588</v>
      </c>
      <c r="G182" s="36">
        <f t="shared" si="35"/>
        <v>5.0396659076626077E-2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2120588</v>
      </c>
      <c r="O182" s="36">
        <f t="shared" si="39"/>
        <v>5.0396659076626077E-2</v>
      </c>
      <c r="P182" s="31">
        <v>2790294</v>
      </c>
      <c r="Q182" s="31">
        <v>45779485</v>
      </c>
      <c r="R182" s="31">
        <v>46024485</v>
      </c>
      <c r="S182" s="31">
        <v>2790294</v>
      </c>
      <c r="T182" s="36">
        <f t="shared" si="40"/>
        <v>6.0950751193465803E-2</v>
      </c>
      <c r="U182" s="36">
        <f t="shared" si="41"/>
        <v>-0.24001270117055762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12012165</v>
      </c>
      <c r="E183" s="31">
        <v>12012165</v>
      </c>
      <c r="F183" s="31">
        <v>2696388</v>
      </c>
      <c r="G183" s="36">
        <f t="shared" si="35"/>
        <v>0.22447144207559586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2696388</v>
      </c>
      <c r="O183" s="36">
        <f t="shared" si="39"/>
        <v>0.22447144207559586</v>
      </c>
      <c r="P183" s="31">
        <v>1704253</v>
      </c>
      <c r="Q183" s="31">
        <v>9882564</v>
      </c>
      <c r="R183" s="31">
        <v>11407564</v>
      </c>
      <c r="S183" s="31">
        <v>1704253</v>
      </c>
      <c r="T183" s="36">
        <f t="shared" si="40"/>
        <v>0.17245048956930611</v>
      </c>
      <c r="U183" s="36">
        <f t="shared" si="41"/>
        <v>0.58215241516371097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2416000</v>
      </c>
      <c r="E184" s="31">
        <v>2416000</v>
      </c>
      <c r="F184" s="31">
        <v>534554</v>
      </c>
      <c r="G184" s="36">
        <f t="shared" si="35"/>
        <v>0.22125579470198675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534554</v>
      </c>
      <c r="O184" s="36">
        <f t="shared" si="39"/>
        <v>0.22125579470198675</v>
      </c>
      <c r="P184" s="31">
        <v>558295</v>
      </c>
      <c r="Q184" s="31">
        <v>2407000</v>
      </c>
      <c r="R184" s="31">
        <v>2407000</v>
      </c>
      <c r="S184" s="31">
        <v>558295</v>
      </c>
      <c r="T184" s="36">
        <f t="shared" si="40"/>
        <v>0.23194640631491484</v>
      </c>
      <c r="U184" s="36">
        <f t="shared" si="41"/>
        <v>-4.2524113595858837E-2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84311639</v>
      </c>
      <c r="E185" s="32">
        <f>SUM(E180:E184)</f>
        <v>84311639</v>
      </c>
      <c r="F185" s="32">
        <f>SUM(F180:F184)</f>
        <v>10159602</v>
      </c>
      <c r="G185" s="37">
        <f t="shared" si="35"/>
        <v>0.12050058711348263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10159602</v>
      </c>
      <c r="O185" s="37">
        <f t="shared" si="39"/>
        <v>0.12050058711348263</v>
      </c>
      <c r="P185" s="32">
        <f>SUM(P180:P184)</f>
        <v>9253619</v>
      </c>
      <c r="Q185" s="32">
        <f>SUM(Q180:Q184)</f>
        <v>90109238</v>
      </c>
      <c r="R185" s="32">
        <f>SUM(R180:R184)</f>
        <v>88255238</v>
      </c>
      <c r="S185" s="32">
        <f>SUM(S180:S184)</f>
        <v>9253619</v>
      </c>
      <c r="T185" s="37">
        <f t="shared" si="40"/>
        <v>0.10269334427176047</v>
      </c>
      <c r="U185" s="37">
        <f t="shared" si="41"/>
        <v>9.7905803124161528E-2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84045808</v>
      </c>
      <c r="E188" s="31">
        <v>84045808</v>
      </c>
      <c r="F188" s="31">
        <v>37897368</v>
      </c>
      <c r="G188" s="36">
        <f t="shared" si="35"/>
        <v>0.45091324483429324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37897368</v>
      </c>
      <c r="O188" s="36">
        <f t="shared" si="39"/>
        <v>0.45091324483429324</v>
      </c>
      <c r="P188" s="31">
        <v>52416992</v>
      </c>
      <c r="Q188" s="31">
        <v>80272983</v>
      </c>
      <c r="R188" s="31">
        <v>80272983</v>
      </c>
      <c r="S188" s="31">
        <v>52416992</v>
      </c>
      <c r="T188" s="36">
        <f t="shared" si="40"/>
        <v>0.65298423007402129</v>
      </c>
      <c r="U188" s="36">
        <f t="shared" si="41"/>
        <v>-0.27700223622141462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10682320</v>
      </c>
      <c r="E189" s="31">
        <v>10682320</v>
      </c>
      <c r="F189" s="31">
        <v>3724750</v>
      </c>
      <c r="G189" s="36">
        <f t="shared" si="35"/>
        <v>0.34868361928869385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3724750</v>
      </c>
      <c r="O189" s="36">
        <f t="shared" si="39"/>
        <v>0.34868361928869385</v>
      </c>
      <c r="P189" s="31">
        <v>21401390</v>
      </c>
      <c r="Q189" s="31">
        <v>6033131</v>
      </c>
      <c r="R189" s="31">
        <v>10144653</v>
      </c>
      <c r="S189" s="31">
        <v>21401390</v>
      </c>
      <c r="T189" s="36">
        <f t="shared" si="40"/>
        <v>3.5473106750044048</v>
      </c>
      <c r="U189" s="36">
        <f t="shared" si="41"/>
        <v>-0.82595756630760897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7617000</v>
      </c>
      <c r="F190" s="31">
        <v>2965817</v>
      </c>
      <c r="G190" s="36">
        <f t="shared" si="35"/>
        <v>0.38936812393330705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2965817</v>
      </c>
      <c r="O190" s="36">
        <f t="shared" si="39"/>
        <v>0.38936812393330705</v>
      </c>
      <c r="P190" s="31">
        <v>2203648</v>
      </c>
      <c r="Q190" s="31">
        <v>6125000</v>
      </c>
      <c r="R190" s="31">
        <v>8070000</v>
      </c>
      <c r="S190" s="31">
        <v>2203648</v>
      </c>
      <c r="T190" s="36">
        <f t="shared" si="40"/>
        <v>0.35977926530612248</v>
      </c>
      <c r="U190" s="36">
        <f t="shared" si="41"/>
        <v>0.34586694426696107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102345128</v>
      </c>
      <c r="E191" s="32">
        <f>SUM(E186:E190)</f>
        <v>102345128</v>
      </c>
      <c r="F191" s="32">
        <f>SUM(F186:F190)</f>
        <v>44587935</v>
      </c>
      <c r="G191" s="37">
        <f t="shared" si="35"/>
        <v>0.43566250657285804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44587935</v>
      </c>
      <c r="O191" s="37">
        <f t="shared" si="39"/>
        <v>0.43566250657285804</v>
      </c>
      <c r="P191" s="32">
        <f>SUM(P186:P190)</f>
        <v>76022030</v>
      </c>
      <c r="Q191" s="32">
        <f>SUM(Q186:Q190)</f>
        <v>92431114</v>
      </c>
      <c r="R191" s="32">
        <f>SUM(R186:R190)</f>
        <v>98487636</v>
      </c>
      <c r="S191" s="32">
        <f>SUM(S186:S190)</f>
        <v>76022030</v>
      </c>
      <c r="T191" s="37">
        <f t="shared" si="40"/>
        <v>0.82247229001264666</v>
      </c>
      <c r="U191" s="37">
        <f t="shared" si="41"/>
        <v>-0.413486656433668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1370000</v>
      </c>
      <c r="E192" s="31">
        <v>1370000</v>
      </c>
      <c r="F192" s="31">
        <v>343000</v>
      </c>
      <c r="G192" s="36">
        <f t="shared" si="35"/>
        <v>0.25036496350364962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343000</v>
      </c>
      <c r="O192" s="36">
        <f t="shared" si="39"/>
        <v>0.25036496350364962</v>
      </c>
      <c r="P192" s="31">
        <v>314000</v>
      </c>
      <c r="Q192" s="31">
        <v>1256004</v>
      </c>
      <c r="R192" s="31">
        <v>2383204</v>
      </c>
      <c r="S192" s="31">
        <v>314000</v>
      </c>
      <c r="T192" s="36">
        <f t="shared" si="40"/>
        <v>0.24999920382419163</v>
      </c>
      <c r="U192" s="36">
        <f t="shared" si="41"/>
        <v>9.2356687898089262E-2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729728</v>
      </c>
      <c r="E193" s="31">
        <v>729728</v>
      </c>
      <c r="F193" s="31">
        <v>46424</v>
      </c>
      <c r="G193" s="36">
        <f t="shared" si="35"/>
        <v>6.3618224872829324E-2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46424</v>
      </c>
      <c r="O193" s="36">
        <f t="shared" si="39"/>
        <v>6.3618224872829324E-2</v>
      </c>
      <c r="P193" s="31">
        <v>16135</v>
      </c>
      <c r="Q193" s="31">
        <v>693000</v>
      </c>
      <c r="R193" s="31">
        <v>693000</v>
      </c>
      <c r="S193" s="31">
        <v>16135</v>
      </c>
      <c r="T193" s="36">
        <f t="shared" si="40"/>
        <v>2.3282828282828284E-2</v>
      </c>
      <c r="U193" s="36">
        <f t="shared" si="41"/>
        <v>1.8772234273318871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16199843</v>
      </c>
      <c r="E195" s="31">
        <v>16199843</v>
      </c>
      <c r="F195" s="31">
        <v>1985133</v>
      </c>
      <c r="G195" s="36">
        <f t="shared" si="35"/>
        <v>0.12254026165562222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1985133</v>
      </c>
      <c r="O195" s="36">
        <f t="shared" si="39"/>
        <v>0.12254026165562222</v>
      </c>
      <c r="P195" s="31">
        <v>2306778</v>
      </c>
      <c r="Q195" s="31">
        <v>15404466</v>
      </c>
      <c r="R195" s="31">
        <v>15384466</v>
      </c>
      <c r="S195" s="31">
        <v>2306778</v>
      </c>
      <c r="T195" s="36">
        <f t="shared" si="40"/>
        <v>0.14974735248855753</v>
      </c>
      <c r="U195" s="36">
        <f t="shared" si="41"/>
        <v>-0.13943474404559086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580290</v>
      </c>
      <c r="E196" s="31">
        <v>580290</v>
      </c>
      <c r="F196" s="31">
        <v>9512</v>
      </c>
      <c r="G196" s="36">
        <f t="shared" si="35"/>
        <v>1.6391804097951025E-2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9512</v>
      </c>
      <c r="O196" s="36">
        <f t="shared" si="39"/>
        <v>1.6391804097951025E-2</v>
      </c>
      <c r="P196" s="31">
        <v>240469</v>
      </c>
      <c r="Q196" s="31">
        <v>551083</v>
      </c>
      <c r="R196" s="31">
        <v>1551083</v>
      </c>
      <c r="S196" s="31">
        <v>240469</v>
      </c>
      <c r="T196" s="36">
        <f t="shared" si="40"/>
        <v>0.43635713676524224</v>
      </c>
      <c r="U196" s="36">
        <f t="shared" si="41"/>
        <v>-0.96044396575026303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2290000</v>
      </c>
      <c r="E197" s="31">
        <v>2290000</v>
      </c>
      <c r="F197" s="31">
        <v>360750</v>
      </c>
      <c r="G197" s="36">
        <f t="shared" si="35"/>
        <v>0.15753275109170306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360750</v>
      </c>
      <c r="O197" s="36">
        <f t="shared" si="39"/>
        <v>0.15753275109170306</v>
      </c>
      <c r="P197" s="31">
        <v>0</v>
      </c>
      <c r="Q197" s="31">
        <v>2281000</v>
      </c>
      <c r="R197" s="31">
        <v>2281000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21169861</v>
      </c>
      <c r="E198" s="32">
        <f>SUM(E192:E197)</f>
        <v>21169861</v>
      </c>
      <c r="F198" s="32">
        <f>SUM(F192:F197)</f>
        <v>2744819</v>
      </c>
      <c r="G198" s="37">
        <f t="shared" si="35"/>
        <v>0.12965692122399858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2744819</v>
      </c>
      <c r="O198" s="37">
        <f t="shared" si="39"/>
        <v>0.12965692122399858</v>
      </c>
      <c r="P198" s="32">
        <f>SUM(P192:P197)</f>
        <v>2877382</v>
      </c>
      <c r="Q198" s="32">
        <f>SUM(Q192:Q197)</f>
        <v>20185553</v>
      </c>
      <c r="R198" s="32">
        <f>SUM(R192:R197)</f>
        <v>22292753</v>
      </c>
      <c r="S198" s="32">
        <f>SUM(S192:S197)</f>
        <v>2877382</v>
      </c>
      <c r="T198" s="37">
        <f t="shared" si="40"/>
        <v>0.14254660251319348</v>
      </c>
      <c r="U198" s="37">
        <f t="shared" si="41"/>
        <v>-4.6070698989567616E-2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41636056</v>
      </c>
      <c r="E200" s="31">
        <v>41636056</v>
      </c>
      <c r="F200" s="31">
        <v>18658312</v>
      </c>
      <c r="G200" s="36">
        <f t="shared" si="35"/>
        <v>0.44812870844443098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18658312</v>
      </c>
      <c r="O200" s="36">
        <f t="shared" si="39"/>
        <v>0.44812870844443098</v>
      </c>
      <c r="P200" s="31">
        <v>18152188</v>
      </c>
      <c r="Q200" s="31">
        <v>39912119</v>
      </c>
      <c r="R200" s="31">
        <v>40224519</v>
      </c>
      <c r="S200" s="31">
        <v>18152188</v>
      </c>
      <c r="T200" s="36">
        <f t="shared" si="40"/>
        <v>0.45480391557261091</v>
      </c>
      <c r="U200" s="36">
        <f t="shared" si="41"/>
        <v>2.7882258601552579E-2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3000000</v>
      </c>
      <c r="E201" s="31">
        <v>3000000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6000000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4900000</v>
      </c>
      <c r="E202" s="31">
        <v>4900000</v>
      </c>
      <c r="F202" s="31">
        <v>817758</v>
      </c>
      <c r="G202" s="36">
        <f t="shared" si="35"/>
        <v>0.16688938775510204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817758</v>
      </c>
      <c r="O202" s="36">
        <f t="shared" si="39"/>
        <v>0.16688938775510204</v>
      </c>
      <c r="P202" s="31">
        <v>1585831</v>
      </c>
      <c r="Q202" s="31">
        <v>4829400</v>
      </c>
      <c r="R202" s="31">
        <v>4829400</v>
      </c>
      <c r="S202" s="31">
        <v>1585831</v>
      </c>
      <c r="T202" s="36">
        <f t="shared" si="40"/>
        <v>0.32837019091398517</v>
      </c>
      <c r="U202" s="36">
        <f t="shared" si="41"/>
        <v>-0.48433471158023778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49536056</v>
      </c>
      <c r="E204" s="32">
        <f>SUM(E199:E203)</f>
        <v>49536056</v>
      </c>
      <c r="F204" s="32">
        <f>SUM(F199:F203)</f>
        <v>19476070</v>
      </c>
      <c r="G204" s="37">
        <f t="shared" si="35"/>
        <v>0.39316957329021107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19476070</v>
      </c>
      <c r="O204" s="37">
        <f t="shared" si="39"/>
        <v>0.39316957329021107</v>
      </c>
      <c r="P204" s="32">
        <f>SUM(P199:P203)</f>
        <v>19738019</v>
      </c>
      <c r="Q204" s="32">
        <f>SUM(Q199:Q203)</f>
        <v>44741519</v>
      </c>
      <c r="R204" s="32">
        <f>SUM(R199:R203)</f>
        <v>51053919</v>
      </c>
      <c r="S204" s="32">
        <f>SUM(S199:S203)</f>
        <v>19738019</v>
      </c>
      <c r="T204" s="37">
        <f t="shared" si="40"/>
        <v>0.44115665809200622</v>
      </c>
      <c r="U204" s="37">
        <f t="shared" si="41"/>
        <v>-1.3271291308413424E-2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335589376</v>
      </c>
      <c r="E205" s="32">
        <f>SUM(E173:E178,E180:E184,E186:E190,E192:E197,E199:E203)</f>
        <v>335589376</v>
      </c>
      <c r="F205" s="32">
        <f>SUM(F173:F178,F180:F184,F186:F190,F192:F197,F199:F203)</f>
        <v>118320560</v>
      </c>
      <c r="G205" s="37">
        <f t="shared" si="35"/>
        <v>0.35257540453247244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118320560</v>
      </c>
      <c r="O205" s="37">
        <f t="shared" si="39"/>
        <v>0.35257540453247244</v>
      </c>
      <c r="P205" s="32">
        <f>SUM(P173:P178,P180:P184,P186:P190,P192:P197,P199:P203)</f>
        <v>115056515</v>
      </c>
      <c r="Q205" s="32">
        <f>SUM(Q173:Q178,Q180:Q184,Q186:Q190,Q192:Q197,Q199:Q203)</f>
        <v>320403314</v>
      </c>
      <c r="R205" s="32">
        <f>SUM(R173:R178,R180:R184,R186:R190,R192:R197,R199:R203)</f>
        <v>332625567</v>
      </c>
      <c r="S205" s="32">
        <f>SUM(S173:S178,S180:S184,S186:S190,S192:S197,S199:S203)</f>
        <v>115056515</v>
      </c>
      <c r="T205" s="37">
        <f t="shared" si="40"/>
        <v>0.35909901668495225</v>
      </c>
      <c r="U205" s="37">
        <f t="shared" si="41"/>
        <v>2.8369058457923924E-2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12736418</v>
      </c>
      <c r="E209" s="31">
        <v>12736418</v>
      </c>
      <c r="F209" s="31">
        <v>126524</v>
      </c>
      <c r="G209" s="36">
        <f t="shared" si="42"/>
        <v>9.9340332580165006E-3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126524</v>
      </c>
      <c r="O209" s="36">
        <f t="shared" si="46"/>
        <v>9.9340332580165006E-3</v>
      </c>
      <c r="P209" s="31">
        <v>0</v>
      </c>
      <c r="Q209" s="31">
        <v>12096116</v>
      </c>
      <c r="R209" s="31">
        <v>12096116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2262000</v>
      </c>
      <c r="E210" s="31">
        <v>2262000</v>
      </c>
      <c r="F210" s="31">
        <v>4867</v>
      </c>
      <c r="G210" s="36">
        <f t="shared" si="42"/>
        <v>2.1516357206012378E-3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4867</v>
      </c>
      <c r="O210" s="36">
        <f t="shared" si="46"/>
        <v>2.1516357206012378E-3</v>
      </c>
      <c r="P210" s="31">
        <v>14808</v>
      </c>
      <c r="Q210" s="31">
        <v>89238</v>
      </c>
      <c r="R210" s="31">
        <v>3589435</v>
      </c>
      <c r="S210" s="31">
        <v>14808</v>
      </c>
      <c r="T210" s="36">
        <f t="shared" si="47"/>
        <v>0.16593827741545081</v>
      </c>
      <c r="U210" s="36">
        <f t="shared" si="48"/>
        <v>-0.67132631010264721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15466236</v>
      </c>
      <c r="E211" s="31">
        <v>15466236</v>
      </c>
      <c r="F211" s="31">
        <v>4578</v>
      </c>
      <c r="G211" s="36">
        <f t="shared" si="42"/>
        <v>2.9599962136876744E-4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4578</v>
      </c>
      <c r="O211" s="36">
        <f t="shared" si="46"/>
        <v>2.9599962136876744E-4</v>
      </c>
      <c r="P211" s="31">
        <v>7658143</v>
      </c>
      <c r="Q211" s="31">
        <v>0</v>
      </c>
      <c r="R211" s="31">
        <v>100000</v>
      </c>
      <c r="S211" s="31">
        <v>7658143</v>
      </c>
      <c r="T211" s="36">
        <f t="shared" si="47"/>
        <v>0</v>
      </c>
      <c r="U211" s="36">
        <f t="shared" si="48"/>
        <v>-0.99940220494707399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5534400</v>
      </c>
      <c r="E212" s="31">
        <v>5534400</v>
      </c>
      <c r="F212" s="31">
        <v>821386</v>
      </c>
      <c r="G212" s="36">
        <f t="shared" si="42"/>
        <v>0.14841464296039317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821386</v>
      </c>
      <c r="O212" s="36">
        <f t="shared" si="46"/>
        <v>0.14841464296039317</v>
      </c>
      <c r="P212" s="31">
        <v>393052</v>
      </c>
      <c r="Q212" s="31">
        <v>5630700</v>
      </c>
      <c r="R212" s="31">
        <v>5630700</v>
      </c>
      <c r="S212" s="31">
        <v>393052</v>
      </c>
      <c r="T212" s="36">
        <f t="shared" si="47"/>
        <v>6.9805175200241529E-2</v>
      </c>
      <c r="U212" s="36">
        <f t="shared" si="48"/>
        <v>1.0897642042274303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2713000</v>
      </c>
      <c r="E214" s="31">
        <v>2713000</v>
      </c>
      <c r="F214" s="31">
        <v>5579200</v>
      </c>
      <c r="G214" s="36">
        <f t="shared" si="42"/>
        <v>2.0564688536675266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5579200</v>
      </c>
      <c r="O214" s="36">
        <f t="shared" si="46"/>
        <v>2.0564688536675266</v>
      </c>
      <c r="P214" s="31">
        <v>2200334</v>
      </c>
      <c r="Q214" s="31">
        <v>2629000</v>
      </c>
      <c r="R214" s="31">
        <v>2629000</v>
      </c>
      <c r="S214" s="31">
        <v>2200334</v>
      </c>
      <c r="T214" s="36">
        <f t="shared" si="47"/>
        <v>0.83694712818562189</v>
      </c>
      <c r="U214" s="36">
        <f t="shared" si="48"/>
        <v>1.5356150475336925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38712054</v>
      </c>
      <c r="E216" s="32">
        <f>SUM(E208:E215)</f>
        <v>38712054</v>
      </c>
      <c r="F216" s="32">
        <f>SUM(F208:F215)</f>
        <v>6536555</v>
      </c>
      <c r="G216" s="37">
        <f t="shared" si="42"/>
        <v>0.16885063758177232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6536555</v>
      </c>
      <c r="O216" s="37">
        <f t="shared" si="46"/>
        <v>0.16885063758177232</v>
      </c>
      <c r="P216" s="32">
        <f>SUM(P208:P215)</f>
        <v>10266337</v>
      </c>
      <c r="Q216" s="32">
        <f>SUM(Q208:Q215)</f>
        <v>20445054</v>
      </c>
      <c r="R216" s="32">
        <f>SUM(R208:R215)</f>
        <v>24045251</v>
      </c>
      <c r="S216" s="32">
        <f>SUM(S208:S215)</f>
        <v>10266337</v>
      </c>
      <c r="T216" s="37">
        <f t="shared" si="47"/>
        <v>0.50214281654624149</v>
      </c>
      <c r="U216" s="37">
        <f t="shared" si="48"/>
        <v>-0.36330212031808429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3422000</v>
      </c>
      <c r="R217" s="31">
        <v>1850000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256383</v>
      </c>
      <c r="E218" s="31">
        <v>256383</v>
      </c>
      <c r="F218" s="31">
        <v>69565</v>
      </c>
      <c r="G218" s="36">
        <f t="shared" si="42"/>
        <v>0.27133234262802136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69565</v>
      </c>
      <c r="O218" s="36">
        <f t="shared" si="46"/>
        <v>0.27133234262802136</v>
      </c>
      <c r="P218" s="31">
        <v>56521</v>
      </c>
      <c r="Q218" s="31">
        <v>82017</v>
      </c>
      <c r="R218" s="31">
        <v>252174</v>
      </c>
      <c r="S218" s="31">
        <v>56521</v>
      </c>
      <c r="T218" s="36">
        <f t="shared" si="47"/>
        <v>0.68913761781094163</v>
      </c>
      <c r="U218" s="36">
        <f t="shared" si="48"/>
        <v>0.23078147945011596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1088580</v>
      </c>
      <c r="E219" s="31">
        <v>1088580</v>
      </c>
      <c r="F219" s="31">
        <v>688248</v>
      </c>
      <c r="G219" s="36">
        <f t="shared" si="42"/>
        <v>0.63224384059968031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688248</v>
      </c>
      <c r="O219" s="36">
        <f t="shared" si="46"/>
        <v>0.63224384059968031</v>
      </c>
      <c r="P219" s="31">
        <v>166803</v>
      </c>
      <c r="Q219" s="31">
        <v>1181016</v>
      </c>
      <c r="R219" s="31">
        <v>1181016</v>
      </c>
      <c r="S219" s="31">
        <v>166803</v>
      </c>
      <c r="T219" s="36">
        <f t="shared" si="47"/>
        <v>0.14123686723973258</v>
      </c>
      <c r="U219" s="36">
        <f t="shared" si="48"/>
        <v>3.1261128396971278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1519589</v>
      </c>
      <c r="E220" s="31">
        <v>1519589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2247</v>
      </c>
      <c r="Q220" s="31">
        <v>24996</v>
      </c>
      <c r="R220" s="31">
        <v>18603</v>
      </c>
      <c r="S220" s="31">
        <v>2247</v>
      </c>
      <c r="T220" s="36">
        <f t="shared" si="47"/>
        <v>8.9894383101296202E-2</v>
      </c>
      <c r="U220" s="36">
        <f t="shared" si="48"/>
        <v>-1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15117348</v>
      </c>
      <c r="E221" s="31">
        <v>15117348</v>
      </c>
      <c r="F221" s="31">
        <v>38944</v>
      </c>
      <c r="G221" s="36">
        <f t="shared" si="42"/>
        <v>2.5761132177416304E-3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38944</v>
      </c>
      <c r="O221" s="36">
        <f t="shared" si="46"/>
        <v>2.5761132177416304E-3</v>
      </c>
      <c r="P221" s="31">
        <v>20671</v>
      </c>
      <c r="Q221" s="31">
        <v>24993852</v>
      </c>
      <c r="R221" s="31">
        <v>14356456</v>
      </c>
      <c r="S221" s="31">
        <v>20671</v>
      </c>
      <c r="T221" s="36">
        <f t="shared" si="47"/>
        <v>8.2704338650961041E-4</v>
      </c>
      <c r="U221" s="36">
        <f t="shared" si="48"/>
        <v>0.88399206617967208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3660</v>
      </c>
      <c r="E222" s="31">
        <v>3660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1186</v>
      </c>
      <c r="Q222" s="31">
        <v>0</v>
      </c>
      <c r="R222" s="31">
        <v>3500</v>
      </c>
      <c r="S222" s="31">
        <v>1186</v>
      </c>
      <c r="T222" s="36">
        <f t="shared" si="47"/>
        <v>0</v>
      </c>
      <c r="U222" s="36">
        <f t="shared" si="48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17985560</v>
      </c>
      <c r="E224" s="32">
        <f>SUM(E217:E223)</f>
        <v>17985560</v>
      </c>
      <c r="F224" s="32">
        <f>SUM(F217:F223)</f>
        <v>796757</v>
      </c>
      <c r="G224" s="37">
        <f t="shared" si="42"/>
        <v>4.4299816074673239E-2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796757</v>
      </c>
      <c r="O224" s="37">
        <f t="shared" si="46"/>
        <v>4.4299816074673239E-2</v>
      </c>
      <c r="P224" s="32">
        <f>SUM(P217:P223)</f>
        <v>247428</v>
      </c>
      <c r="Q224" s="32">
        <f>SUM(Q217:Q223)</f>
        <v>29703881</v>
      </c>
      <c r="R224" s="32">
        <f>SUM(R217:R223)</f>
        <v>17661749</v>
      </c>
      <c r="S224" s="32">
        <f>SUM(S217:S223)</f>
        <v>247428</v>
      </c>
      <c r="T224" s="37">
        <f t="shared" si="47"/>
        <v>8.3298206049236458E-3</v>
      </c>
      <c r="U224" s="37">
        <f t="shared" si="48"/>
        <v>2.2201569749583716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411000</v>
      </c>
      <c r="E225" s="31">
        <v>411000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37150</v>
      </c>
      <c r="Q225" s="31">
        <v>700332</v>
      </c>
      <c r="R225" s="31">
        <v>700332</v>
      </c>
      <c r="S225" s="31">
        <v>37150</v>
      </c>
      <c r="T225" s="36">
        <f t="shared" si="47"/>
        <v>5.3046269483616341E-2</v>
      </c>
      <c r="U225" s="36">
        <f t="shared" si="48"/>
        <v>-1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20579125</v>
      </c>
      <c r="E227" s="31">
        <v>20579125</v>
      </c>
      <c r="F227" s="31">
        <v>3896484</v>
      </c>
      <c r="G227" s="36">
        <f t="shared" si="42"/>
        <v>0.18934157793395007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3896484</v>
      </c>
      <c r="O227" s="36">
        <f t="shared" si="46"/>
        <v>0.18934157793395007</v>
      </c>
      <c r="P227" s="31">
        <v>1230346</v>
      </c>
      <c r="Q227" s="31">
        <v>25142569</v>
      </c>
      <c r="R227" s="31">
        <v>25142569</v>
      </c>
      <c r="S227" s="31">
        <v>1230346</v>
      </c>
      <c r="T227" s="36">
        <f t="shared" si="47"/>
        <v>4.8934776712753578E-2</v>
      </c>
      <c r="U227" s="36">
        <f t="shared" si="48"/>
        <v>2.1669822960370499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4116619</v>
      </c>
      <c r="Q228" s="31">
        <v>59671906</v>
      </c>
      <c r="R228" s="31">
        <v>33671906</v>
      </c>
      <c r="S228" s="31">
        <v>4116619</v>
      </c>
      <c r="T228" s="36">
        <f t="shared" si="47"/>
        <v>6.8987556723929686E-2</v>
      </c>
      <c r="U228" s="36">
        <f t="shared" si="48"/>
        <v>-1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20990125</v>
      </c>
      <c r="E230" s="32">
        <f>SUM(E225:E229)</f>
        <v>20990125</v>
      </c>
      <c r="F230" s="32">
        <f>SUM(F225:F229)</f>
        <v>3896484</v>
      </c>
      <c r="G230" s="37">
        <f t="shared" si="42"/>
        <v>0.18563414939167822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3896484</v>
      </c>
      <c r="O230" s="37">
        <f t="shared" si="46"/>
        <v>0.18563414939167822</v>
      </c>
      <c r="P230" s="32">
        <f>SUM(P225:P229)</f>
        <v>5384115</v>
      </c>
      <c r="Q230" s="32">
        <f>SUM(Q225:Q229)</f>
        <v>85514807</v>
      </c>
      <c r="R230" s="32">
        <f>SUM(R225:R229)</f>
        <v>59514807</v>
      </c>
      <c r="S230" s="32">
        <f>SUM(S225:S229)</f>
        <v>5384115</v>
      </c>
      <c r="T230" s="37">
        <f t="shared" si="47"/>
        <v>6.2961201561268804E-2</v>
      </c>
      <c r="U230" s="37">
        <f t="shared" si="48"/>
        <v>-0.27630000473615446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77687739</v>
      </c>
      <c r="E231" s="32">
        <f>SUM(E208:E215,E217:E223,E225:E229)</f>
        <v>77687739</v>
      </c>
      <c r="F231" s="32">
        <f>SUM(F208:F215,F217:F223,F225:F229)</f>
        <v>11229796</v>
      </c>
      <c r="G231" s="37">
        <f t="shared" si="42"/>
        <v>0.1445504289936923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11229796</v>
      </c>
      <c r="O231" s="37">
        <f t="shared" si="46"/>
        <v>0.1445504289936923</v>
      </c>
      <c r="P231" s="32">
        <f>SUM(P208:P215,P217:P223,P225:P229)</f>
        <v>15897880</v>
      </c>
      <c r="Q231" s="32">
        <f>SUM(Q208:Q215,Q217:Q223,Q225:Q229)</f>
        <v>135663742</v>
      </c>
      <c r="R231" s="32">
        <f>SUM(R208:R215,R217:R223,R225:R229)</f>
        <v>101221807</v>
      </c>
      <c r="S231" s="32">
        <f>SUM(S208:S215,S217:S223,S225:S229)</f>
        <v>15897880</v>
      </c>
      <c r="T231" s="37">
        <f t="shared" si="47"/>
        <v>0.11718591692686761</v>
      </c>
      <c r="U231" s="37">
        <f t="shared" si="48"/>
        <v>-0.29362933925781298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1096140</v>
      </c>
      <c r="E234" s="31">
        <v>1096140</v>
      </c>
      <c r="F234" s="31">
        <v>77030</v>
      </c>
      <c r="G234" s="36">
        <f t="shared" ref="G234:G260" si="49">IF(($D234     =0),0,($F234     /$D234     ))</f>
        <v>7.0273870126078788E-2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77030</v>
      </c>
      <c r="O234" s="36">
        <f t="shared" ref="O234:O260" si="53">IF(($D234     =0),0,($N234     /$D234     ))</f>
        <v>7.0273870126078788E-2</v>
      </c>
      <c r="P234" s="31">
        <v>0</v>
      </c>
      <c r="Q234" s="31">
        <v>566135</v>
      </c>
      <c r="R234" s="31">
        <v>1766135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14500000</v>
      </c>
      <c r="E235" s="31">
        <v>14500000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12434714</v>
      </c>
      <c r="R235" s="31">
        <v>12434714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178744611</v>
      </c>
      <c r="E236" s="31">
        <v>178744611</v>
      </c>
      <c r="F236" s="31">
        <v>26625604</v>
      </c>
      <c r="G236" s="36">
        <f t="shared" si="49"/>
        <v>0.14895891882301279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26625604</v>
      </c>
      <c r="O236" s="36">
        <f t="shared" si="53"/>
        <v>0.14895891882301279</v>
      </c>
      <c r="P236" s="31">
        <v>1549832</v>
      </c>
      <c r="Q236" s="31">
        <v>168779762</v>
      </c>
      <c r="R236" s="31">
        <v>168779762</v>
      </c>
      <c r="S236" s="31">
        <v>1549832</v>
      </c>
      <c r="T236" s="36">
        <f t="shared" si="54"/>
        <v>9.1825701235436034E-3</v>
      </c>
      <c r="U236" s="36">
        <f t="shared" si="55"/>
        <v>16.179671086930714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22796043</v>
      </c>
      <c r="E237" s="31">
        <v>22796043</v>
      </c>
      <c r="F237" s="31">
        <v>935463</v>
      </c>
      <c r="G237" s="36">
        <f t="shared" si="49"/>
        <v>4.1036200888022539E-2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935463</v>
      </c>
      <c r="O237" s="36">
        <f t="shared" si="53"/>
        <v>4.1036200888022539E-2</v>
      </c>
      <c r="P237" s="31">
        <v>1869</v>
      </c>
      <c r="Q237" s="31">
        <v>22524905</v>
      </c>
      <c r="R237" s="31">
        <v>22529905</v>
      </c>
      <c r="S237" s="31">
        <v>1869</v>
      </c>
      <c r="T237" s="36">
        <f t="shared" si="54"/>
        <v>8.2974822757299094E-5</v>
      </c>
      <c r="U237" s="36">
        <f t="shared" si="55"/>
        <v>499.51524879614766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217136794</v>
      </c>
      <c r="E240" s="32">
        <f>SUM(E234:E239)</f>
        <v>217136794</v>
      </c>
      <c r="F240" s="32">
        <f>SUM(F234:F239)</f>
        <v>27638097</v>
      </c>
      <c r="G240" s="37">
        <f t="shared" si="49"/>
        <v>0.12728426394653317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27638097</v>
      </c>
      <c r="O240" s="37">
        <f t="shared" si="53"/>
        <v>0.12728426394653317</v>
      </c>
      <c r="P240" s="32">
        <f>SUM(P234:P239)</f>
        <v>1551701</v>
      </c>
      <c r="Q240" s="32">
        <f>SUM(Q234:Q239)</f>
        <v>204305516</v>
      </c>
      <c r="R240" s="32">
        <f>SUM(R234:R239)</f>
        <v>205510516</v>
      </c>
      <c r="S240" s="32">
        <f>SUM(S234:S239)</f>
        <v>1551701</v>
      </c>
      <c r="T240" s="37">
        <f t="shared" si="54"/>
        <v>7.5950029660481607E-3</v>
      </c>
      <c r="U240" s="37">
        <f t="shared" si="55"/>
        <v>16.811483655678511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4037229</v>
      </c>
      <c r="E243" s="31">
        <v>4037229</v>
      </c>
      <c r="F243" s="31">
        <v>1209659</v>
      </c>
      <c r="G243" s="36">
        <f t="shared" si="49"/>
        <v>0.29962605539591636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1209659</v>
      </c>
      <c r="O243" s="36">
        <f t="shared" si="53"/>
        <v>0.29962605539591636</v>
      </c>
      <c r="P243" s="31">
        <v>3757</v>
      </c>
      <c r="Q243" s="31">
        <v>5309352</v>
      </c>
      <c r="R243" s="31">
        <v>5309352</v>
      </c>
      <c r="S243" s="31">
        <v>3757</v>
      </c>
      <c r="T243" s="36">
        <f t="shared" si="54"/>
        <v>7.0761931022844215E-4</v>
      </c>
      <c r="U243" s="36">
        <f t="shared" si="55"/>
        <v>320.97471386744741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7776000</v>
      </c>
      <c r="E244" s="31">
        <v>7776000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7453325</v>
      </c>
      <c r="R244" s="31">
        <v>7453325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91431072</v>
      </c>
      <c r="E245" s="31">
        <v>91431072</v>
      </c>
      <c r="F245" s="31">
        <v>32915717</v>
      </c>
      <c r="G245" s="36">
        <f t="shared" si="49"/>
        <v>0.36000580852863673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32915717</v>
      </c>
      <c r="O245" s="36">
        <f t="shared" si="53"/>
        <v>0.36000580852863673</v>
      </c>
      <c r="P245" s="31">
        <v>22691340</v>
      </c>
      <c r="Q245" s="31">
        <v>64979795</v>
      </c>
      <c r="R245" s="31">
        <v>64979787</v>
      </c>
      <c r="S245" s="31">
        <v>22691340</v>
      </c>
      <c r="T245" s="36">
        <f t="shared" si="54"/>
        <v>0.34920608783084034</v>
      </c>
      <c r="U245" s="36">
        <f t="shared" si="55"/>
        <v>0.45058498087816767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103244301</v>
      </c>
      <c r="E247" s="32">
        <f>SUM(E241:E246)</f>
        <v>103244301</v>
      </c>
      <c r="F247" s="32">
        <f>SUM(F241:F246)</f>
        <v>34125376</v>
      </c>
      <c r="G247" s="37">
        <f t="shared" si="49"/>
        <v>0.33053036021813931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34125376</v>
      </c>
      <c r="O247" s="37">
        <f t="shared" si="53"/>
        <v>0.33053036021813931</v>
      </c>
      <c r="P247" s="32">
        <f>SUM(P241:P246)</f>
        <v>22695097</v>
      </c>
      <c r="Q247" s="32">
        <f>SUM(Q241:Q246)</f>
        <v>77742472</v>
      </c>
      <c r="R247" s="32">
        <f>SUM(R241:R246)</f>
        <v>77742464</v>
      </c>
      <c r="S247" s="32">
        <f>SUM(S241:S246)</f>
        <v>22695097</v>
      </c>
      <c r="T247" s="37">
        <f t="shared" si="54"/>
        <v>0.29192661895289362</v>
      </c>
      <c r="U247" s="37">
        <f t="shared" si="55"/>
        <v>0.50364530277178376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8849286</v>
      </c>
      <c r="E248" s="31">
        <v>8849286</v>
      </c>
      <c r="F248" s="31">
        <v>33500</v>
      </c>
      <c r="G248" s="36">
        <f t="shared" si="49"/>
        <v>3.7856161502747227E-3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33500</v>
      </c>
      <c r="O248" s="36">
        <f t="shared" si="53"/>
        <v>3.7856161502747227E-3</v>
      </c>
      <c r="P248" s="31">
        <v>135250</v>
      </c>
      <c r="Q248" s="31">
        <v>9585510</v>
      </c>
      <c r="R248" s="31">
        <v>17516351</v>
      </c>
      <c r="S248" s="31">
        <v>135250</v>
      </c>
      <c r="T248" s="36">
        <f t="shared" si="54"/>
        <v>1.4109838704461213E-2</v>
      </c>
      <c r="U248" s="36">
        <f t="shared" si="55"/>
        <v>-0.75231053604436227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3229000</v>
      </c>
      <c r="E250" s="31">
        <v>3229000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2255000</v>
      </c>
      <c r="R250" s="31">
        <v>2255000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3313732</v>
      </c>
      <c r="E251" s="31">
        <v>3313732</v>
      </c>
      <c r="F251" s="31">
        <v>67766</v>
      </c>
      <c r="G251" s="36">
        <f t="shared" si="49"/>
        <v>2.0450054500484649E-2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67766</v>
      </c>
      <c r="O251" s="36">
        <f t="shared" si="53"/>
        <v>2.0450054500484649E-2</v>
      </c>
      <c r="P251" s="31">
        <v>47554</v>
      </c>
      <c r="Q251" s="31">
        <v>4165656</v>
      </c>
      <c r="R251" s="31">
        <v>3370833</v>
      </c>
      <c r="S251" s="31">
        <v>47554</v>
      </c>
      <c r="T251" s="36">
        <f t="shared" si="54"/>
        <v>1.1415728999226053E-2</v>
      </c>
      <c r="U251" s="36">
        <f t="shared" si="55"/>
        <v>0.42503259452412001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15392018</v>
      </c>
      <c r="E254" s="32">
        <f>SUM(E248:E253)</f>
        <v>15392018</v>
      </c>
      <c r="F254" s="32">
        <f>SUM(F248:F253)</f>
        <v>101266</v>
      </c>
      <c r="G254" s="37">
        <f t="shared" si="49"/>
        <v>6.5791243227496226E-3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101266</v>
      </c>
      <c r="O254" s="37">
        <f t="shared" si="53"/>
        <v>6.5791243227496226E-3</v>
      </c>
      <c r="P254" s="32">
        <f>SUM(P248:P253)</f>
        <v>182804</v>
      </c>
      <c r="Q254" s="32">
        <f>SUM(Q248:Q253)</f>
        <v>16006166</v>
      </c>
      <c r="R254" s="32">
        <f>SUM(R248:R253)</f>
        <v>23142184</v>
      </c>
      <c r="S254" s="32">
        <f>SUM(S248:S253)</f>
        <v>182804</v>
      </c>
      <c r="T254" s="37">
        <f t="shared" si="54"/>
        <v>1.1420848690435923E-2</v>
      </c>
      <c r="U254" s="37">
        <f t="shared" si="55"/>
        <v>-0.44604056804008663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3967600</v>
      </c>
      <c r="E255" s="31">
        <v>3967600</v>
      </c>
      <c r="F255" s="31">
        <v>27763</v>
      </c>
      <c r="G255" s="36">
        <f t="shared" si="49"/>
        <v>6.9974291763282587E-3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27763</v>
      </c>
      <c r="O255" s="36">
        <f t="shared" si="53"/>
        <v>6.9974291763282587E-3</v>
      </c>
      <c r="P255" s="31">
        <v>454683</v>
      </c>
      <c r="Q255" s="31">
        <v>2613669</v>
      </c>
      <c r="R255" s="31">
        <v>2613669</v>
      </c>
      <c r="S255" s="31">
        <v>454683</v>
      </c>
      <c r="T255" s="36">
        <f t="shared" si="54"/>
        <v>0.17396349729059035</v>
      </c>
      <c r="U255" s="36">
        <f t="shared" si="55"/>
        <v>-0.93893987679328239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19013160</v>
      </c>
      <c r="E256" s="31">
        <v>19013160</v>
      </c>
      <c r="F256" s="31">
        <v>29977</v>
      </c>
      <c r="G256" s="36">
        <f t="shared" si="49"/>
        <v>1.5766448081223742E-3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29977</v>
      </c>
      <c r="O256" s="36">
        <f t="shared" si="53"/>
        <v>1.5766448081223742E-3</v>
      </c>
      <c r="P256" s="31">
        <v>40235</v>
      </c>
      <c r="Q256" s="31">
        <v>28532000</v>
      </c>
      <c r="R256" s="31">
        <v>28730750</v>
      </c>
      <c r="S256" s="31">
        <v>40235</v>
      </c>
      <c r="T256" s="36">
        <f t="shared" si="54"/>
        <v>1.4101710360297211E-3</v>
      </c>
      <c r="U256" s="36">
        <f t="shared" si="55"/>
        <v>-0.25495215608301225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13597079</v>
      </c>
      <c r="E257" s="31">
        <v>13597079</v>
      </c>
      <c r="F257" s="31">
        <v>2828975</v>
      </c>
      <c r="G257" s="36">
        <f t="shared" si="49"/>
        <v>0.20805755412614724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2828975</v>
      </c>
      <c r="O257" s="36">
        <f t="shared" si="53"/>
        <v>0.20805755412614724</v>
      </c>
      <c r="P257" s="31">
        <v>376993</v>
      </c>
      <c r="Q257" s="31">
        <v>16230970</v>
      </c>
      <c r="R257" s="31">
        <v>13330470</v>
      </c>
      <c r="S257" s="31">
        <v>376993</v>
      </c>
      <c r="T257" s="36">
        <f t="shared" si="54"/>
        <v>2.3226769564603966E-2</v>
      </c>
      <c r="U257" s="36">
        <f t="shared" si="55"/>
        <v>6.5040517993702798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36577839</v>
      </c>
      <c r="E259" s="32">
        <f>SUM(E255:E258)</f>
        <v>36577839</v>
      </c>
      <c r="F259" s="32">
        <f>SUM(F255:F258)</f>
        <v>2886715</v>
      </c>
      <c r="G259" s="37">
        <f t="shared" si="49"/>
        <v>7.8919779815313854E-2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2886715</v>
      </c>
      <c r="O259" s="37">
        <f t="shared" si="53"/>
        <v>7.8919779815313854E-2</v>
      </c>
      <c r="P259" s="32">
        <f>SUM(P255:P258)</f>
        <v>871911</v>
      </c>
      <c r="Q259" s="32">
        <f>SUM(Q255:Q258)</f>
        <v>47376639</v>
      </c>
      <c r="R259" s="32">
        <f>SUM(R255:R258)</f>
        <v>44674889</v>
      </c>
      <c r="S259" s="32">
        <f>SUM(S255:S258)</f>
        <v>871911</v>
      </c>
      <c r="T259" s="37">
        <f t="shared" si="54"/>
        <v>1.8403817121767543E-2</v>
      </c>
      <c r="U259" s="37">
        <f t="shared" si="55"/>
        <v>2.3107908949422589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372350952</v>
      </c>
      <c r="E260" s="32">
        <f>SUM(E234:E239,E241:E246,E248:E253,E255:E258)</f>
        <v>372350952</v>
      </c>
      <c r="F260" s="32">
        <f>SUM(F234:F239,F241:F246,F248:F253,F255:F258)</f>
        <v>64751454</v>
      </c>
      <c r="G260" s="37">
        <f t="shared" si="49"/>
        <v>0.17389898871535583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64751454</v>
      </c>
      <c r="O260" s="37">
        <f t="shared" si="53"/>
        <v>0.17389898871535583</v>
      </c>
      <c r="P260" s="32">
        <f>SUM(P234:P239,P241:P246,P248:P253,P255:P258)</f>
        <v>25301513</v>
      </c>
      <c r="Q260" s="32">
        <f>SUM(Q234:Q239,Q241:Q246,Q248:Q253,Q255:Q258)</f>
        <v>345430793</v>
      </c>
      <c r="R260" s="32">
        <f>SUM(R234:R239,R241:R246,R248:R253,R255:R258)</f>
        <v>351070053</v>
      </c>
      <c r="S260" s="32">
        <f>SUM(S234:S239,S241:S246,S248:S253,S255:S258)</f>
        <v>25301513</v>
      </c>
      <c r="T260" s="37">
        <f t="shared" si="54"/>
        <v>7.3246258042779649E-2</v>
      </c>
      <c r="U260" s="37">
        <f t="shared" si="55"/>
        <v>1.5591929620967728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2200000</v>
      </c>
      <c r="E264" s="31">
        <v>2200000</v>
      </c>
      <c r="F264" s="31">
        <v>916667</v>
      </c>
      <c r="G264" s="36">
        <f t="shared" si="56"/>
        <v>0.41666681818181817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916667</v>
      </c>
      <c r="O264" s="36">
        <f t="shared" si="60"/>
        <v>0.41666681818181817</v>
      </c>
      <c r="P264" s="31">
        <v>779993</v>
      </c>
      <c r="Q264" s="31">
        <v>2000000</v>
      </c>
      <c r="R264" s="31">
        <v>2000000</v>
      </c>
      <c r="S264" s="31">
        <v>779993</v>
      </c>
      <c r="T264" s="36">
        <f t="shared" si="61"/>
        <v>0.38999650000000002</v>
      </c>
      <c r="U264" s="36">
        <f t="shared" si="62"/>
        <v>0.17522464945198224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3314943</v>
      </c>
      <c r="E265" s="31">
        <v>3314943</v>
      </c>
      <c r="F265" s="31">
        <v>634724</v>
      </c>
      <c r="G265" s="36">
        <f t="shared" si="56"/>
        <v>0.19147357888205016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634724</v>
      </c>
      <c r="O265" s="36">
        <f t="shared" si="60"/>
        <v>0.19147357888205016</v>
      </c>
      <c r="P265" s="31">
        <v>446585</v>
      </c>
      <c r="Q265" s="31">
        <v>3437943</v>
      </c>
      <c r="R265" s="31">
        <v>3949240</v>
      </c>
      <c r="S265" s="31">
        <v>446585</v>
      </c>
      <c r="T265" s="36">
        <f t="shared" si="61"/>
        <v>0.12989889593864704</v>
      </c>
      <c r="U265" s="36">
        <f t="shared" si="62"/>
        <v>0.42128374217674125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5514943</v>
      </c>
      <c r="E267" s="32">
        <f>SUM(E263:E266)</f>
        <v>5514943</v>
      </c>
      <c r="F267" s="32">
        <f>SUM(F263:F266)</f>
        <v>1551391</v>
      </c>
      <c r="G267" s="37">
        <f t="shared" si="56"/>
        <v>0.28130680589083151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1551391</v>
      </c>
      <c r="O267" s="37">
        <f t="shared" si="60"/>
        <v>0.28130680589083151</v>
      </c>
      <c r="P267" s="32">
        <f>SUM(P263:P266)</f>
        <v>1226578</v>
      </c>
      <c r="Q267" s="32">
        <f>SUM(Q263:Q266)</f>
        <v>5437943</v>
      </c>
      <c r="R267" s="32">
        <f>SUM(R263:R266)</f>
        <v>5949240</v>
      </c>
      <c r="S267" s="32">
        <f>SUM(S263:S266)</f>
        <v>1226578</v>
      </c>
      <c r="T267" s="37">
        <f t="shared" si="61"/>
        <v>0.22555918662626659</v>
      </c>
      <c r="U267" s="37">
        <f t="shared" si="62"/>
        <v>0.2648123478490565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165890</v>
      </c>
      <c r="E268" s="31">
        <v>165890</v>
      </c>
      <c r="F268" s="31">
        <v>-222</v>
      </c>
      <c r="G268" s="36">
        <f t="shared" si="56"/>
        <v>-1.3382361806016036E-3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-222</v>
      </c>
      <c r="O268" s="36">
        <f t="shared" si="60"/>
        <v>-1.3382361806016036E-3</v>
      </c>
      <c r="P268" s="31">
        <v>-222</v>
      </c>
      <c r="Q268" s="31">
        <v>46047</v>
      </c>
      <c r="R268" s="31">
        <v>156872</v>
      </c>
      <c r="S268" s="31">
        <v>-222</v>
      </c>
      <c r="T268" s="36">
        <f t="shared" si="61"/>
        <v>-4.8211609876864939E-3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1902485</v>
      </c>
      <c r="E269" s="31">
        <v>1902485</v>
      </c>
      <c r="F269" s="31">
        <v>288863</v>
      </c>
      <c r="G269" s="36">
        <f t="shared" si="56"/>
        <v>0.15183457425419911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288863</v>
      </c>
      <c r="O269" s="36">
        <f t="shared" si="60"/>
        <v>0.15183457425419911</v>
      </c>
      <c r="P269" s="31">
        <v>430365</v>
      </c>
      <c r="Q269" s="31">
        <v>1088328</v>
      </c>
      <c r="R269" s="31">
        <v>1806728</v>
      </c>
      <c r="S269" s="31">
        <v>430365</v>
      </c>
      <c r="T269" s="36">
        <f t="shared" si="61"/>
        <v>0.39543685359560721</v>
      </c>
      <c r="U269" s="36">
        <f t="shared" si="62"/>
        <v>-0.3287953248986325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960260</v>
      </c>
      <c r="E270" s="31">
        <v>960260</v>
      </c>
      <c r="F270" s="31">
        <v>10709</v>
      </c>
      <c r="G270" s="36">
        <f t="shared" si="56"/>
        <v>1.115218794909712E-2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10709</v>
      </c>
      <c r="O270" s="36">
        <f t="shared" si="60"/>
        <v>1.115218794909712E-2</v>
      </c>
      <c r="P270" s="31">
        <v>0</v>
      </c>
      <c r="Q270" s="31">
        <v>959745</v>
      </c>
      <c r="R270" s="31">
        <v>959745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811153</v>
      </c>
      <c r="E271" s="31">
        <v>811153</v>
      </c>
      <c r="F271" s="31">
        <v>-12527</v>
      </c>
      <c r="G271" s="36">
        <f t="shared" si="56"/>
        <v>-1.5443449016400112E-2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-12527</v>
      </c>
      <c r="O271" s="36">
        <f t="shared" si="60"/>
        <v>-1.5443449016400112E-2</v>
      </c>
      <c r="P271" s="31">
        <v>-2708</v>
      </c>
      <c r="Q271" s="31">
        <v>884787</v>
      </c>
      <c r="R271" s="31">
        <v>884787</v>
      </c>
      <c r="S271" s="31">
        <v>-2708</v>
      </c>
      <c r="T271" s="36">
        <f t="shared" si="61"/>
        <v>-3.0606236303200658E-3</v>
      </c>
      <c r="U271" s="36">
        <f t="shared" si="62"/>
        <v>3.625923190546529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950000</v>
      </c>
      <c r="E272" s="31">
        <v>950000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1073000</v>
      </c>
      <c r="R272" s="31">
        <v>1073000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163750</v>
      </c>
      <c r="E273" s="31">
        <v>163750</v>
      </c>
      <c r="F273" s="31">
        <v>5819</v>
      </c>
      <c r="G273" s="36">
        <f t="shared" si="56"/>
        <v>3.5535877862595419E-2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5819</v>
      </c>
      <c r="O273" s="36">
        <f t="shared" si="60"/>
        <v>3.5535877862595419E-2</v>
      </c>
      <c r="P273" s="31">
        <v>29516</v>
      </c>
      <c r="Q273" s="31">
        <v>155508</v>
      </c>
      <c r="R273" s="31">
        <v>155508</v>
      </c>
      <c r="S273" s="31">
        <v>29516</v>
      </c>
      <c r="T273" s="36">
        <f t="shared" si="61"/>
        <v>0.18980374000051445</v>
      </c>
      <c r="U273" s="36">
        <f t="shared" si="62"/>
        <v>-0.8028526900664047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803504</v>
      </c>
      <c r="R274" s="31">
        <v>803504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5770404</v>
      </c>
      <c r="E275" s="32">
        <f>SUM(E268:E274)</f>
        <v>5770404</v>
      </c>
      <c r="F275" s="32">
        <f>SUM(F268:F274)</f>
        <v>292642</v>
      </c>
      <c r="G275" s="37">
        <f t="shared" si="56"/>
        <v>5.0714300073270435E-2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292642</v>
      </c>
      <c r="O275" s="37">
        <f t="shared" si="60"/>
        <v>5.0714300073270435E-2</v>
      </c>
      <c r="P275" s="32">
        <f>SUM(P268:P274)</f>
        <v>456951</v>
      </c>
      <c r="Q275" s="32">
        <f>SUM(Q268:Q274)</f>
        <v>5010919</v>
      </c>
      <c r="R275" s="32">
        <f>SUM(R268:R274)</f>
        <v>5840144</v>
      </c>
      <c r="S275" s="32">
        <f>SUM(S268:S274)</f>
        <v>456951</v>
      </c>
      <c r="T275" s="37">
        <f t="shared" si="61"/>
        <v>9.119105696978938E-2</v>
      </c>
      <c r="U275" s="37">
        <f t="shared" si="62"/>
        <v>-0.35957684740814666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20154717</v>
      </c>
      <c r="E276" s="31">
        <v>20154717</v>
      </c>
      <c r="F276" s="31">
        <v>70002</v>
      </c>
      <c r="G276" s="36">
        <f t="shared" si="56"/>
        <v>3.4732316013169522E-3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70002</v>
      </c>
      <c r="O276" s="36">
        <f t="shared" si="60"/>
        <v>3.4732316013169522E-3</v>
      </c>
      <c r="P276" s="31">
        <v>-288381</v>
      </c>
      <c r="Q276" s="31">
        <v>26781553</v>
      </c>
      <c r="R276" s="31">
        <v>22781552</v>
      </c>
      <c r="S276" s="31">
        <v>-288381</v>
      </c>
      <c r="T276" s="36">
        <f t="shared" si="61"/>
        <v>-1.076789684302475E-2</v>
      </c>
      <c r="U276" s="36">
        <f t="shared" si="62"/>
        <v>-1.242741373391451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26960300</v>
      </c>
      <c r="E277" s="31">
        <v>26960300</v>
      </c>
      <c r="F277" s="31">
        <v>1383909</v>
      </c>
      <c r="G277" s="36">
        <f t="shared" si="56"/>
        <v>5.1331365007065942E-2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1383909</v>
      </c>
      <c r="O277" s="36">
        <f t="shared" si="60"/>
        <v>5.1331365007065942E-2</v>
      </c>
      <c r="P277" s="31">
        <v>1457623</v>
      </c>
      <c r="Q277" s="31">
        <v>24650950</v>
      </c>
      <c r="R277" s="31">
        <v>24825100</v>
      </c>
      <c r="S277" s="31">
        <v>1457623</v>
      </c>
      <c r="T277" s="36">
        <f t="shared" si="61"/>
        <v>5.9130500041580547E-2</v>
      </c>
      <c r="U277" s="36">
        <f t="shared" si="62"/>
        <v>-5.0571375451677114E-2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23500</v>
      </c>
      <c r="E278" s="31">
        <v>23500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565057</v>
      </c>
      <c r="R278" s="31">
        <v>25935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955200</v>
      </c>
      <c r="E279" s="31">
        <v>955200</v>
      </c>
      <c r="F279" s="31">
        <v>15279</v>
      </c>
      <c r="G279" s="36">
        <f t="shared" si="56"/>
        <v>1.5995603015075376E-2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15279</v>
      </c>
      <c r="O279" s="36">
        <f t="shared" si="60"/>
        <v>1.5995603015075376E-2</v>
      </c>
      <c r="P279" s="31">
        <v>22213</v>
      </c>
      <c r="Q279" s="31">
        <v>955671</v>
      </c>
      <c r="R279" s="31">
        <v>955671</v>
      </c>
      <c r="S279" s="31">
        <v>22213</v>
      </c>
      <c r="T279" s="36">
        <f t="shared" si="61"/>
        <v>2.3243354669127764E-2</v>
      </c>
      <c r="U279" s="36">
        <f t="shared" si="62"/>
        <v>-0.31215954621167785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1073000</v>
      </c>
      <c r="R280" s="31">
        <v>1073000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10999</v>
      </c>
      <c r="E281" s="31">
        <v>10999</v>
      </c>
      <c r="F281" s="31">
        <v>594337</v>
      </c>
      <c r="G281" s="36">
        <f t="shared" si="56"/>
        <v>54.035548686244205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594337</v>
      </c>
      <c r="O281" s="36">
        <f t="shared" si="60"/>
        <v>54.035548686244205</v>
      </c>
      <c r="P281" s="31">
        <v>1100460</v>
      </c>
      <c r="Q281" s="31">
        <v>1287552</v>
      </c>
      <c r="R281" s="31">
        <v>5139364</v>
      </c>
      <c r="S281" s="31">
        <v>1100460</v>
      </c>
      <c r="T281" s="36">
        <f t="shared" si="61"/>
        <v>0.85469169400536837</v>
      </c>
      <c r="U281" s="36">
        <f t="shared" si="62"/>
        <v>-0.45991948821401962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951680</v>
      </c>
      <c r="E282" s="31">
        <v>951680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800</v>
      </c>
      <c r="Q282" s="31">
        <v>1079245</v>
      </c>
      <c r="R282" s="31">
        <v>1074600</v>
      </c>
      <c r="S282" s="31">
        <v>800</v>
      </c>
      <c r="T282" s="36">
        <f t="shared" si="61"/>
        <v>7.4125893564482579E-4</v>
      </c>
      <c r="U282" s="36">
        <f t="shared" si="62"/>
        <v>-1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900000</v>
      </c>
      <c r="E283" s="31">
        <v>900000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1073000</v>
      </c>
      <c r="R283" s="31">
        <v>1073000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49956396</v>
      </c>
      <c r="E285" s="32">
        <f>SUM(E276:E284)</f>
        <v>49956396</v>
      </c>
      <c r="F285" s="32">
        <f>SUM(F276:F284)</f>
        <v>2063527</v>
      </c>
      <c r="G285" s="37">
        <f t="shared" si="56"/>
        <v>4.1306562627135876E-2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2063527</v>
      </c>
      <c r="O285" s="37">
        <f t="shared" si="60"/>
        <v>4.1306562627135876E-2</v>
      </c>
      <c r="P285" s="32">
        <f>SUM(P276:P284)</f>
        <v>2292715</v>
      </c>
      <c r="Q285" s="32">
        <f>SUM(Q276:Q284)</f>
        <v>57466028</v>
      </c>
      <c r="R285" s="32">
        <f>SUM(R276:R284)</f>
        <v>56948222</v>
      </c>
      <c r="S285" s="32">
        <f>SUM(S276:S284)</f>
        <v>2292715</v>
      </c>
      <c r="T285" s="37">
        <f t="shared" si="61"/>
        <v>3.9896876116094188E-2</v>
      </c>
      <c r="U285" s="37">
        <f t="shared" si="62"/>
        <v>-9.9963580296722476E-2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923250</v>
      </c>
      <c r="E286" s="31">
        <v>923250</v>
      </c>
      <c r="F286" s="31">
        <v>243065</v>
      </c>
      <c r="G286" s="36">
        <f t="shared" si="56"/>
        <v>0.26327105334416462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243065</v>
      </c>
      <c r="O286" s="36">
        <f t="shared" si="60"/>
        <v>0.26327105334416462</v>
      </c>
      <c r="P286" s="31">
        <v>274325</v>
      </c>
      <c r="Q286" s="31">
        <v>774936</v>
      </c>
      <c r="R286" s="31">
        <v>950000</v>
      </c>
      <c r="S286" s="31">
        <v>274325</v>
      </c>
      <c r="T286" s="36">
        <f t="shared" si="61"/>
        <v>0.35399697523408385</v>
      </c>
      <c r="U286" s="36">
        <f t="shared" si="62"/>
        <v>-0.11395242868859934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691920</v>
      </c>
      <c r="E287" s="31">
        <v>691920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10707</v>
      </c>
      <c r="Q287" s="31">
        <v>772004</v>
      </c>
      <c r="R287" s="31">
        <v>772004</v>
      </c>
      <c r="S287" s="31">
        <v>10707</v>
      </c>
      <c r="T287" s="36">
        <f t="shared" si="61"/>
        <v>1.3869099123838737E-2</v>
      </c>
      <c r="U287" s="36">
        <f t="shared" si="62"/>
        <v>-1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1023493</v>
      </c>
      <c r="E288" s="31">
        <v>1023493</v>
      </c>
      <c r="F288" s="31">
        <v>8049</v>
      </c>
      <c r="G288" s="36">
        <f t="shared" si="56"/>
        <v>7.8642452855075713E-3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8049</v>
      </c>
      <c r="O288" s="36">
        <f t="shared" si="60"/>
        <v>7.8642452855075713E-3</v>
      </c>
      <c r="P288" s="31">
        <v>70844</v>
      </c>
      <c r="Q288" s="31">
        <v>1069382</v>
      </c>
      <c r="R288" s="31">
        <v>2108250</v>
      </c>
      <c r="S288" s="31">
        <v>70844</v>
      </c>
      <c r="T288" s="36">
        <f t="shared" si="61"/>
        <v>6.6247608431785829E-2</v>
      </c>
      <c r="U288" s="36">
        <f t="shared" si="62"/>
        <v>-0.88638416803116704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1110000</v>
      </c>
      <c r="E289" s="31">
        <v>1110000</v>
      </c>
      <c r="F289" s="31">
        <v>217949</v>
      </c>
      <c r="G289" s="36">
        <f t="shared" si="56"/>
        <v>0.19635045045045044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217949</v>
      </c>
      <c r="O289" s="36">
        <f t="shared" si="60"/>
        <v>0.19635045045045044</v>
      </c>
      <c r="P289" s="31">
        <v>307827</v>
      </c>
      <c r="Q289" s="31">
        <v>1132970</v>
      </c>
      <c r="R289" s="31">
        <v>1098853</v>
      </c>
      <c r="S289" s="31">
        <v>307827</v>
      </c>
      <c r="T289" s="36">
        <f t="shared" si="61"/>
        <v>0.27169916237852726</v>
      </c>
      <c r="U289" s="36">
        <f t="shared" si="62"/>
        <v>-0.29197568764273441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475000</v>
      </c>
      <c r="E290" s="31">
        <v>475000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4223663</v>
      </c>
      <c r="E292" s="32">
        <f>SUM(E286:E291)</f>
        <v>4223663</v>
      </c>
      <c r="F292" s="32">
        <f>SUM(F286:F291)</f>
        <v>469063</v>
      </c>
      <c r="G292" s="37">
        <f t="shared" si="56"/>
        <v>0.11105597203185955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469063</v>
      </c>
      <c r="O292" s="37">
        <f t="shared" si="60"/>
        <v>0.11105597203185955</v>
      </c>
      <c r="P292" s="32">
        <f>SUM(P286:P291)</f>
        <v>663703</v>
      </c>
      <c r="Q292" s="32">
        <f>SUM(Q286:Q291)</f>
        <v>3749292</v>
      </c>
      <c r="R292" s="32">
        <f>SUM(R286:R291)</f>
        <v>4929107</v>
      </c>
      <c r="S292" s="32">
        <f>SUM(S286:S291)</f>
        <v>663703</v>
      </c>
      <c r="T292" s="37">
        <f t="shared" si="61"/>
        <v>0.17702088821036077</v>
      </c>
      <c r="U292" s="37">
        <f t="shared" si="62"/>
        <v>-0.29326370379522171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10925000</v>
      </c>
      <c r="E293" s="31">
        <v>10925000</v>
      </c>
      <c r="F293" s="31">
        <v>1156880</v>
      </c>
      <c r="G293" s="36">
        <f t="shared" si="56"/>
        <v>0.1058929061784897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1156880</v>
      </c>
      <c r="O293" s="36">
        <f t="shared" si="60"/>
        <v>0.1058929061784897</v>
      </c>
      <c r="P293" s="31">
        <v>993596</v>
      </c>
      <c r="Q293" s="31">
        <v>10490000</v>
      </c>
      <c r="R293" s="31">
        <v>10490000</v>
      </c>
      <c r="S293" s="31">
        <v>993596</v>
      </c>
      <c r="T293" s="36">
        <f t="shared" si="61"/>
        <v>9.4718398474737842E-2</v>
      </c>
      <c r="U293" s="36">
        <f t="shared" si="62"/>
        <v>0.1643364103720224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450000</v>
      </c>
      <c r="E295" s="31">
        <v>450000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450000</v>
      </c>
      <c r="R295" s="31">
        <v>700000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10530</v>
      </c>
      <c r="E296" s="31">
        <v>10530</v>
      </c>
      <c r="F296" s="31">
        <v>40548</v>
      </c>
      <c r="G296" s="36">
        <f t="shared" si="56"/>
        <v>3.8507122507122507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40548</v>
      </c>
      <c r="O296" s="36">
        <f t="shared" si="60"/>
        <v>3.8507122507122507</v>
      </c>
      <c r="P296" s="31">
        <v>0</v>
      </c>
      <c r="Q296" s="31">
        <v>16965436</v>
      </c>
      <c r="R296" s="31">
        <v>16675436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11385530</v>
      </c>
      <c r="E298" s="32">
        <f>SUM(E293:E297)</f>
        <v>11385530</v>
      </c>
      <c r="F298" s="32">
        <f>SUM(F293:F297)</f>
        <v>1197428</v>
      </c>
      <c r="G298" s="37">
        <f t="shared" si="56"/>
        <v>0.10517103727274883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1197428</v>
      </c>
      <c r="O298" s="37">
        <f t="shared" si="60"/>
        <v>0.10517103727274883</v>
      </c>
      <c r="P298" s="32">
        <f>SUM(P293:P297)</f>
        <v>993596</v>
      </c>
      <c r="Q298" s="32">
        <f>SUM(Q293:Q297)</f>
        <v>27905436</v>
      </c>
      <c r="R298" s="32">
        <f>SUM(R293:R297)</f>
        <v>27865436</v>
      </c>
      <c r="S298" s="32">
        <f>SUM(S293:S297)</f>
        <v>993596</v>
      </c>
      <c r="T298" s="37">
        <f t="shared" si="61"/>
        <v>3.5605822464124914E-2</v>
      </c>
      <c r="U298" s="37">
        <f t="shared" si="62"/>
        <v>0.20514575340480445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76850936</v>
      </c>
      <c r="E299" s="32">
        <f>SUM(E263:E266,E268:E274,E276:E284,E286:E291,E293:E297)</f>
        <v>76850936</v>
      </c>
      <c r="F299" s="32">
        <f>SUM(F263:F266,F268:F274,F276:F284,F286:F291,F293:F297)</f>
        <v>5574051</v>
      </c>
      <c r="G299" s="37">
        <f t="shared" si="56"/>
        <v>7.2530684596996978E-2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5574051</v>
      </c>
      <c r="O299" s="37">
        <f t="shared" si="60"/>
        <v>7.2530684596996978E-2</v>
      </c>
      <c r="P299" s="32">
        <f>SUM(P263:P266,P268:P274,P276:P284,P286:P291,P293:P297)</f>
        <v>5633543</v>
      </c>
      <c r="Q299" s="32">
        <f>SUM(Q263:Q266,Q268:Q274,Q276:Q284,Q286:Q291,Q293:Q297)</f>
        <v>99569618</v>
      </c>
      <c r="R299" s="32">
        <f>SUM(R263:R266,R268:R274,R276:R284,R286:R291,R293:R297)</f>
        <v>101532149</v>
      </c>
      <c r="S299" s="32">
        <f>SUM(S263:S266,S268:S274,S276:S284,S286:S291,S293:S297)</f>
        <v>5633543</v>
      </c>
      <c r="T299" s="37">
        <f t="shared" si="61"/>
        <v>5.6578935554417814E-2</v>
      </c>
      <c r="U299" s="37">
        <f t="shared" si="62"/>
        <v>-1.0560317015419929E-2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1012503005</v>
      </c>
      <c r="E302" s="31">
        <v>1012503005</v>
      </c>
      <c r="F302" s="31">
        <v>217429039</v>
      </c>
      <c r="G302" s="36">
        <f t="shared" ref="G302:G339" si="63">IF(($D302     =0),0,($F302     /$D302     ))</f>
        <v>0.21474409253728585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217429039</v>
      </c>
      <c r="O302" s="36">
        <f t="shared" ref="O302:O339" si="67">IF(($D302     =0),0,($N302     /$D302     ))</f>
        <v>0.21474409253728585</v>
      </c>
      <c r="P302" s="31">
        <v>203237456</v>
      </c>
      <c r="Q302" s="31">
        <v>851714304</v>
      </c>
      <c r="R302" s="31">
        <v>923592095</v>
      </c>
      <c r="S302" s="31">
        <v>203237456</v>
      </c>
      <c r="T302" s="36">
        <f t="shared" ref="T302:T339" si="68">IF(($Q302     =0),0,($S302     /$Q302     ))</f>
        <v>0.23862163056967986</v>
      </c>
      <c r="U302" s="36">
        <f t="shared" ref="U302:U339" si="69">IF(($P302     =0),0,(($F302     /$P302     )-1))</f>
        <v>6.9827596149402593E-2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1012503005</v>
      </c>
      <c r="E303" s="32">
        <f>E302</f>
        <v>1012503005</v>
      </c>
      <c r="F303" s="32">
        <f>F302</f>
        <v>217429039</v>
      </c>
      <c r="G303" s="37">
        <f t="shared" si="63"/>
        <v>0.21474409253728585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217429039</v>
      </c>
      <c r="O303" s="37">
        <f t="shared" si="67"/>
        <v>0.21474409253728585</v>
      </c>
      <c r="P303" s="32">
        <f>P302</f>
        <v>203237456</v>
      </c>
      <c r="Q303" s="32">
        <f>Q302</f>
        <v>851714304</v>
      </c>
      <c r="R303" s="32">
        <f>R302</f>
        <v>923592095</v>
      </c>
      <c r="S303" s="32">
        <f>S302</f>
        <v>203237456</v>
      </c>
      <c r="T303" s="37">
        <f t="shared" si="68"/>
        <v>0.23862163056967986</v>
      </c>
      <c r="U303" s="37">
        <f t="shared" si="69"/>
        <v>6.9827596149402593E-2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13753141</v>
      </c>
      <c r="E304" s="31">
        <v>13753141</v>
      </c>
      <c r="F304" s="31">
        <v>2730496</v>
      </c>
      <c r="G304" s="36">
        <f t="shared" si="63"/>
        <v>0.19853617439099913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2730496</v>
      </c>
      <c r="O304" s="36">
        <f t="shared" si="67"/>
        <v>0.19853617439099913</v>
      </c>
      <c r="P304" s="31">
        <v>4303915</v>
      </c>
      <c r="Q304" s="31">
        <v>13825890</v>
      </c>
      <c r="R304" s="31">
        <v>13536036</v>
      </c>
      <c r="S304" s="31">
        <v>4303915</v>
      </c>
      <c r="T304" s="36">
        <f t="shared" si="68"/>
        <v>0.31129388415501641</v>
      </c>
      <c r="U304" s="36">
        <f t="shared" si="69"/>
        <v>-0.365578548832865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4582242</v>
      </c>
      <c r="E305" s="31">
        <v>4582242</v>
      </c>
      <c r="F305" s="31">
        <v>1311261</v>
      </c>
      <c r="G305" s="36">
        <f t="shared" si="63"/>
        <v>0.28616144673284388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1311261</v>
      </c>
      <c r="O305" s="36">
        <f t="shared" si="67"/>
        <v>0.28616144673284388</v>
      </c>
      <c r="P305" s="31">
        <v>1195988</v>
      </c>
      <c r="Q305" s="31">
        <v>4412242</v>
      </c>
      <c r="R305" s="31">
        <v>4766068</v>
      </c>
      <c r="S305" s="31">
        <v>1195988</v>
      </c>
      <c r="T305" s="36">
        <f t="shared" si="68"/>
        <v>0.27106128811610969</v>
      </c>
      <c r="U305" s="36">
        <f t="shared" si="69"/>
        <v>9.6383074077666331E-2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8861000</v>
      </c>
      <c r="E306" s="31">
        <v>8861000</v>
      </c>
      <c r="F306" s="31">
        <v>1073896</v>
      </c>
      <c r="G306" s="36">
        <f t="shared" si="63"/>
        <v>0.1211935447466426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1073896</v>
      </c>
      <c r="O306" s="36">
        <f t="shared" si="67"/>
        <v>0.1211935447466426</v>
      </c>
      <c r="P306" s="31">
        <v>1914211</v>
      </c>
      <c r="Q306" s="31">
        <v>7646000</v>
      </c>
      <c r="R306" s="31">
        <v>6568000</v>
      </c>
      <c r="S306" s="31">
        <v>1914211</v>
      </c>
      <c r="T306" s="36">
        <f t="shared" si="68"/>
        <v>0.25035456447815851</v>
      </c>
      <c r="U306" s="36">
        <f t="shared" si="69"/>
        <v>-0.43898765601075329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12951637</v>
      </c>
      <c r="E307" s="31">
        <v>12951637</v>
      </c>
      <c r="F307" s="31">
        <v>2970017</v>
      </c>
      <c r="G307" s="36">
        <f t="shared" si="63"/>
        <v>0.2293159544233675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2970017</v>
      </c>
      <c r="O307" s="36">
        <f t="shared" si="67"/>
        <v>0.2293159544233675</v>
      </c>
      <c r="P307" s="31">
        <v>3157220</v>
      </c>
      <c r="Q307" s="31">
        <v>17888238</v>
      </c>
      <c r="R307" s="31">
        <v>12194023</v>
      </c>
      <c r="S307" s="31">
        <v>3157220</v>
      </c>
      <c r="T307" s="36">
        <f t="shared" si="68"/>
        <v>0.17649698086530377</v>
      </c>
      <c r="U307" s="36">
        <f t="shared" si="69"/>
        <v>-5.9293619069941239E-2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12406535</v>
      </c>
      <c r="E308" s="31">
        <v>12406535</v>
      </c>
      <c r="F308" s="31">
        <v>2970199</v>
      </c>
      <c r="G308" s="36">
        <f t="shared" si="63"/>
        <v>0.23940600659249339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2970199</v>
      </c>
      <c r="O308" s="36">
        <f t="shared" si="67"/>
        <v>0.23940600659249339</v>
      </c>
      <c r="P308" s="31">
        <v>3049345</v>
      </c>
      <c r="Q308" s="31">
        <v>15571231</v>
      </c>
      <c r="R308" s="31">
        <v>15696075</v>
      </c>
      <c r="S308" s="31">
        <v>3049345</v>
      </c>
      <c r="T308" s="36">
        <f t="shared" si="68"/>
        <v>0.19583198014338107</v>
      </c>
      <c r="U308" s="36">
        <f t="shared" si="69"/>
        <v>-2.595508215698783E-2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185349000</v>
      </c>
      <c r="F309" s="31">
        <v>10704</v>
      </c>
      <c r="G309" s="36">
        <f t="shared" si="63"/>
        <v>5.7750513895408121E-5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10704</v>
      </c>
      <c r="O309" s="36">
        <f t="shared" si="67"/>
        <v>5.7750513895408121E-5</v>
      </c>
      <c r="P309" s="31">
        <v>42781279</v>
      </c>
      <c r="Q309" s="31">
        <v>171210500</v>
      </c>
      <c r="R309" s="31">
        <v>259991500</v>
      </c>
      <c r="S309" s="31">
        <v>42781279</v>
      </c>
      <c r="T309" s="36">
        <f t="shared" si="68"/>
        <v>0.24987532306721844</v>
      </c>
      <c r="U309" s="36">
        <f t="shared" si="69"/>
        <v>-0.99974979710167156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237903555</v>
      </c>
      <c r="E310" s="32">
        <f>SUM(E304:E309)</f>
        <v>237903555</v>
      </c>
      <c r="F310" s="32">
        <f>SUM(F304:F309)</f>
        <v>11066573</v>
      </c>
      <c r="G310" s="37">
        <f t="shared" si="63"/>
        <v>4.6517056039788895E-2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11066573</v>
      </c>
      <c r="O310" s="37">
        <f t="shared" si="67"/>
        <v>4.6517056039788895E-2</v>
      </c>
      <c r="P310" s="32">
        <f>SUM(P304:P309)</f>
        <v>56401958</v>
      </c>
      <c r="Q310" s="32">
        <f>SUM(Q304:Q309)</f>
        <v>230554101</v>
      </c>
      <c r="R310" s="32">
        <f>SUM(R304:R309)</f>
        <v>312751702</v>
      </c>
      <c r="S310" s="32">
        <f>SUM(S304:S309)</f>
        <v>56401958</v>
      </c>
      <c r="T310" s="37">
        <f t="shared" si="68"/>
        <v>0.244636541945528</v>
      </c>
      <c r="U310" s="37">
        <f t="shared" si="69"/>
        <v>-0.80379097832029167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110250</v>
      </c>
      <c r="E311" s="31">
        <v>110250</v>
      </c>
      <c r="F311" s="31">
        <v>986</v>
      </c>
      <c r="G311" s="36">
        <f t="shared" si="63"/>
        <v>8.9433106575963726E-3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986</v>
      </c>
      <c r="O311" s="36">
        <f t="shared" si="67"/>
        <v>8.9433106575963726E-3</v>
      </c>
      <c r="P311" s="31">
        <v>0</v>
      </c>
      <c r="Q311" s="31">
        <v>105000</v>
      </c>
      <c r="R311" s="31">
        <v>105000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10941</v>
      </c>
      <c r="E312" s="31">
        <v>10941</v>
      </c>
      <c r="F312" s="31">
        <v>10622</v>
      </c>
      <c r="G312" s="36">
        <f t="shared" si="63"/>
        <v>0.97084361575724343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10622</v>
      </c>
      <c r="O312" s="36">
        <f t="shared" si="67"/>
        <v>0.97084361575724343</v>
      </c>
      <c r="P312" s="31">
        <v>3090</v>
      </c>
      <c r="Q312" s="31">
        <v>2868547</v>
      </c>
      <c r="R312" s="31">
        <v>790480</v>
      </c>
      <c r="S312" s="31">
        <v>3090</v>
      </c>
      <c r="T312" s="36">
        <f t="shared" si="68"/>
        <v>1.077200408429773E-3</v>
      </c>
      <c r="U312" s="36">
        <f t="shared" si="69"/>
        <v>2.4375404530744338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6825839</v>
      </c>
      <c r="E313" s="31">
        <v>6825839</v>
      </c>
      <c r="F313" s="31">
        <v>3806482</v>
      </c>
      <c r="G313" s="36">
        <f t="shared" si="63"/>
        <v>0.55765774727473061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3806482</v>
      </c>
      <c r="O313" s="36">
        <f t="shared" si="67"/>
        <v>0.55765774727473061</v>
      </c>
      <c r="P313" s="31">
        <v>394509</v>
      </c>
      <c r="Q313" s="31">
        <v>1503195</v>
      </c>
      <c r="R313" s="31">
        <v>5931451</v>
      </c>
      <c r="S313" s="31">
        <v>394509</v>
      </c>
      <c r="T313" s="36">
        <f t="shared" si="68"/>
        <v>0.26244698791573945</v>
      </c>
      <c r="U313" s="36">
        <f t="shared" si="69"/>
        <v>8.6486569381180143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15342900</v>
      </c>
      <c r="E314" s="31">
        <v>15342900</v>
      </c>
      <c r="F314" s="31">
        <v>3446791</v>
      </c>
      <c r="G314" s="36">
        <f t="shared" si="63"/>
        <v>0.2246505549798278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3446791</v>
      </c>
      <c r="O314" s="36">
        <f t="shared" si="67"/>
        <v>0.2246505549798278</v>
      </c>
      <c r="P314" s="31">
        <v>2815292</v>
      </c>
      <c r="Q314" s="31">
        <v>14169200</v>
      </c>
      <c r="R314" s="31">
        <v>13214000</v>
      </c>
      <c r="S314" s="31">
        <v>2815292</v>
      </c>
      <c r="T314" s="36">
        <f t="shared" si="68"/>
        <v>0.19869096349829207</v>
      </c>
      <c r="U314" s="36">
        <f t="shared" si="69"/>
        <v>0.22431030244820072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162387</v>
      </c>
      <c r="E315" s="31">
        <v>162387</v>
      </c>
      <c r="F315" s="31">
        <v>2653578</v>
      </c>
      <c r="G315" s="36">
        <f t="shared" si="63"/>
        <v>16.341074100759297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2653578</v>
      </c>
      <c r="O315" s="36">
        <f t="shared" si="67"/>
        <v>16.341074100759297</v>
      </c>
      <c r="P315" s="31">
        <v>992153</v>
      </c>
      <c r="Q315" s="31">
        <v>4013303</v>
      </c>
      <c r="R315" s="31">
        <v>5575308</v>
      </c>
      <c r="S315" s="31">
        <v>992153</v>
      </c>
      <c r="T315" s="36">
        <f t="shared" si="68"/>
        <v>0.24721607115136834</v>
      </c>
      <c r="U315" s="36">
        <f t="shared" si="69"/>
        <v>1.6745653140191079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130722500</v>
      </c>
      <c r="E316" s="31">
        <v>130722500</v>
      </c>
      <c r="F316" s="31">
        <v>35746</v>
      </c>
      <c r="G316" s="36">
        <f t="shared" si="63"/>
        <v>2.7344948268278224E-4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35746</v>
      </c>
      <c r="O316" s="36">
        <f t="shared" si="67"/>
        <v>2.7344948268278224E-4</v>
      </c>
      <c r="P316" s="31">
        <v>26313243</v>
      </c>
      <c r="Q316" s="31">
        <v>109322020</v>
      </c>
      <c r="R316" s="31">
        <v>130653540</v>
      </c>
      <c r="S316" s="31">
        <v>26313243</v>
      </c>
      <c r="T316" s="36">
        <f t="shared" si="68"/>
        <v>0.24069481153019309</v>
      </c>
      <c r="U316" s="36">
        <f t="shared" si="69"/>
        <v>-0.99864152054537714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153174817</v>
      </c>
      <c r="E317" s="32">
        <f>SUM(E311:E316)</f>
        <v>153174817</v>
      </c>
      <c r="F317" s="32">
        <f>SUM(F311:F316)</f>
        <v>9954205</v>
      </c>
      <c r="G317" s="37">
        <f t="shared" si="63"/>
        <v>6.4985910836766331E-2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9954205</v>
      </c>
      <c r="O317" s="37">
        <f t="shared" si="67"/>
        <v>6.4985910836766331E-2</v>
      </c>
      <c r="P317" s="32">
        <f>SUM(P311:P316)</f>
        <v>30518287</v>
      </c>
      <c r="Q317" s="32">
        <f>SUM(Q311:Q316)</f>
        <v>131981265</v>
      </c>
      <c r="R317" s="32">
        <f>SUM(R311:R316)</f>
        <v>156269779</v>
      </c>
      <c r="S317" s="32">
        <f>SUM(S311:S316)</f>
        <v>30518287</v>
      </c>
      <c r="T317" s="37">
        <f t="shared" si="68"/>
        <v>0.23123196311234023</v>
      </c>
      <c r="U317" s="37">
        <f t="shared" si="69"/>
        <v>-0.67382818701455949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9543318</v>
      </c>
      <c r="E318" s="31">
        <v>9543318</v>
      </c>
      <c r="F318" s="31">
        <v>1482951</v>
      </c>
      <c r="G318" s="36">
        <f t="shared" si="63"/>
        <v>0.15539155249777908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1482951</v>
      </c>
      <c r="O318" s="36">
        <f t="shared" si="67"/>
        <v>0.15539155249777908</v>
      </c>
      <c r="P318" s="31">
        <v>22986</v>
      </c>
      <c r="Q318" s="31">
        <v>9028032</v>
      </c>
      <c r="R318" s="31">
        <v>9028032</v>
      </c>
      <c r="S318" s="31">
        <v>22986</v>
      </c>
      <c r="T318" s="36">
        <f t="shared" si="68"/>
        <v>2.5460698411348122E-3</v>
      </c>
      <c r="U318" s="36">
        <f t="shared" si="69"/>
        <v>63.51540067867397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650200</v>
      </c>
      <c r="E319" s="31">
        <v>650200</v>
      </c>
      <c r="F319" s="31">
        <v>78339</v>
      </c>
      <c r="G319" s="36">
        <f t="shared" si="63"/>
        <v>0.12048446631805598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78339</v>
      </c>
      <c r="O319" s="36">
        <f t="shared" si="67"/>
        <v>0.12048446631805598</v>
      </c>
      <c r="P319" s="31">
        <v>125140</v>
      </c>
      <c r="Q319" s="31">
        <v>297200</v>
      </c>
      <c r="R319" s="31">
        <v>297200</v>
      </c>
      <c r="S319" s="31">
        <v>125140</v>
      </c>
      <c r="T319" s="36">
        <f t="shared" si="68"/>
        <v>0.42106325706594888</v>
      </c>
      <c r="U319" s="36">
        <f t="shared" si="69"/>
        <v>-0.37398913217196739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4287290</v>
      </c>
      <c r="E320" s="31">
        <v>4287290</v>
      </c>
      <c r="F320" s="31">
        <v>1038133</v>
      </c>
      <c r="G320" s="36">
        <f t="shared" si="63"/>
        <v>0.24214200578920483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1038133</v>
      </c>
      <c r="O320" s="36">
        <f t="shared" si="67"/>
        <v>0.24214200578920483</v>
      </c>
      <c r="P320" s="31">
        <v>449895</v>
      </c>
      <c r="Q320" s="31">
        <v>4044610</v>
      </c>
      <c r="R320" s="31">
        <v>4044610</v>
      </c>
      <c r="S320" s="31">
        <v>449895</v>
      </c>
      <c r="T320" s="36">
        <f t="shared" si="68"/>
        <v>0.1112332214972519</v>
      </c>
      <c r="U320" s="36">
        <f t="shared" si="69"/>
        <v>1.3075006390379977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5466468</v>
      </c>
      <c r="E321" s="31">
        <v>5466468</v>
      </c>
      <c r="F321" s="31">
        <v>551824</v>
      </c>
      <c r="G321" s="36">
        <f t="shared" si="63"/>
        <v>0.10094708319887723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551824</v>
      </c>
      <c r="O321" s="36">
        <f t="shared" si="67"/>
        <v>0.10094708319887723</v>
      </c>
      <c r="P321" s="31">
        <v>266959</v>
      </c>
      <c r="Q321" s="31">
        <v>1933152</v>
      </c>
      <c r="R321" s="31">
        <v>1873152</v>
      </c>
      <c r="S321" s="31">
        <v>266959</v>
      </c>
      <c r="T321" s="36">
        <f t="shared" si="68"/>
        <v>0.13809519375610402</v>
      </c>
      <c r="U321" s="36">
        <f t="shared" si="69"/>
        <v>1.0670739701602119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122375000</v>
      </c>
      <c r="F322" s="31">
        <v>14458268</v>
      </c>
      <c r="G322" s="36">
        <f t="shared" si="63"/>
        <v>0.11814723595505618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14458268</v>
      </c>
      <c r="O322" s="36">
        <f t="shared" si="67"/>
        <v>0.11814723595505618</v>
      </c>
      <c r="P322" s="31">
        <v>26212947</v>
      </c>
      <c r="Q322" s="31">
        <v>108781250</v>
      </c>
      <c r="R322" s="31">
        <v>119585622</v>
      </c>
      <c r="S322" s="31">
        <v>26212947</v>
      </c>
      <c r="T322" s="36">
        <f t="shared" si="68"/>
        <v>0.24096934903763287</v>
      </c>
      <c r="U322" s="36">
        <f t="shared" si="69"/>
        <v>-0.44843027378798728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142322276</v>
      </c>
      <c r="E323" s="32">
        <f>SUM(E318:E322)</f>
        <v>142322276</v>
      </c>
      <c r="F323" s="32">
        <f>SUM(F318:F322)</f>
        <v>17609515</v>
      </c>
      <c r="G323" s="37">
        <f t="shared" si="63"/>
        <v>0.1237298580019898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17609515</v>
      </c>
      <c r="O323" s="37">
        <f t="shared" si="67"/>
        <v>0.1237298580019898</v>
      </c>
      <c r="P323" s="32">
        <f>SUM(P318:P322)</f>
        <v>27077927</v>
      </c>
      <c r="Q323" s="32">
        <f>SUM(Q318:Q322)</f>
        <v>124084244</v>
      </c>
      <c r="R323" s="32">
        <f>SUM(R318:R322)</f>
        <v>134828616</v>
      </c>
      <c r="S323" s="32">
        <f>SUM(S318:S322)</f>
        <v>27077927</v>
      </c>
      <c r="T323" s="37">
        <f t="shared" si="68"/>
        <v>0.21822212173851824</v>
      </c>
      <c r="U323" s="37">
        <f t="shared" si="69"/>
        <v>-0.34967270574294707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4603650</v>
      </c>
      <c r="E324" s="31">
        <v>4603650</v>
      </c>
      <c r="F324" s="31">
        <v>594125</v>
      </c>
      <c r="G324" s="36">
        <f t="shared" si="63"/>
        <v>0.12905520619508434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594125</v>
      </c>
      <c r="O324" s="36">
        <f t="shared" si="67"/>
        <v>0.12905520619508434</v>
      </c>
      <c r="P324" s="31">
        <v>218509</v>
      </c>
      <c r="Q324" s="31">
        <v>8170150</v>
      </c>
      <c r="R324" s="31">
        <v>8019150</v>
      </c>
      <c r="S324" s="31">
        <v>218509</v>
      </c>
      <c r="T324" s="36">
        <f t="shared" si="68"/>
        <v>2.6744796607161437E-2</v>
      </c>
      <c r="U324" s="36">
        <f t="shared" si="69"/>
        <v>1.7189955562471111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1761113</v>
      </c>
      <c r="E325" s="31">
        <v>1761113</v>
      </c>
      <c r="F325" s="31">
        <v>7831</v>
      </c>
      <c r="G325" s="36">
        <f t="shared" si="63"/>
        <v>4.4466198364329834E-3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7831</v>
      </c>
      <c r="O325" s="36">
        <f t="shared" si="67"/>
        <v>4.4466198364329834E-3</v>
      </c>
      <c r="P325" s="31">
        <v>105464</v>
      </c>
      <c r="Q325" s="31">
        <v>950742</v>
      </c>
      <c r="R325" s="31">
        <v>1670634</v>
      </c>
      <c r="S325" s="31">
        <v>105464</v>
      </c>
      <c r="T325" s="36">
        <f t="shared" si="68"/>
        <v>0.11092809616068292</v>
      </c>
      <c r="U325" s="36">
        <f t="shared" si="69"/>
        <v>-0.92574717439126153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21599281</v>
      </c>
      <c r="E326" s="31">
        <v>21599281</v>
      </c>
      <c r="F326" s="31">
        <v>3204153</v>
      </c>
      <c r="G326" s="36">
        <f t="shared" si="63"/>
        <v>0.14834535464398096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3204153</v>
      </c>
      <c r="O326" s="36">
        <f t="shared" si="67"/>
        <v>0.14834535464398096</v>
      </c>
      <c r="P326" s="31">
        <v>3427860</v>
      </c>
      <c r="Q326" s="31">
        <v>10797030</v>
      </c>
      <c r="R326" s="31">
        <v>11632053</v>
      </c>
      <c r="S326" s="31">
        <v>3427860</v>
      </c>
      <c r="T326" s="36">
        <f t="shared" si="68"/>
        <v>0.31748175192622413</v>
      </c>
      <c r="U326" s="36">
        <f t="shared" si="69"/>
        <v>-6.5261416743974343E-2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486148909</v>
      </c>
      <c r="E327" s="31">
        <v>486148909</v>
      </c>
      <c r="F327" s="31">
        <v>66982291</v>
      </c>
      <c r="G327" s="36">
        <f t="shared" si="63"/>
        <v>0.13778142820022249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66982291</v>
      </c>
      <c r="O327" s="36">
        <f t="shared" si="67"/>
        <v>0.13778142820022249</v>
      </c>
      <c r="P327" s="31">
        <v>61698976</v>
      </c>
      <c r="Q327" s="31">
        <v>442289602</v>
      </c>
      <c r="R327" s="31">
        <v>491107486</v>
      </c>
      <c r="S327" s="31">
        <v>61698976</v>
      </c>
      <c r="T327" s="36">
        <f t="shared" si="68"/>
        <v>0.13949904253005704</v>
      </c>
      <c r="U327" s="36">
        <f t="shared" si="69"/>
        <v>8.5630513543693221E-2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3104500</v>
      </c>
      <c r="E328" s="31">
        <v>3104500</v>
      </c>
      <c r="F328" s="31">
        <v>52089</v>
      </c>
      <c r="G328" s="36">
        <f t="shared" si="63"/>
        <v>1.6778547270091801E-2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52089</v>
      </c>
      <c r="O328" s="36">
        <f t="shared" si="67"/>
        <v>1.6778547270091801E-2</v>
      </c>
      <c r="P328" s="31">
        <v>341163</v>
      </c>
      <c r="Q328" s="31">
        <v>2651300</v>
      </c>
      <c r="R328" s="31">
        <v>2651300</v>
      </c>
      <c r="S328" s="31">
        <v>341163</v>
      </c>
      <c r="T328" s="36">
        <f t="shared" si="68"/>
        <v>0.12867762984196432</v>
      </c>
      <c r="U328" s="36">
        <f t="shared" si="69"/>
        <v>-0.8473193165730164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140000</v>
      </c>
      <c r="E329" s="31">
        <v>140000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2754</v>
      </c>
      <c r="Q329" s="31">
        <v>158864</v>
      </c>
      <c r="R329" s="31">
        <v>158864</v>
      </c>
      <c r="S329" s="31">
        <v>2754</v>
      </c>
      <c r="T329" s="36">
        <f t="shared" si="68"/>
        <v>1.7335582636720717E-2</v>
      </c>
      <c r="U329" s="36">
        <f t="shared" si="69"/>
        <v>-1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7852055</v>
      </c>
      <c r="E330" s="31">
        <v>7852055</v>
      </c>
      <c r="F330" s="31">
        <v>1602047</v>
      </c>
      <c r="G330" s="36">
        <f t="shared" si="63"/>
        <v>0.20402900896644255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1602047</v>
      </c>
      <c r="O330" s="36">
        <f t="shared" si="67"/>
        <v>0.20402900896644255</v>
      </c>
      <c r="P330" s="31">
        <v>1541875</v>
      </c>
      <c r="Q330" s="31">
        <v>6217011</v>
      </c>
      <c r="R330" s="31">
        <v>8768751</v>
      </c>
      <c r="S330" s="31">
        <v>1541875</v>
      </c>
      <c r="T330" s="36">
        <f t="shared" si="68"/>
        <v>0.24800905129490683</v>
      </c>
      <c r="U330" s="36">
        <f t="shared" si="69"/>
        <v>3.9025212809079779E-2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194877708</v>
      </c>
      <c r="E331" s="31">
        <v>194877708</v>
      </c>
      <c r="F331" s="31">
        <v>43254596</v>
      </c>
      <c r="G331" s="36">
        <f t="shared" si="63"/>
        <v>0.22195763919801437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43254596</v>
      </c>
      <c r="O331" s="36">
        <f t="shared" si="67"/>
        <v>0.22195763919801437</v>
      </c>
      <c r="P331" s="31">
        <v>56475240</v>
      </c>
      <c r="Q331" s="31">
        <v>174659319</v>
      </c>
      <c r="R331" s="31">
        <v>193884913</v>
      </c>
      <c r="S331" s="31">
        <v>56475240</v>
      </c>
      <c r="T331" s="36">
        <f t="shared" si="68"/>
        <v>0.32334512881044725</v>
      </c>
      <c r="U331" s="36">
        <f t="shared" si="69"/>
        <v>-0.23409628715167918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720087216</v>
      </c>
      <c r="E332" s="32">
        <f>SUM(E324:E331)</f>
        <v>720087216</v>
      </c>
      <c r="F332" s="32">
        <f>SUM(F324:F331)</f>
        <v>115697132</v>
      </c>
      <c r="G332" s="37">
        <f t="shared" si="63"/>
        <v>0.16067099849749311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115697132</v>
      </c>
      <c r="O332" s="37">
        <f t="shared" si="67"/>
        <v>0.16067099849749311</v>
      </c>
      <c r="P332" s="32">
        <f>SUM(P324:P331)</f>
        <v>123811841</v>
      </c>
      <c r="Q332" s="32">
        <f>SUM(Q324:Q331)</f>
        <v>645894018</v>
      </c>
      <c r="R332" s="32">
        <f>SUM(R324:R331)</f>
        <v>717893151</v>
      </c>
      <c r="S332" s="32">
        <f>SUM(S324:S331)</f>
        <v>123811841</v>
      </c>
      <c r="T332" s="37">
        <f t="shared" si="68"/>
        <v>0.19169064513614986</v>
      </c>
      <c r="U332" s="37">
        <f t="shared" si="69"/>
        <v>-6.5540653740864707E-2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1250204</v>
      </c>
      <c r="E333" s="31">
        <v>1250204</v>
      </c>
      <c r="F333" s="31">
        <v>302528</v>
      </c>
      <c r="G333" s="36">
        <f t="shared" si="63"/>
        <v>0.24198290838935085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302528</v>
      </c>
      <c r="O333" s="36">
        <f t="shared" si="67"/>
        <v>0.24198290838935085</v>
      </c>
      <c r="P333" s="31">
        <v>271651</v>
      </c>
      <c r="Q333" s="31">
        <v>1148816</v>
      </c>
      <c r="R333" s="31">
        <v>1149660</v>
      </c>
      <c r="S333" s="31">
        <v>271651</v>
      </c>
      <c r="T333" s="36">
        <f t="shared" si="68"/>
        <v>0.23646171362515842</v>
      </c>
      <c r="U333" s="36">
        <f t="shared" si="69"/>
        <v>0.11366422358099171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1502850</v>
      </c>
      <c r="E334" s="31">
        <v>1502850</v>
      </c>
      <c r="F334" s="31">
        <v>386449</v>
      </c>
      <c r="G334" s="36">
        <f t="shared" si="63"/>
        <v>0.25714409289017531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386449</v>
      </c>
      <c r="O334" s="36">
        <f t="shared" si="67"/>
        <v>0.25714409289017531</v>
      </c>
      <c r="P334" s="31">
        <v>851844</v>
      </c>
      <c r="Q334" s="31">
        <v>1287214</v>
      </c>
      <c r="R334" s="31">
        <v>1510774</v>
      </c>
      <c r="S334" s="31">
        <v>851844</v>
      </c>
      <c r="T334" s="36">
        <f t="shared" si="68"/>
        <v>0.66177341141410828</v>
      </c>
      <c r="U334" s="36">
        <f t="shared" si="69"/>
        <v>-0.54633829668343026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50000</v>
      </c>
      <c r="R335" s="31">
        <v>50000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62380000</v>
      </c>
      <c r="E336" s="31">
        <v>62380000</v>
      </c>
      <c r="F336" s="31">
        <v>15325756</v>
      </c>
      <c r="G336" s="36">
        <f t="shared" si="63"/>
        <v>0.24568380891311317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15325756</v>
      </c>
      <c r="O336" s="36">
        <f t="shared" si="67"/>
        <v>0.24568380891311317</v>
      </c>
      <c r="P336" s="31">
        <v>17049070</v>
      </c>
      <c r="Q336" s="31">
        <v>55480000</v>
      </c>
      <c r="R336" s="31">
        <v>58680000</v>
      </c>
      <c r="S336" s="31">
        <v>17049070</v>
      </c>
      <c r="T336" s="36">
        <f t="shared" si="68"/>
        <v>0.30730118961788033</v>
      </c>
      <c r="U336" s="36">
        <f t="shared" si="69"/>
        <v>-0.10107964833272431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65133054</v>
      </c>
      <c r="E337" s="32">
        <f>SUM(E333:E336)</f>
        <v>65133054</v>
      </c>
      <c r="F337" s="32">
        <f>SUM(F333:F336)</f>
        <v>16014733</v>
      </c>
      <c r="G337" s="37">
        <f t="shared" si="63"/>
        <v>0.24587720084490433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16014733</v>
      </c>
      <c r="O337" s="37">
        <f t="shared" si="67"/>
        <v>0.24587720084490433</v>
      </c>
      <c r="P337" s="32">
        <f>SUM(P333:P336)</f>
        <v>18172565</v>
      </c>
      <c r="Q337" s="32">
        <f>SUM(Q333:Q336)</f>
        <v>57966030</v>
      </c>
      <c r="R337" s="32">
        <f>SUM(R333:R336)</f>
        <v>61390434</v>
      </c>
      <c r="S337" s="32">
        <f>SUM(S333:S336)</f>
        <v>18172565</v>
      </c>
      <c r="T337" s="37">
        <f t="shared" si="68"/>
        <v>0.3135037020820643</v>
      </c>
      <c r="U337" s="37">
        <f t="shared" si="69"/>
        <v>-0.11874119036030417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2331123923</v>
      </c>
      <c r="E338" s="32">
        <f>SUM(E302,E304:E309,E311:E316,E318:E322,E324:E331,E333:E336)</f>
        <v>2331123923</v>
      </c>
      <c r="F338" s="32">
        <f>SUM(F302,F304:F309,F311:F316,F318:F322,F324:F331,F333:F336)</f>
        <v>387771197</v>
      </c>
      <c r="G338" s="37">
        <f t="shared" si="63"/>
        <v>0.16634516645557157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387771197</v>
      </c>
      <c r="O338" s="37">
        <f t="shared" si="67"/>
        <v>0.16634516645557157</v>
      </c>
      <c r="P338" s="32">
        <f>SUM(P302,P304:P309,P311:P316,P318:P322,P324:P331,P333:P336)</f>
        <v>459220034</v>
      </c>
      <c r="Q338" s="32">
        <f>SUM(Q302,Q304:Q309,Q311:Q316,Q318:Q322,Q324:Q331,Q333:Q336)</f>
        <v>2042193962</v>
      </c>
      <c r="R338" s="32">
        <f>SUM(R302,R304:R309,R311:R316,R318:R322,R324:R331,R333:R336)</f>
        <v>2306725777</v>
      </c>
      <c r="S338" s="32">
        <f>SUM(S302,S304:S309,S311:S316,S318:S322,S324:S331,S333:S336)</f>
        <v>459220034</v>
      </c>
      <c r="T338" s="37">
        <f t="shared" si="68"/>
        <v>0.22486602278966095</v>
      </c>
      <c r="U338" s="37">
        <f t="shared" si="69"/>
        <v>-0.15558736925662964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7524465339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7540238122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1032000602</v>
      </c>
      <c r="G339" s="39">
        <f t="shared" si="63"/>
        <v>0.13715268201862069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1032000602</v>
      </c>
      <c r="O339" s="39">
        <f t="shared" si="67"/>
        <v>0.13715268201862069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1041546027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10419014560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7231163792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1041546027</v>
      </c>
      <c r="T339" s="39">
        <f t="shared" si="68"/>
        <v>9.9965886505105336E-2</v>
      </c>
      <c r="U339" s="39">
        <f t="shared" si="69"/>
        <v>-9.1646693977548432E-3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1800380</v>
      </c>
      <c r="E9" s="31">
        <v>1800380</v>
      </c>
      <c r="F9" s="31">
        <v>501672</v>
      </c>
      <c r="G9" s="36">
        <f>IF(($D9       =0),0,($F9       /$D9       ))</f>
        <v>0.27864784101134205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501672</v>
      </c>
      <c r="O9" s="36">
        <f>IF(($D9       =0),0,($N9       /$D9       ))</f>
        <v>0.27864784101134205</v>
      </c>
      <c r="P9" s="31">
        <v>300429</v>
      </c>
      <c r="Q9" s="31">
        <v>1842070</v>
      </c>
      <c r="R9" s="31">
        <v>1921330</v>
      </c>
      <c r="S9" s="31">
        <v>300429</v>
      </c>
      <c r="T9" s="36">
        <f>IF(($Q9       =0),0,($S9       /$Q9       ))</f>
        <v>0.16309315064031227</v>
      </c>
      <c r="U9" s="36">
        <f>IF(($P9       =0),0,(($F9       /$P9       )-1))</f>
        <v>0.66985211148058266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1800380</v>
      </c>
      <c r="E10" s="32">
        <f>SUM(E8:E9)</f>
        <v>1800380</v>
      </c>
      <c r="F10" s="32">
        <f>SUM(F8:F9)</f>
        <v>501672</v>
      </c>
      <c r="G10" s="37">
        <f t="shared" ref="G10:G54" si="0">IF(($D10      =0),0,($F10      /$D10      ))</f>
        <v>0.27864784101134205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501672</v>
      </c>
      <c r="O10" s="37">
        <f t="shared" ref="O10:O54" si="4">IF(($D10      =0),0,($N10      /$D10      ))</f>
        <v>0.27864784101134205</v>
      </c>
      <c r="P10" s="32">
        <f>SUM(P8:P9)</f>
        <v>300429</v>
      </c>
      <c r="Q10" s="32">
        <f>SUM(Q8:Q9)</f>
        <v>1842070</v>
      </c>
      <c r="R10" s="32">
        <f>SUM(R8:R9)</f>
        <v>1921330</v>
      </c>
      <c r="S10" s="32">
        <f>SUM(S8:S9)</f>
        <v>300429</v>
      </c>
      <c r="T10" s="37">
        <f t="shared" ref="T10:T54" si="5">IF(($Q10      =0),0,($S10      /$Q10      ))</f>
        <v>0.16309315064031227</v>
      </c>
      <c r="U10" s="37">
        <f t="shared" ref="U10:U54" si="6">IF(($P10      =0),0,(($F10      /$P10      )-1))</f>
        <v>0.66985211148058266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1818214</v>
      </c>
      <c r="E14" s="31">
        <v>1818214</v>
      </c>
      <c r="F14" s="31">
        <v>215719</v>
      </c>
      <c r="G14" s="36">
        <f t="shared" si="0"/>
        <v>0.11864335001270478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215719</v>
      </c>
      <c r="O14" s="36">
        <f t="shared" si="4"/>
        <v>0.11864335001270478</v>
      </c>
      <c r="P14" s="31">
        <v>152576</v>
      </c>
      <c r="Q14" s="31">
        <v>1440</v>
      </c>
      <c r="R14" s="31">
        <v>1440</v>
      </c>
      <c r="S14" s="31">
        <v>152576</v>
      </c>
      <c r="T14" s="36">
        <f t="shared" si="5"/>
        <v>105.95555555555555</v>
      </c>
      <c r="U14" s="36">
        <f t="shared" si="6"/>
        <v>0.41384621434563762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22439499</v>
      </c>
      <c r="E16" s="31">
        <v>22439499</v>
      </c>
      <c r="F16" s="31">
        <v>5419347</v>
      </c>
      <c r="G16" s="36">
        <f t="shared" si="0"/>
        <v>0.24150926899036382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5419347</v>
      </c>
      <c r="O16" s="36">
        <f t="shared" si="4"/>
        <v>0.24150926899036382</v>
      </c>
      <c r="P16" s="31">
        <v>400086</v>
      </c>
      <c r="Q16" s="31">
        <v>25469014</v>
      </c>
      <c r="R16" s="31">
        <v>25370956</v>
      </c>
      <c r="S16" s="31">
        <v>400086</v>
      </c>
      <c r="T16" s="36">
        <f t="shared" si="5"/>
        <v>1.5708735328348399E-2</v>
      </c>
      <c r="U16" s="36">
        <f t="shared" si="6"/>
        <v>12.545455227126167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24257713</v>
      </c>
      <c r="E19" s="32">
        <f>SUM(E11:E18)</f>
        <v>24257713</v>
      </c>
      <c r="F19" s="32">
        <f>SUM(F11:F18)</f>
        <v>5635066</v>
      </c>
      <c r="G19" s="37">
        <f t="shared" si="0"/>
        <v>0.23229996991060123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5635066</v>
      </c>
      <c r="O19" s="37">
        <f t="shared" si="4"/>
        <v>0.23229996991060123</v>
      </c>
      <c r="P19" s="32">
        <f>SUM(P11:P18)</f>
        <v>552662</v>
      </c>
      <c r="Q19" s="32">
        <f>SUM(Q11:Q18)</f>
        <v>25470454</v>
      </c>
      <c r="R19" s="32">
        <f>SUM(R11:R18)</f>
        <v>25372396</v>
      </c>
      <c r="S19" s="32">
        <f>SUM(S11:S18)</f>
        <v>552662</v>
      </c>
      <c r="T19" s="37">
        <f t="shared" si="5"/>
        <v>2.1698160543192516E-2</v>
      </c>
      <c r="U19" s="37">
        <f t="shared" si="6"/>
        <v>9.1962248173386261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211653</v>
      </c>
      <c r="E23" s="31">
        <v>211653</v>
      </c>
      <c r="F23" s="31">
        <v>96067</v>
      </c>
      <c r="G23" s="36">
        <f t="shared" si="0"/>
        <v>0.45388914874818687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96067</v>
      </c>
      <c r="O23" s="36">
        <f t="shared" si="4"/>
        <v>0.45388914874818687</v>
      </c>
      <c r="P23" s="31">
        <v>65070</v>
      </c>
      <c r="Q23" s="31">
        <v>23383</v>
      </c>
      <c r="R23" s="31">
        <v>430000</v>
      </c>
      <c r="S23" s="31">
        <v>65070</v>
      </c>
      <c r="T23" s="36">
        <f t="shared" si="5"/>
        <v>2.7827909164777829</v>
      </c>
      <c r="U23" s="36">
        <f t="shared" si="6"/>
        <v>0.47636391578300286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211653</v>
      </c>
      <c r="E27" s="32">
        <f>SUM(E20:E26)</f>
        <v>211653</v>
      </c>
      <c r="F27" s="32">
        <f>SUM(F20:F26)</f>
        <v>96067</v>
      </c>
      <c r="G27" s="37">
        <f t="shared" si="0"/>
        <v>0.45388914874818687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96067</v>
      </c>
      <c r="O27" s="37">
        <f t="shared" si="4"/>
        <v>0.45388914874818687</v>
      </c>
      <c r="P27" s="32">
        <f>SUM(P20:P26)</f>
        <v>65070</v>
      </c>
      <c r="Q27" s="32">
        <f>SUM(Q20:Q26)</f>
        <v>23383</v>
      </c>
      <c r="R27" s="32">
        <f>SUM(R20:R26)</f>
        <v>430000</v>
      </c>
      <c r="S27" s="32">
        <f>SUM(S20:S26)</f>
        <v>65070</v>
      </c>
      <c r="T27" s="37">
        <f t="shared" si="5"/>
        <v>2.7827909164777829</v>
      </c>
      <c r="U27" s="37">
        <f t="shared" si="6"/>
        <v>0.47636391578300286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45482</v>
      </c>
      <c r="E33" s="31">
        <v>45482</v>
      </c>
      <c r="F33" s="31">
        <v>1441</v>
      </c>
      <c r="G33" s="36">
        <f t="shared" si="0"/>
        <v>3.1682863550415552E-2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1441</v>
      </c>
      <c r="O33" s="36">
        <f t="shared" si="4"/>
        <v>3.1682863550415552E-2</v>
      </c>
      <c r="P33" s="31">
        <v>11710</v>
      </c>
      <c r="Q33" s="31">
        <v>45482</v>
      </c>
      <c r="R33" s="31">
        <v>45482</v>
      </c>
      <c r="S33" s="31">
        <v>11710</v>
      </c>
      <c r="T33" s="36">
        <f t="shared" si="5"/>
        <v>0.25746449144716593</v>
      </c>
      <c r="U33" s="36">
        <f t="shared" si="6"/>
        <v>-0.87694278394534586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2898339</v>
      </c>
      <c r="E34" s="31">
        <v>2898339</v>
      </c>
      <c r="F34" s="31">
        <v>18270</v>
      </c>
      <c r="G34" s="36">
        <f t="shared" si="0"/>
        <v>6.3036104472251175E-3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18270</v>
      </c>
      <c r="O34" s="36">
        <f t="shared" si="4"/>
        <v>6.3036104472251175E-3</v>
      </c>
      <c r="P34" s="31">
        <v>99479</v>
      </c>
      <c r="Q34" s="31">
        <v>1140863</v>
      </c>
      <c r="R34" s="31">
        <v>1140863</v>
      </c>
      <c r="S34" s="31">
        <v>99479</v>
      </c>
      <c r="T34" s="36">
        <f t="shared" si="5"/>
        <v>8.7196271594398272E-2</v>
      </c>
      <c r="U34" s="36">
        <f t="shared" si="6"/>
        <v>-0.81634314780003825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2943821</v>
      </c>
      <c r="E35" s="32">
        <f>SUM(E28:E34)</f>
        <v>2943821</v>
      </c>
      <c r="F35" s="32">
        <f>SUM(F28:F34)</f>
        <v>19711</v>
      </c>
      <c r="G35" s="37">
        <f t="shared" si="0"/>
        <v>6.6957196106692627E-3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19711</v>
      </c>
      <c r="O35" s="37">
        <f t="shared" si="4"/>
        <v>6.6957196106692627E-3</v>
      </c>
      <c r="P35" s="32">
        <f>SUM(P28:P34)</f>
        <v>111189</v>
      </c>
      <c r="Q35" s="32">
        <f>SUM(Q28:Q34)</f>
        <v>1186345</v>
      </c>
      <c r="R35" s="32">
        <f>SUM(R28:R34)</f>
        <v>1186345</v>
      </c>
      <c r="S35" s="32">
        <f>SUM(S28:S34)</f>
        <v>111189</v>
      </c>
      <c r="T35" s="37">
        <f t="shared" si="5"/>
        <v>9.3724001028368642E-2</v>
      </c>
      <c r="U35" s="37">
        <f t="shared" si="6"/>
        <v>-0.82272526958602021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-585621</v>
      </c>
      <c r="Q39" s="31">
        <v>0</v>
      </c>
      <c r="R39" s="31">
        <v>5400001</v>
      </c>
      <c r="S39" s="31">
        <v>-585621</v>
      </c>
      <c r="T39" s="36">
        <f t="shared" si="5"/>
        <v>0</v>
      </c>
      <c r="U39" s="36">
        <f t="shared" si="6"/>
        <v>-1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-585621</v>
      </c>
      <c r="Q40" s="32">
        <f>SUM(Q36:Q39)</f>
        <v>0</v>
      </c>
      <c r="R40" s="32">
        <f>SUM(R36:R39)</f>
        <v>5400001</v>
      </c>
      <c r="S40" s="32">
        <f>SUM(S36:S39)</f>
        <v>-585621</v>
      </c>
      <c r="T40" s="37">
        <f t="shared" si="5"/>
        <v>0</v>
      </c>
      <c r="U40" s="37">
        <f t="shared" si="6"/>
        <v>-1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9186643</v>
      </c>
      <c r="E46" s="31">
        <v>9186643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9378008</v>
      </c>
      <c r="R46" s="31">
        <v>9878008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9186643</v>
      </c>
      <c r="E47" s="32">
        <f>SUM(E41:E46)</f>
        <v>9186643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9378008</v>
      </c>
      <c r="R47" s="32">
        <f>SUM(R41:R46)</f>
        <v>9878008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38400210</v>
      </c>
      <c r="E54" s="32">
        <f>SUM(E8:E9,E11:E18,E20:E26,E28:E34,E36:E39,E41:E46,E48:E52)</f>
        <v>38400210</v>
      </c>
      <c r="F54" s="32">
        <f>SUM(F8:F9,F11:F18,F20:F26,F28:F34,F36:F39,F41:F46,F48:F52)</f>
        <v>6252516</v>
      </c>
      <c r="G54" s="37">
        <f t="shared" si="0"/>
        <v>0.16282504705052395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6252516</v>
      </c>
      <c r="O54" s="37">
        <f t="shared" si="4"/>
        <v>0.16282504705052395</v>
      </c>
      <c r="P54" s="32">
        <f>SUM(P8:P9,P11:P18,P20:P26,P28:P34,P36:P39,P41:P46,P48:P52)</f>
        <v>443729</v>
      </c>
      <c r="Q54" s="32">
        <f>SUM(Q8:Q9,Q11:Q18,Q20:Q26,Q28:Q34,Q36:Q39,Q41:Q46,Q48:Q52)</f>
        <v>37900260</v>
      </c>
      <c r="R54" s="32">
        <f>SUM(R8:R9,R11:R18,R20:R26,R28:R34,R36:R39,R41:R46,R48:R52)</f>
        <v>44188080</v>
      </c>
      <c r="S54" s="32">
        <f>SUM(S8:S9,S11:S18,S20:S26,S28:S34,S36:S39,S41:S46,S48:S52)</f>
        <v>443729</v>
      </c>
      <c r="T54" s="37">
        <f t="shared" si="5"/>
        <v>1.1707808864635757E-2</v>
      </c>
      <c r="U54" s="37">
        <f t="shared" si="6"/>
        <v>13.090843735703549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464359</v>
      </c>
      <c r="E57" s="31">
        <v>464359</v>
      </c>
      <c r="F57" s="31">
        <v>76417</v>
      </c>
      <c r="G57" s="36">
        <f t="shared" ref="G57:G85" si="7">IF(($D57      =0),0,($F57      /$D57      ))</f>
        <v>0.16456448566733928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76417</v>
      </c>
      <c r="O57" s="36">
        <f t="shared" ref="O57:O85" si="11">IF(($D57      =0),0,($N57      /$D57      ))</f>
        <v>0.16456448566733928</v>
      </c>
      <c r="P57" s="31">
        <v>89671</v>
      </c>
      <c r="Q57" s="31">
        <v>440988</v>
      </c>
      <c r="R57" s="31">
        <v>440988</v>
      </c>
      <c r="S57" s="31">
        <v>89671</v>
      </c>
      <c r="T57" s="36">
        <f t="shared" ref="T57:T85" si="12">IF(($Q57      =0),0,($S57      /$Q57      ))</f>
        <v>0.20334113399911108</v>
      </c>
      <c r="U57" s="36">
        <f t="shared" ref="U57:U85" si="13">IF(($P57      =0),0,(($F57      /$P57      )-1))</f>
        <v>-0.14780698330563946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464359</v>
      </c>
      <c r="E58" s="32">
        <f>E57</f>
        <v>464359</v>
      </c>
      <c r="F58" s="32">
        <f>F57</f>
        <v>76417</v>
      </c>
      <c r="G58" s="37">
        <f t="shared" si="7"/>
        <v>0.16456448566733928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76417</v>
      </c>
      <c r="O58" s="37">
        <f t="shared" si="11"/>
        <v>0.16456448566733928</v>
      </c>
      <c r="P58" s="32">
        <f>P57</f>
        <v>89671</v>
      </c>
      <c r="Q58" s="32">
        <f>Q57</f>
        <v>440988</v>
      </c>
      <c r="R58" s="32">
        <f>R57</f>
        <v>440988</v>
      </c>
      <c r="S58" s="32">
        <f>S57</f>
        <v>89671</v>
      </c>
      <c r="T58" s="37">
        <f t="shared" si="12"/>
        <v>0.20334113399911108</v>
      </c>
      <c r="U58" s="37">
        <f t="shared" si="13"/>
        <v>-0.14780698330563946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2192067</v>
      </c>
      <c r="E72" s="31">
        <v>2192067</v>
      </c>
      <c r="F72" s="31">
        <v>813956</v>
      </c>
      <c r="G72" s="36">
        <f t="shared" si="7"/>
        <v>0.37131894234984608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813956</v>
      </c>
      <c r="O72" s="36">
        <f t="shared" si="11"/>
        <v>0.37131894234984608</v>
      </c>
      <c r="P72" s="31">
        <v>700550</v>
      </c>
      <c r="Q72" s="31">
        <v>1669405</v>
      </c>
      <c r="R72" s="31">
        <v>2081734</v>
      </c>
      <c r="S72" s="31">
        <v>700550</v>
      </c>
      <c r="T72" s="36">
        <f t="shared" si="12"/>
        <v>0.41964053060821072</v>
      </c>
      <c r="U72" s="36">
        <f t="shared" si="13"/>
        <v>0.16188137891656562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2192067</v>
      </c>
      <c r="E78" s="32">
        <f>SUM(E71:E77)</f>
        <v>2192067</v>
      </c>
      <c r="F78" s="32">
        <f>SUM(F71:F77)</f>
        <v>813956</v>
      </c>
      <c r="G78" s="37">
        <f t="shared" si="7"/>
        <v>0.37131894234984608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813956</v>
      </c>
      <c r="O78" s="37">
        <f t="shared" si="11"/>
        <v>0.37131894234984608</v>
      </c>
      <c r="P78" s="32">
        <f>SUM(P71:P77)</f>
        <v>700550</v>
      </c>
      <c r="Q78" s="32">
        <f>SUM(Q71:Q77)</f>
        <v>1669405</v>
      </c>
      <c r="R78" s="32">
        <f>SUM(R71:R77)</f>
        <v>2081734</v>
      </c>
      <c r="S78" s="32">
        <f>SUM(S71:S77)</f>
        <v>700550</v>
      </c>
      <c r="T78" s="37">
        <f t="shared" si="12"/>
        <v>0.41964053060821072</v>
      </c>
      <c r="U78" s="37">
        <f t="shared" si="13"/>
        <v>0.16188137891656562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105300</v>
      </c>
      <c r="E79" s="31">
        <v>105300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100000</v>
      </c>
      <c r="R79" s="31">
        <v>100000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15804900</v>
      </c>
      <c r="E82" s="31">
        <v>15804900</v>
      </c>
      <c r="F82" s="31">
        <v>8173611</v>
      </c>
      <c r="G82" s="36">
        <f t="shared" si="7"/>
        <v>0.5171567678378225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8173611</v>
      </c>
      <c r="O82" s="36">
        <f t="shared" si="11"/>
        <v>0.5171567678378225</v>
      </c>
      <c r="P82" s="31">
        <v>6377785</v>
      </c>
      <c r="Q82" s="31">
        <v>24948100</v>
      </c>
      <c r="R82" s="31">
        <v>20676510</v>
      </c>
      <c r="S82" s="31">
        <v>6377785</v>
      </c>
      <c r="T82" s="36">
        <f t="shared" si="12"/>
        <v>0.2556421130266433</v>
      </c>
      <c r="U82" s="36">
        <f t="shared" si="13"/>
        <v>0.28157518636956258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15910200</v>
      </c>
      <c r="E84" s="32">
        <f>SUM(E79:E83)</f>
        <v>15910200</v>
      </c>
      <c r="F84" s="32">
        <f>SUM(F79:F83)</f>
        <v>8173611</v>
      </c>
      <c r="G84" s="37">
        <f t="shared" si="7"/>
        <v>0.51373401968548482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8173611</v>
      </c>
      <c r="O84" s="37">
        <f t="shared" si="11"/>
        <v>0.51373401968548482</v>
      </c>
      <c r="P84" s="32">
        <f>SUM(P79:P83)</f>
        <v>6377785</v>
      </c>
      <c r="Q84" s="32">
        <f>SUM(Q79:Q83)</f>
        <v>25048100</v>
      </c>
      <c r="R84" s="32">
        <f>SUM(R79:R83)</f>
        <v>20776510</v>
      </c>
      <c r="S84" s="32">
        <f>SUM(S79:S83)</f>
        <v>6377785</v>
      </c>
      <c r="T84" s="37">
        <f t="shared" si="12"/>
        <v>0.25462150821818819</v>
      </c>
      <c r="U84" s="37">
        <f t="shared" si="13"/>
        <v>0.28157518636956258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18566626</v>
      </c>
      <c r="E85" s="32">
        <f>SUM(E57,E59:E62,E64:E69,E71:E77,E79:E83)</f>
        <v>18566626</v>
      </c>
      <c r="F85" s="32">
        <f>SUM(F57,F59:F62,F64:F69,F71:F77,F79:F83)</f>
        <v>9063984</v>
      </c>
      <c r="G85" s="37">
        <f t="shared" si="7"/>
        <v>0.48818692206112191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9063984</v>
      </c>
      <c r="O85" s="37">
        <f t="shared" si="11"/>
        <v>0.48818692206112191</v>
      </c>
      <c r="P85" s="32">
        <f>SUM(P57,P59:P62,P64:P69,P71:P77,P79:P83)</f>
        <v>7168006</v>
      </c>
      <c r="Q85" s="32">
        <f>SUM(Q57,Q59:Q62,Q64:Q69,Q71:Q77,Q79:Q83)</f>
        <v>27158493</v>
      </c>
      <c r="R85" s="32">
        <f>SUM(R57,R59:R62,R64:R69,R71:R77,R79:R83)</f>
        <v>23299232</v>
      </c>
      <c r="S85" s="32">
        <f>SUM(S57,S59:S62,S64:S69,S71:S77,S79:S83)</f>
        <v>7168006</v>
      </c>
      <c r="T85" s="37">
        <f t="shared" si="12"/>
        <v>0.26393239124129603</v>
      </c>
      <c r="U85" s="37">
        <f t="shared" si="13"/>
        <v>0.26450563796961113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2105000</v>
      </c>
      <c r="E89" s="31">
        <v>2105000</v>
      </c>
      <c r="F89" s="31">
        <v>498621</v>
      </c>
      <c r="G89" s="36">
        <f t="shared" si="14"/>
        <v>0.23687458432304037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498621</v>
      </c>
      <c r="O89" s="36">
        <f t="shared" si="18"/>
        <v>0.23687458432304037</v>
      </c>
      <c r="P89" s="31">
        <v>763686</v>
      </c>
      <c r="Q89" s="31">
        <v>1294000</v>
      </c>
      <c r="R89" s="31">
        <v>1998000</v>
      </c>
      <c r="S89" s="31">
        <v>763686</v>
      </c>
      <c r="T89" s="36">
        <f t="shared" si="19"/>
        <v>0.59017465224111287</v>
      </c>
      <c r="U89" s="36">
        <f t="shared" si="20"/>
        <v>-0.34708636795751135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8432799</v>
      </c>
      <c r="E90" s="31">
        <v>8432799</v>
      </c>
      <c r="F90" s="31">
        <v>12639</v>
      </c>
      <c r="G90" s="36">
        <f t="shared" si="14"/>
        <v>1.4987906150733582E-3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12639</v>
      </c>
      <c r="O90" s="36">
        <f t="shared" si="18"/>
        <v>1.4987906150733582E-3</v>
      </c>
      <c r="P90" s="31">
        <v>2242321</v>
      </c>
      <c r="Q90" s="31">
        <v>8092897</v>
      </c>
      <c r="R90" s="31">
        <v>8213901</v>
      </c>
      <c r="S90" s="31">
        <v>2242321</v>
      </c>
      <c r="T90" s="36">
        <f t="shared" si="19"/>
        <v>0.27707272191898646</v>
      </c>
      <c r="U90" s="36">
        <f t="shared" si="20"/>
        <v>-0.99436342967844482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10537799</v>
      </c>
      <c r="E91" s="32">
        <f>SUM(E88:E90)</f>
        <v>10537799</v>
      </c>
      <c r="F91" s="32">
        <f>SUM(F88:F90)</f>
        <v>511260</v>
      </c>
      <c r="G91" s="37">
        <f t="shared" si="14"/>
        <v>4.8516772809957753E-2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511260</v>
      </c>
      <c r="O91" s="37">
        <f t="shared" si="18"/>
        <v>4.8516772809957753E-2</v>
      </c>
      <c r="P91" s="32">
        <f>SUM(P88:P90)</f>
        <v>3006007</v>
      </c>
      <c r="Q91" s="32">
        <f>SUM(Q88:Q90)</f>
        <v>9386897</v>
      </c>
      <c r="R91" s="32">
        <f>SUM(R88:R90)</f>
        <v>10211901</v>
      </c>
      <c r="S91" s="32">
        <f>SUM(S88:S90)</f>
        <v>3006007</v>
      </c>
      <c r="T91" s="37">
        <f t="shared" si="19"/>
        <v>0.32023436498770574</v>
      </c>
      <c r="U91" s="37">
        <f t="shared" si="20"/>
        <v>-0.82992055574055545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345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345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4352216</v>
      </c>
      <c r="E93" s="31">
        <v>4352216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3081089</v>
      </c>
      <c r="R93" s="31">
        <v>3081089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19318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19318</v>
      </c>
      <c r="O94" s="36">
        <f t="shared" si="18"/>
        <v>0</v>
      </c>
      <c r="P94" s="31">
        <v>26004</v>
      </c>
      <c r="Q94" s="31">
        <v>0</v>
      </c>
      <c r="R94" s="31">
        <v>0</v>
      </c>
      <c r="S94" s="31">
        <v>26004</v>
      </c>
      <c r="T94" s="36">
        <f t="shared" si="19"/>
        <v>0</v>
      </c>
      <c r="U94" s="36">
        <f t="shared" si="20"/>
        <v>-0.25711429010921394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4352216</v>
      </c>
      <c r="E96" s="32">
        <f>SUM(E92:E95)</f>
        <v>4352216</v>
      </c>
      <c r="F96" s="32">
        <f>SUM(F92:F95)</f>
        <v>19663</v>
      </c>
      <c r="G96" s="37">
        <f t="shared" si="14"/>
        <v>4.5179283381155712E-3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19663</v>
      </c>
      <c r="O96" s="37">
        <f t="shared" si="18"/>
        <v>4.5179283381155712E-3</v>
      </c>
      <c r="P96" s="32">
        <f>SUM(P92:P95)</f>
        <v>26004</v>
      </c>
      <c r="Q96" s="32">
        <f>SUM(Q92:Q95)</f>
        <v>3081089</v>
      </c>
      <c r="R96" s="32">
        <f>SUM(R92:R95)</f>
        <v>3081089</v>
      </c>
      <c r="S96" s="32">
        <f>SUM(S92:S95)</f>
        <v>26004</v>
      </c>
      <c r="T96" s="37">
        <f t="shared" si="19"/>
        <v>8.4398730448877E-3</v>
      </c>
      <c r="U96" s="37">
        <f t="shared" si="20"/>
        <v>-0.24384710044608526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963</v>
      </c>
      <c r="Q97" s="31">
        <v>66</v>
      </c>
      <c r="R97" s="31">
        <v>0</v>
      </c>
      <c r="S97" s="31">
        <v>963</v>
      </c>
      <c r="T97" s="36">
        <f t="shared" si="19"/>
        <v>14.590909090909092</v>
      </c>
      <c r="U97" s="36">
        <f t="shared" si="20"/>
        <v>-1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0</v>
      </c>
      <c r="E99" s="31">
        <v>0</v>
      </c>
      <c r="F99" s="31">
        <v>0</v>
      </c>
      <c r="G99" s="36">
        <f t="shared" si="14"/>
        <v>0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0</v>
      </c>
      <c r="O99" s="36">
        <f t="shared" si="18"/>
        <v>0</v>
      </c>
      <c r="P99" s="31">
        <v>0</v>
      </c>
      <c r="Q99" s="31">
        <v>0</v>
      </c>
      <c r="R99" s="31">
        <v>0</v>
      </c>
      <c r="S99" s="31">
        <v>0</v>
      </c>
      <c r="T99" s="36">
        <f t="shared" si="19"/>
        <v>0</v>
      </c>
      <c r="U99" s="36">
        <f t="shared" si="20"/>
        <v>0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0</v>
      </c>
      <c r="E101" s="32">
        <f>SUM(E97:E100)</f>
        <v>0</v>
      </c>
      <c r="F101" s="32">
        <f>SUM(F97:F100)</f>
        <v>0</v>
      </c>
      <c r="G101" s="37">
        <f>IF(($D101     =0),0,($F101     /$D101     ))</f>
        <v>0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0</v>
      </c>
      <c r="O101" s="37">
        <f>IF(($D101     =0),0,($N101     /$D101     ))</f>
        <v>0</v>
      </c>
      <c r="P101" s="32">
        <f>SUM(P97:P100)</f>
        <v>963</v>
      </c>
      <c r="Q101" s="32">
        <f>SUM(Q97:Q100)</f>
        <v>66</v>
      </c>
      <c r="R101" s="32">
        <f>SUM(R97:R100)</f>
        <v>0</v>
      </c>
      <c r="S101" s="32">
        <f>SUM(S97:S100)</f>
        <v>963</v>
      </c>
      <c r="T101" s="37">
        <f>IF(($Q101     =0),0,($S101     /$Q101     ))</f>
        <v>14.590909090909092</v>
      </c>
      <c r="U101" s="37">
        <f>IF(($P101     =0),0,(($F101     /$P101     )-1))</f>
        <v>-1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14890015</v>
      </c>
      <c r="E102" s="32">
        <f>SUM(E88:E90,E92:E95,E97:E100)</f>
        <v>14890015</v>
      </c>
      <c r="F102" s="32">
        <f>SUM(F88:F90,F92:F95,F97:F100)</f>
        <v>530923</v>
      </c>
      <c r="G102" s="37">
        <f>IF(($D102     =0),0,($F102     /$D102     ))</f>
        <v>3.5656310621580971E-2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530923</v>
      </c>
      <c r="O102" s="37">
        <f>IF(($D102     =0),0,($N102     /$D102     ))</f>
        <v>3.5656310621580971E-2</v>
      </c>
      <c r="P102" s="32">
        <f>SUM(P88:P90,P92:P95,P97:P100)</f>
        <v>3032974</v>
      </c>
      <c r="Q102" s="32">
        <f>SUM(Q88:Q90,Q92:Q95,Q97:Q100)</f>
        <v>12468052</v>
      </c>
      <c r="R102" s="32">
        <f>SUM(R88:R90,R92:R95,R97:R100)</f>
        <v>13292990</v>
      </c>
      <c r="S102" s="32">
        <f>SUM(S88:S90,S92:S95,S97:S100)</f>
        <v>3032974</v>
      </c>
      <c r="T102" s="37">
        <f>IF(($Q102     =0),0,($S102     /$Q102     ))</f>
        <v>0.24325965275088682</v>
      </c>
      <c r="U102" s="37">
        <f>IF(($P102     =0),0,(($F102     /$P102     )-1))</f>
        <v>-0.82494970283292901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233100</v>
      </c>
      <c r="E105" s="31">
        <v>233100</v>
      </c>
      <c r="F105" s="31">
        <v>90100</v>
      </c>
      <c r="G105" s="36">
        <f t="shared" ref="G105:G136" si="21">IF(($D105     =0),0,($F105     /$D105     ))</f>
        <v>0.38652938652938651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90100</v>
      </c>
      <c r="O105" s="36">
        <f t="shared" ref="O105:O136" si="25">IF(($D105     =0),0,($N105     /$D105     ))</f>
        <v>0.38652938652938651</v>
      </c>
      <c r="P105" s="31">
        <v>465060</v>
      </c>
      <c r="Q105" s="31">
        <v>1622000</v>
      </c>
      <c r="R105" s="31">
        <v>1622000</v>
      </c>
      <c r="S105" s="31">
        <v>465060</v>
      </c>
      <c r="T105" s="36">
        <f t="shared" ref="T105:T136" si="26">IF(($Q105     =0),0,($S105     /$Q105     ))</f>
        <v>0.28672009864364983</v>
      </c>
      <c r="U105" s="36">
        <f t="shared" ref="U105:U136" si="27">IF(($P105     =0),0,(($F105     /$P105     )-1))</f>
        <v>-0.80626155764847551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233100</v>
      </c>
      <c r="E106" s="32">
        <f>E105</f>
        <v>233100</v>
      </c>
      <c r="F106" s="32">
        <f>F105</f>
        <v>90100</v>
      </c>
      <c r="G106" s="37">
        <f t="shared" si="21"/>
        <v>0.38652938652938651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90100</v>
      </c>
      <c r="O106" s="37">
        <f t="shared" si="25"/>
        <v>0.38652938652938651</v>
      </c>
      <c r="P106" s="32">
        <f>P105</f>
        <v>465060</v>
      </c>
      <c r="Q106" s="32">
        <f>Q105</f>
        <v>1622000</v>
      </c>
      <c r="R106" s="32">
        <f>R105</f>
        <v>1622000</v>
      </c>
      <c r="S106" s="32">
        <f>S105</f>
        <v>465060</v>
      </c>
      <c r="T106" s="37">
        <f t="shared" si="26"/>
        <v>0.28672009864364983</v>
      </c>
      <c r="U106" s="37">
        <f t="shared" si="27"/>
        <v>-0.80626155764847551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342300</v>
      </c>
      <c r="E110" s="31">
        <v>342300</v>
      </c>
      <c r="F110" s="31">
        <v>75746</v>
      </c>
      <c r="G110" s="36">
        <f t="shared" si="21"/>
        <v>0.22128542214431784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75746</v>
      </c>
      <c r="O110" s="36">
        <f t="shared" si="25"/>
        <v>0.22128542214431784</v>
      </c>
      <c r="P110" s="31">
        <v>66527</v>
      </c>
      <c r="Q110" s="31">
        <v>392093</v>
      </c>
      <c r="R110" s="31">
        <v>417657</v>
      </c>
      <c r="S110" s="31">
        <v>66527</v>
      </c>
      <c r="T110" s="36">
        <f t="shared" si="26"/>
        <v>0.16967148100068097</v>
      </c>
      <c r="U110" s="36">
        <f t="shared" si="27"/>
        <v>0.13857531528552314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17250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17250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342300</v>
      </c>
      <c r="E112" s="32">
        <f>SUM(E107:E111)</f>
        <v>342300</v>
      </c>
      <c r="F112" s="32">
        <f>SUM(F107:F111)</f>
        <v>92996</v>
      </c>
      <c r="G112" s="37">
        <f t="shared" si="21"/>
        <v>0.27167981302950628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92996</v>
      </c>
      <c r="O112" s="37">
        <f t="shared" si="25"/>
        <v>0.27167981302950628</v>
      </c>
      <c r="P112" s="32">
        <f>SUM(P107:P111)</f>
        <v>66527</v>
      </c>
      <c r="Q112" s="32">
        <f>SUM(Q107:Q111)</f>
        <v>392093</v>
      </c>
      <c r="R112" s="32">
        <f>SUM(R107:R111)</f>
        <v>417657</v>
      </c>
      <c r="S112" s="32">
        <f>SUM(S107:S111)</f>
        <v>66527</v>
      </c>
      <c r="T112" s="37">
        <f t="shared" si="26"/>
        <v>0.16967148100068097</v>
      </c>
      <c r="U112" s="37">
        <f t="shared" si="27"/>
        <v>0.39786853457994509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7916365</v>
      </c>
      <c r="E117" s="31">
        <v>7916365</v>
      </c>
      <c r="F117" s="31">
        <v>53175</v>
      </c>
      <c r="G117" s="36">
        <f t="shared" si="21"/>
        <v>6.7170980620524694E-3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53175</v>
      </c>
      <c r="O117" s="36">
        <f t="shared" si="25"/>
        <v>6.7170980620524694E-3</v>
      </c>
      <c r="P117" s="31">
        <v>0</v>
      </c>
      <c r="Q117" s="31">
        <v>0</v>
      </c>
      <c r="R117" s="31">
        <v>1913207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403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403</v>
      </c>
      <c r="O120" s="36">
        <f t="shared" si="25"/>
        <v>0</v>
      </c>
      <c r="P120" s="31">
        <v>0</v>
      </c>
      <c r="Q120" s="31">
        <v>7000000</v>
      </c>
      <c r="R120" s="31">
        <v>1287922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7916365</v>
      </c>
      <c r="E121" s="32">
        <f>SUM(E113:E120)</f>
        <v>7916365</v>
      </c>
      <c r="F121" s="32">
        <f>SUM(F113:F120)</f>
        <v>53578</v>
      </c>
      <c r="G121" s="37">
        <f t="shared" si="21"/>
        <v>6.7680052650427314E-3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53578</v>
      </c>
      <c r="O121" s="37">
        <f t="shared" si="25"/>
        <v>6.7680052650427314E-3</v>
      </c>
      <c r="P121" s="32">
        <f>SUM(P113:P120)</f>
        <v>0</v>
      </c>
      <c r="Q121" s="32">
        <f>SUM(Q113:Q120)</f>
        <v>7000000</v>
      </c>
      <c r="R121" s="32">
        <f>SUM(R113:R120)</f>
        <v>3201129</v>
      </c>
      <c r="S121" s="32">
        <f>SUM(S113:S120)</f>
        <v>0</v>
      </c>
      <c r="T121" s="37">
        <f t="shared" si="26"/>
        <v>0</v>
      </c>
      <c r="U121" s="37">
        <f t="shared" si="27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88600</v>
      </c>
      <c r="E152" s="31">
        <v>88600</v>
      </c>
      <c r="F152" s="31">
        <v>18846</v>
      </c>
      <c r="G152" s="36">
        <f t="shared" si="28"/>
        <v>0.21270880361173816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18846</v>
      </c>
      <c r="O152" s="36">
        <f t="shared" si="32"/>
        <v>0.21270880361173816</v>
      </c>
      <c r="P152" s="31">
        <v>0</v>
      </c>
      <c r="Q152" s="31">
        <v>115800</v>
      </c>
      <c r="R152" s="31">
        <v>115800</v>
      </c>
      <c r="S152" s="31">
        <v>0</v>
      </c>
      <c r="T152" s="36">
        <f t="shared" si="33"/>
        <v>0</v>
      </c>
      <c r="U152" s="36">
        <f t="shared" si="34"/>
        <v>0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21423830</v>
      </c>
      <c r="E156" s="31">
        <v>21423830</v>
      </c>
      <c r="F156" s="31">
        <v>9199987</v>
      </c>
      <c r="G156" s="36">
        <f t="shared" si="28"/>
        <v>0.42942774471231332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9199987</v>
      </c>
      <c r="O156" s="36">
        <f t="shared" si="32"/>
        <v>0.42942774471231332</v>
      </c>
      <c r="P156" s="31">
        <v>7656716</v>
      </c>
      <c r="Q156" s="31">
        <v>18510996</v>
      </c>
      <c r="R156" s="31">
        <v>19335324</v>
      </c>
      <c r="S156" s="31">
        <v>7656716</v>
      </c>
      <c r="T156" s="36">
        <f t="shared" si="33"/>
        <v>0.41363068740331421</v>
      </c>
      <c r="U156" s="36">
        <f t="shared" si="34"/>
        <v>0.20155782191738592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21512430</v>
      </c>
      <c r="E157" s="32">
        <f>SUM(E151:E156)</f>
        <v>21512430</v>
      </c>
      <c r="F157" s="32">
        <f>SUM(F151:F156)</f>
        <v>9218833</v>
      </c>
      <c r="G157" s="37">
        <f t="shared" si="28"/>
        <v>0.42853517710458561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9218833</v>
      </c>
      <c r="O157" s="37">
        <f t="shared" si="32"/>
        <v>0.42853517710458561</v>
      </c>
      <c r="P157" s="32">
        <f>SUM(P151:P156)</f>
        <v>7656716</v>
      </c>
      <c r="Q157" s="32">
        <f>SUM(Q151:Q156)</f>
        <v>18626796</v>
      </c>
      <c r="R157" s="32">
        <f>SUM(R151:R156)</f>
        <v>19451124</v>
      </c>
      <c r="S157" s="32">
        <f>SUM(S151:S156)</f>
        <v>7656716</v>
      </c>
      <c r="T157" s="37">
        <f t="shared" si="33"/>
        <v>0.41105920739133023</v>
      </c>
      <c r="U157" s="37">
        <f t="shared" si="34"/>
        <v>0.20401919047278239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2082000</v>
      </c>
      <c r="E159" s="31">
        <v>2082000</v>
      </c>
      <c r="F159" s="31">
        <v>867497</v>
      </c>
      <c r="G159" s="36">
        <f t="shared" si="28"/>
        <v>0.41666522574447645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867497</v>
      </c>
      <c r="O159" s="36">
        <f t="shared" si="32"/>
        <v>0.41666522574447645</v>
      </c>
      <c r="P159" s="31">
        <v>1832784</v>
      </c>
      <c r="Q159" s="31">
        <v>1832784</v>
      </c>
      <c r="R159" s="31">
        <v>1832784</v>
      </c>
      <c r="S159" s="31">
        <v>1832784</v>
      </c>
      <c r="T159" s="36">
        <f t="shared" si="33"/>
        <v>1</v>
      </c>
      <c r="U159" s="36">
        <f t="shared" si="34"/>
        <v>-0.52667799369702051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2082000</v>
      </c>
      <c r="E163" s="32">
        <f>SUM(E158:E162)</f>
        <v>2082000</v>
      </c>
      <c r="F163" s="32">
        <f>SUM(F158:F162)</f>
        <v>867497</v>
      </c>
      <c r="G163" s="37">
        <f t="shared" si="28"/>
        <v>0.41666522574447645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867497</v>
      </c>
      <c r="O163" s="37">
        <f t="shared" si="32"/>
        <v>0.41666522574447645</v>
      </c>
      <c r="P163" s="32">
        <f>SUM(P158:P162)</f>
        <v>1832784</v>
      </c>
      <c r="Q163" s="32">
        <f>SUM(Q158:Q162)</f>
        <v>1832784</v>
      </c>
      <c r="R163" s="32">
        <f>SUM(R158:R162)</f>
        <v>1832784</v>
      </c>
      <c r="S163" s="32">
        <f>SUM(S158:S162)</f>
        <v>1832784</v>
      </c>
      <c r="T163" s="37">
        <f t="shared" si="33"/>
        <v>1</v>
      </c>
      <c r="U163" s="37">
        <f t="shared" si="34"/>
        <v>-0.52667799369702051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32086195</v>
      </c>
      <c r="E170" s="32">
        <f>SUM(E105,E107:E111,E113:E120,E122:E125,E127:E131,E133:E136,E138:E143,E145:E149,E151:E156,E158:E162,E164:E168)</f>
        <v>32086195</v>
      </c>
      <c r="F170" s="32">
        <f>SUM(F105,F107:F111,F113:F120,F122:F125,F127:F131,F133:F136,F138:F143,F145:F149,F151:F156,F158:F162,F164:F168)</f>
        <v>10323004</v>
      </c>
      <c r="G170" s="37">
        <f t="shared" si="28"/>
        <v>0.32172727242977861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10323004</v>
      </c>
      <c r="O170" s="37">
        <f t="shared" si="32"/>
        <v>0.32172727242977861</v>
      </c>
      <c r="P170" s="32">
        <f>SUM(P105,P107:P111,P113:P120,P122:P125,P127:P131,P133:P136,P138:P143,P145:P149,P151:P156,P158:P162,P164:P168)</f>
        <v>10021087</v>
      </c>
      <c r="Q170" s="32">
        <f>SUM(Q105,Q107:Q111,Q113:Q120,Q122:Q125,Q127:Q131,Q133:Q136,Q138:Q143,Q145:Q149,Q151:Q156,Q158:Q162,Q164:Q168)</f>
        <v>29473673</v>
      </c>
      <c r="R170" s="32">
        <f>SUM(R105,R107:R111,R113:R120,R122:R125,R127:R131,R133:R136,R138:R143,R145:R149,R151:R156,R158:R162,R164:R168)</f>
        <v>26524694</v>
      </c>
      <c r="S170" s="32">
        <f>SUM(S105,S107:S111,S113:S120,S122:S125,S127:S131,S133:S136,S138:S143,S145:S149,S151:S156,S158:S162,S164:S168)</f>
        <v>10021087</v>
      </c>
      <c r="T170" s="37">
        <f t="shared" si="33"/>
        <v>0.34000129539334983</v>
      </c>
      <c r="U170" s="37">
        <f t="shared" si="34"/>
        <v>3.0128168730597871E-2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342000</v>
      </c>
      <c r="E184" s="31">
        <v>342000</v>
      </c>
      <c r="F184" s="31">
        <v>152451</v>
      </c>
      <c r="G184" s="36">
        <f t="shared" si="35"/>
        <v>0.44576315789473686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152451</v>
      </c>
      <c r="O184" s="36">
        <f t="shared" si="39"/>
        <v>0.44576315789473686</v>
      </c>
      <c r="P184" s="31">
        <v>101123</v>
      </c>
      <c r="Q184" s="31">
        <v>320000</v>
      </c>
      <c r="R184" s="31">
        <v>360000</v>
      </c>
      <c r="S184" s="31">
        <v>101123</v>
      </c>
      <c r="T184" s="36">
        <f t="shared" si="40"/>
        <v>0.31600937499999998</v>
      </c>
      <c r="U184" s="36">
        <f t="shared" si="41"/>
        <v>0.50757987797039239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342000</v>
      </c>
      <c r="E185" s="32">
        <f>SUM(E180:E184)</f>
        <v>342000</v>
      </c>
      <c r="F185" s="32">
        <f>SUM(F180:F184)</f>
        <v>152451</v>
      </c>
      <c r="G185" s="37">
        <f t="shared" si="35"/>
        <v>0.44576315789473686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152451</v>
      </c>
      <c r="O185" s="37">
        <f t="shared" si="39"/>
        <v>0.44576315789473686</v>
      </c>
      <c r="P185" s="32">
        <f>SUM(P180:P184)</f>
        <v>101123</v>
      </c>
      <c r="Q185" s="32">
        <f>SUM(Q180:Q184)</f>
        <v>320000</v>
      </c>
      <c r="R185" s="32">
        <f>SUM(R180:R184)</f>
        <v>360000</v>
      </c>
      <c r="S185" s="32">
        <f>SUM(S180:S184)</f>
        <v>101123</v>
      </c>
      <c r="T185" s="37">
        <f t="shared" si="40"/>
        <v>0.31600937499999998</v>
      </c>
      <c r="U185" s="37">
        <f t="shared" si="41"/>
        <v>0.50757987797039239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1721672</v>
      </c>
      <c r="E188" s="31">
        <v>1721672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360000</v>
      </c>
      <c r="Q188" s="31">
        <v>1644386</v>
      </c>
      <c r="R188" s="31">
        <v>1644386</v>
      </c>
      <c r="S188" s="31">
        <v>360000</v>
      </c>
      <c r="T188" s="36">
        <f t="shared" si="40"/>
        <v>0.21892669969216474</v>
      </c>
      <c r="U188" s="36">
        <f t="shared" si="41"/>
        <v>-1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16455</v>
      </c>
      <c r="E189" s="31">
        <v>16455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16455</v>
      </c>
      <c r="R189" s="31">
        <v>16455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8491000</v>
      </c>
      <c r="F190" s="31">
        <v>3537916</v>
      </c>
      <c r="G190" s="36">
        <f t="shared" si="35"/>
        <v>0.41666658815216112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3537916</v>
      </c>
      <c r="O190" s="36">
        <f t="shared" si="39"/>
        <v>0.41666658815216112</v>
      </c>
      <c r="P190" s="31">
        <v>4053653</v>
      </c>
      <c r="Q190" s="31">
        <v>10394000</v>
      </c>
      <c r="R190" s="31">
        <v>11476000</v>
      </c>
      <c r="S190" s="31">
        <v>4053653</v>
      </c>
      <c r="T190" s="36">
        <f t="shared" si="40"/>
        <v>0.38999932653453917</v>
      </c>
      <c r="U190" s="36">
        <f t="shared" si="41"/>
        <v>-0.12722771288020951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10229127</v>
      </c>
      <c r="E191" s="32">
        <f>SUM(E186:E190)</f>
        <v>10229127</v>
      </c>
      <c r="F191" s="32">
        <f>SUM(F186:F190)</f>
        <v>3537916</v>
      </c>
      <c r="G191" s="37">
        <f t="shared" si="35"/>
        <v>0.34586685647758603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3537916</v>
      </c>
      <c r="O191" s="37">
        <f t="shared" si="39"/>
        <v>0.34586685647758603</v>
      </c>
      <c r="P191" s="32">
        <f>SUM(P186:P190)</f>
        <v>4413653</v>
      </c>
      <c r="Q191" s="32">
        <f>SUM(Q186:Q190)</f>
        <v>12054841</v>
      </c>
      <c r="R191" s="32">
        <f>SUM(R186:R190)</f>
        <v>13136841</v>
      </c>
      <c r="S191" s="32">
        <f>SUM(S186:S190)</f>
        <v>4413653</v>
      </c>
      <c r="T191" s="37">
        <f t="shared" si="40"/>
        <v>0.3661311667238083</v>
      </c>
      <c r="U191" s="37">
        <f t="shared" si="41"/>
        <v>-0.19841546220330419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836408</v>
      </c>
      <c r="E200" s="31">
        <v>836408</v>
      </c>
      <c r="F200" s="31">
        <v>493203</v>
      </c>
      <c r="G200" s="36">
        <f t="shared" si="35"/>
        <v>0.58966796109075958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493203</v>
      </c>
      <c r="O200" s="36">
        <f t="shared" si="39"/>
        <v>0.58966796109075958</v>
      </c>
      <c r="P200" s="31">
        <v>510517</v>
      </c>
      <c r="Q200" s="31">
        <v>810518</v>
      </c>
      <c r="R200" s="31">
        <v>810518</v>
      </c>
      <c r="S200" s="31">
        <v>510517</v>
      </c>
      <c r="T200" s="36">
        <f t="shared" si="40"/>
        <v>0.62986509861594686</v>
      </c>
      <c r="U200" s="36">
        <f t="shared" si="41"/>
        <v>-3.3914639473318187E-2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836408</v>
      </c>
      <c r="E204" s="32">
        <f>SUM(E199:E203)</f>
        <v>836408</v>
      </c>
      <c r="F204" s="32">
        <f>SUM(F199:F203)</f>
        <v>493203</v>
      </c>
      <c r="G204" s="37">
        <f t="shared" si="35"/>
        <v>0.58966796109075958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493203</v>
      </c>
      <c r="O204" s="37">
        <f t="shared" si="39"/>
        <v>0.58966796109075958</v>
      </c>
      <c r="P204" s="32">
        <f>SUM(P199:P203)</f>
        <v>510517</v>
      </c>
      <c r="Q204" s="32">
        <f>SUM(Q199:Q203)</f>
        <v>810518</v>
      </c>
      <c r="R204" s="32">
        <f>SUM(R199:R203)</f>
        <v>810518</v>
      </c>
      <c r="S204" s="32">
        <f>SUM(S199:S203)</f>
        <v>510517</v>
      </c>
      <c r="T204" s="37">
        <f t="shared" si="40"/>
        <v>0.62986509861594686</v>
      </c>
      <c r="U204" s="37">
        <f t="shared" si="41"/>
        <v>-3.3914639473318187E-2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11407535</v>
      </c>
      <c r="E205" s="32">
        <f>SUM(E173:E178,E180:E184,E186:E190,E192:E197,E199:E203)</f>
        <v>11407535</v>
      </c>
      <c r="F205" s="32">
        <f>SUM(F173:F178,F180:F184,F186:F190,F192:F197,F199:F203)</f>
        <v>4183570</v>
      </c>
      <c r="G205" s="37">
        <f t="shared" si="35"/>
        <v>0.3667374239921245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4183570</v>
      </c>
      <c r="O205" s="37">
        <f t="shared" si="39"/>
        <v>0.3667374239921245</v>
      </c>
      <c r="P205" s="32">
        <f>SUM(P173:P178,P180:P184,P186:P190,P192:P197,P199:P203)</f>
        <v>5025293</v>
      </c>
      <c r="Q205" s="32">
        <f>SUM(Q173:Q178,Q180:Q184,Q186:Q190,Q192:Q197,Q199:Q203)</f>
        <v>13185359</v>
      </c>
      <c r="R205" s="32">
        <f>SUM(R173:R178,R180:R184,R186:R190,R192:R197,R199:R203)</f>
        <v>14307359</v>
      </c>
      <c r="S205" s="32">
        <f>SUM(S173:S178,S180:S184,S186:S190,S192:S197,S199:S203)</f>
        <v>5025293</v>
      </c>
      <c r="T205" s="37">
        <f t="shared" si="40"/>
        <v>0.38112674823643405</v>
      </c>
      <c r="U205" s="37">
        <f t="shared" si="41"/>
        <v>-0.16749729816748993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0</v>
      </c>
      <c r="E216" s="32">
        <f>SUM(E208:E215)</f>
        <v>0</v>
      </c>
      <c r="F216" s="32">
        <f>SUM(F208:F215)</f>
        <v>0</v>
      </c>
      <c r="G216" s="37">
        <f t="shared" si="42"/>
        <v>0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0</v>
      </c>
      <c r="O216" s="37">
        <f t="shared" si="46"/>
        <v>0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68936</v>
      </c>
      <c r="E218" s="31">
        <v>68936</v>
      </c>
      <c r="F218" s="31">
        <v>15046</v>
      </c>
      <c r="G218" s="36">
        <f t="shared" si="42"/>
        <v>0.21826041545781594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15046</v>
      </c>
      <c r="O218" s="36">
        <f t="shared" si="46"/>
        <v>0.21826041545781594</v>
      </c>
      <c r="P218" s="31">
        <v>14634</v>
      </c>
      <c r="Q218" s="31">
        <v>53961</v>
      </c>
      <c r="R218" s="31">
        <v>72973</v>
      </c>
      <c r="S218" s="31">
        <v>14634</v>
      </c>
      <c r="T218" s="36">
        <f t="shared" si="47"/>
        <v>0.27119586367932397</v>
      </c>
      <c r="U218" s="36">
        <f t="shared" si="48"/>
        <v>2.8153614869482091E-2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4357080</v>
      </c>
      <c r="R219" s="31">
        <v>4357080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1164400</v>
      </c>
      <c r="E223" s="31">
        <v>1164400</v>
      </c>
      <c r="F223" s="31">
        <v>30435</v>
      </c>
      <c r="G223" s="36">
        <f t="shared" si="42"/>
        <v>2.6137925111645484E-2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30435</v>
      </c>
      <c r="O223" s="36">
        <f t="shared" si="46"/>
        <v>2.6137925111645484E-2</v>
      </c>
      <c r="P223" s="31">
        <v>113044</v>
      </c>
      <c r="Q223" s="31">
        <v>779960</v>
      </c>
      <c r="R223" s="31">
        <v>779960</v>
      </c>
      <c r="S223" s="31">
        <v>113044</v>
      </c>
      <c r="T223" s="36">
        <f t="shared" si="47"/>
        <v>0.14493563772501153</v>
      </c>
      <c r="U223" s="36">
        <f t="shared" si="48"/>
        <v>-0.73076855029899868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1233336</v>
      </c>
      <c r="E224" s="32">
        <f>SUM(E217:E223)</f>
        <v>1233336</v>
      </c>
      <c r="F224" s="32">
        <f>SUM(F217:F223)</f>
        <v>45481</v>
      </c>
      <c r="G224" s="37">
        <f t="shared" si="42"/>
        <v>3.6876406753715125E-2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45481</v>
      </c>
      <c r="O224" s="37">
        <f t="shared" si="46"/>
        <v>3.6876406753715125E-2</v>
      </c>
      <c r="P224" s="32">
        <f>SUM(P217:P223)</f>
        <v>127678</v>
      </c>
      <c r="Q224" s="32">
        <f>SUM(Q217:Q223)</f>
        <v>5191001</v>
      </c>
      <c r="R224" s="32">
        <f>SUM(R217:R223)</f>
        <v>5210013</v>
      </c>
      <c r="S224" s="32">
        <f>SUM(S217:S223)</f>
        <v>127678</v>
      </c>
      <c r="T224" s="37">
        <f t="shared" si="47"/>
        <v>2.459602685493607E-2</v>
      </c>
      <c r="U224" s="37">
        <f t="shared" si="48"/>
        <v>-0.64378358056987106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1187427</v>
      </c>
      <c r="E226" s="31">
        <v>1187427</v>
      </c>
      <c r="F226" s="31">
        <v>278975</v>
      </c>
      <c r="G226" s="36">
        <f t="shared" si="42"/>
        <v>0.23494075846346765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278975</v>
      </c>
      <c r="O226" s="36">
        <f t="shared" si="46"/>
        <v>0.23494075846346765</v>
      </c>
      <c r="P226" s="31">
        <v>276295</v>
      </c>
      <c r="Q226" s="31">
        <v>1272812</v>
      </c>
      <c r="R226" s="31">
        <v>1106642</v>
      </c>
      <c r="S226" s="31">
        <v>276295</v>
      </c>
      <c r="T226" s="36">
        <f t="shared" si="47"/>
        <v>0.21707447761334744</v>
      </c>
      <c r="U226" s="36">
        <f t="shared" si="48"/>
        <v>9.6997774118243729E-3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349</v>
      </c>
      <c r="E228" s="31">
        <v>349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317</v>
      </c>
      <c r="R228" s="31">
        <v>317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1187776</v>
      </c>
      <c r="E230" s="32">
        <f>SUM(E225:E229)</f>
        <v>1187776</v>
      </c>
      <c r="F230" s="32">
        <f>SUM(F225:F229)</f>
        <v>278975</v>
      </c>
      <c r="G230" s="37">
        <f t="shared" si="42"/>
        <v>0.23487172665553102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278975</v>
      </c>
      <c r="O230" s="37">
        <f t="shared" si="46"/>
        <v>0.23487172665553102</v>
      </c>
      <c r="P230" s="32">
        <f>SUM(P225:P229)</f>
        <v>276295</v>
      </c>
      <c r="Q230" s="32">
        <f>SUM(Q225:Q229)</f>
        <v>1273129</v>
      </c>
      <c r="R230" s="32">
        <f>SUM(R225:R229)</f>
        <v>1106959</v>
      </c>
      <c r="S230" s="32">
        <f>SUM(S225:S229)</f>
        <v>276295</v>
      </c>
      <c r="T230" s="37">
        <f t="shared" si="47"/>
        <v>0.21702042762359511</v>
      </c>
      <c r="U230" s="37">
        <f t="shared" si="48"/>
        <v>9.6997774118243729E-3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2421112</v>
      </c>
      <c r="E231" s="32">
        <f>SUM(E208:E215,E217:E223,E225:E229)</f>
        <v>2421112</v>
      </c>
      <c r="F231" s="32">
        <f>SUM(F208:F215,F217:F223,F225:F229)</f>
        <v>324456</v>
      </c>
      <c r="G231" s="37">
        <f t="shared" si="42"/>
        <v>0.13401114859618224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324456</v>
      </c>
      <c r="O231" s="37">
        <f t="shared" si="46"/>
        <v>0.13401114859618224</v>
      </c>
      <c r="P231" s="32">
        <f>SUM(P208:P215,P217:P223,P225:P229)</f>
        <v>403973</v>
      </c>
      <c r="Q231" s="32">
        <f>SUM(Q208:Q215,Q217:Q223,Q225:Q229)</f>
        <v>6464130</v>
      </c>
      <c r="R231" s="32">
        <f>SUM(R208:R215,R217:R223,R225:R229)</f>
        <v>6316972</v>
      </c>
      <c r="S231" s="32">
        <f>SUM(S208:S215,S217:S223,S225:S229)</f>
        <v>403973</v>
      </c>
      <c r="T231" s="37">
        <f t="shared" si="47"/>
        <v>6.2494566167450222E-2</v>
      </c>
      <c r="U231" s="37">
        <f t="shared" si="48"/>
        <v>-0.1968374124013238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30264</v>
      </c>
      <c r="E235" s="31">
        <v>30264</v>
      </c>
      <c r="F235" s="31">
        <v>9286</v>
      </c>
      <c r="G235" s="36">
        <f t="shared" si="49"/>
        <v>0.30683320116309809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9286</v>
      </c>
      <c r="O235" s="36">
        <f t="shared" si="53"/>
        <v>0.30683320116309809</v>
      </c>
      <c r="P235" s="31">
        <v>5469</v>
      </c>
      <c r="Q235" s="31">
        <v>0</v>
      </c>
      <c r="R235" s="31">
        <v>15000</v>
      </c>
      <c r="S235" s="31">
        <v>5469</v>
      </c>
      <c r="T235" s="36">
        <f t="shared" si="54"/>
        <v>0</v>
      </c>
      <c r="U235" s="36">
        <f t="shared" si="55"/>
        <v>0.69793380874017186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30264</v>
      </c>
      <c r="E240" s="32">
        <f>SUM(E234:E239)</f>
        <v>30264</v>
      </c>
      <c r="F240" s="32">
        <f>SUM(F234:F239)</f>
        <v>9286</v>
      </c>
      <c r="G240" s="37">
        <f t="shared" si="49"/>
        <v>0.30683320116309809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9286</v>
      </c>
      <c r="O240" s="37">
        <f t="shared" si="53"/>
        <v>0.30683320116309809</v>
      </c>
      <c r="P240" s="32">
        <f>SUM(P234:P239)</f>
        <v>5469</v>
      </c>
      <c r="Q240" s="32">
        <f>SUM(Q234:Q239)</f>
        <v>0</v>
      </c>
      <c r="R240" s="32">
        <f>SUM(R234:R239)</f>
        <v>15000</v>
      </c>
      <c r="S240" s="32">
        <f>SUM(S234:S239)</f>
        <v>5469</v>
      </c>
      <c r="T240" s="37">
        <f t="shared" si="54"/>
        <v>0</v>
      </c>
      <c r="U240" s="37">
        <f t="shared" si="55"/>
        <v>0.69793380874017186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0</v>
      </c>
      <c r="E247" s="32">
        <f>SUM(E241:E246)</f>
        <v>0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0</v>
      </c>
      <c r="Q247" s="32">
        <f>SUM(Q241:Q246)</f>
        <v>0</v>
      </c>
      <c r="R247" s="32">
        <f>SUM(R241:R246)</f>
        <v>0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14374</v>
      </c>
      <c r="E248" s="31">
        <v>14374</v>
      </c>
      <c r="F248" s="31">
        <v>1173</v>
      </c>
      <c r="G248" s="36">
        <f t="shared" si="49"/>
        <v>8.1605676916655073E-2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1173</v>
      </c>
      <c r="O248" s="36">
        <f t="shared" si="53"/>
        <v>8.1605676916655073E-2</v>
      </c>
      <c r="P248" s="31">
        <v>4541</v>
      </c>
      <c r="Q248" s="31">
        <v>16990</v>
      </c>
      <c r="R248" s="31">
        <v>16990</v>
      </c>
      <c r="S248" s="31">
        <v>4541</v>
      </c>
      <c r="T248" s="36">
        <f t="shared" si="54"/>
        <v>0.2672748675691583</v>
      </c>
      <c r="U248" s="36">
        <f t="shared" si="55"/>
        <v>-0.74168685311605376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21220815</v>
      </c>
      <c r="E253" s="31">
        <v>21220815</v>
      </c>
      <c r="F253" s="31">
        <v>8841981</v>
      </c>
      <c r="G253" s="36">
        <f t="shared" si="49"/>
        <v>0.41666547679719179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8841981</v>
      </c>
      <c r="O253" s="36">
        <f t="shared" si="53"/>
        <v>0.41666547679719179</v>
      </c>
      <c r="P253" s="31">
        <v>0</v>
      </c>
      <c r="Q253" s="31">
        <v>19845005</v>
      </c>
      <c r="R253" s="31">
        <v>19845005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21235189</v>
      </c>
      <c r="E254" s="32">
        <f>SUM(E248:E253)</f>
        <v>21235189</v>
      </c>
      <c r="F254" s="32">
        <f>SUM(F248:F253)</f>
        <v>8843154</v>
      </c>
      <c r="G254" s="37">
        <f t="shared" si="49"/>
        <v>0.41643867638757537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8843154</v>
      </c>
      <c r="O254" s="37">
        <f t="shared" si="53"/>
        <v>0.41643867638757537</v>
      </c>
      <c r="P254" s="32">
        <f>SUM(P248:P253)</f>
        <v>4541</v>
      </c>
      <c r="Q254" s="32">
        <f>SUM(Q248:Q253)</f>
        <v>19861995</v>
      </c>
      <c r="R254" s="32">
        <f>SUM(R248:R253)</f>
        <v>19861995</v>
      </c>
      <c r="S254" s="32">
        <f>SUM(S248:S253)</f>
        <v>4541</v>
      </c>
      <c r="T254" s="37">
        <f t="shared" si="54"/>
        <v>2.2862758751072086E-4</v>
      </c>
      <c r="U254" s="37">
        <f t="shared" si="55"/>
        <v>1946.4023342876019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221211</v>
      </c>
      <c r="E255" s="31">
        <v>221211</v>
      </c>
      <c r="F255" s="31">
        <v>55144</v>
      </c>
      <c r="G255" s="36">
        <f t="shared" si="49"/>
        <v>0.24928235937634205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55144</v>
      </c>
      <c r="O255" s="36">
        <f t="shared" si="53"/>
        <v>0.24928235937634205</v>
      </c>
      <c r="P255" s="31">
        <v>42531</v>
      </c>
      <c r="Q255" s="31">
        <v>210077</v>
      </c>
      <c r="R255" s="31">
        <v>210077</v>
      </c>
      <c r="S255" s="31">
        <v>42531</v>
      </c>
      <c r="T255" s="36">
        <f t="shared" si="54"/>
        <v>0.20245433817124198</v>
      </c>
      <c r="U255" s="36">
        <f t="shared" si="55"/>
        <v>0.29656015612141728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221211</v>
      </c>
      <c r="E259" s="32">
        <f>SUM(E255:E258)</f>
        <v>221211</v>
      </c>
      <c r="F259" s="32">
        <f>SUM(F255:F258)</f>
        <v>55144</v>
      </c>
      <c r="G259" s="37">
        <f t="shared" si="49"/>
        <v>0.24928235937634205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55144</v>
      </c>
      <c r="O259" s="37">
        <f t="shared" si="53"/>
        <v>0.24928235937634205</v>
      </c>
      <c r="P259" s="32">
        <f>SUM(P255:P258)</f>
        <v>42531</v>
      </c>
      <c r="Q259" s="32">
        <f>SUM(Q255:Q258)</f>
        <v>210077</v>
      </c>
      <c r="R259" s="32">
        <f>SUM(R255:R258)</f>
        <v>210077</v>
      </c>
      <c r="S259" s="32">
        <f>SUM(S255:S258)</f>
        <v>42531</v>
      </c>
      <c r="T259" s="37">
        <f t="shared" si="54"/>
        <v>0.20245433817124198</v>
      </c>
      <c r="U259" s="37">
        <f t="shared" si="55"/>
        <v>0.29656015612141728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21486664</v>
      </c>
      <c r="E260" s="32">
        <f>SUM(E234:E239,E241:E246,E248:E253,E255:E258)</f>
        <v>21486664</v>
      </c>
      <c r="F260" s="32">
        <f>SUM(F234:F239,F241:F246,F248:F253,F255:F258)</f>
        <v>8907584</v>
      </c>
      <c r="G260" s="37">
        <f t="shared" si="49"/>
        <v>0.41456337754432238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8907584</v>
      </c>
      <c r="O260" s="37">
        <f t="shared" si="53"/>
        <v>0.41456337754432238</v>
      </c>
      <c r="P260" s="32">
        <f>SUM(P234:P239,P241:P246,P248:P253,P255:P258)</f>
        <v>52541</v>
      </c>
      <c r="Q260" s="32">
        <f>SUM(Q234:Q239,Q241:Q246,Q248:Q253,Q255:Q258)</f>
        <v>20072072</v>
      </c>
      <c r="R260" s="32">
        <f>SUM(R234:R239,R241:R246,R248:R253,R255:R258)</f>
        <v>20087072</v>
      </c>
      <c r="S260" s="32">
        <f>SUM(S234:S239,S241:S246,S248:S253,S255:S258)</f>
        <v>52541</v>
      </c>
      <c r="T260" s="37">
        <f t="shared" si="54"/>
        <v>2.6176171548208875E-3</v>
      </c>
      <c r="U260" s="37">
        <f t="shared" si="55"/>
        <v>168.53586722749853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300</v>
      </c>
      <c r="E263" s="31">
        <v>300</v>
      </c>
      <c r="F263" s="31">
        <v>70</v>
      </c>
      <c r="G263" s="36">
        <f t="shared" ref="G263:G299" si="56">IF(($D263     =0),0,($F263     /$D263     ))</f>
        <v>0.23333333333333334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70</v>
      </c>
      <c r="O263" s="36">
        <f t="shared" ref="O263:O299" si="60">IF(($D263     =0),0,($N263     /$D263     ))</f>
        <v>0.23333333333333334</v>
      </c>
      <c r="P263" s="31">
        <v>17</v>
      </c>
      <c r="Q263" s="31">
        <v>300</v>
      </c>
      <c r="R263" s="31">
        <v>300</v>
      </c>
      <c r="S263" s="31">
        <v>17</v>
      </c>
      <c r="T263" s="36">
        <f t="shared" ref="T263:T299" si="61">IF(($Q263     =0),0,($S263     /$Q263     ))</f>
        <v>5.6666666666666664E-2</v>
      </c>
      <c r="U263" s="36">
        <f t="shared" ref="U263:U299" si="62">IF(($P263     =0),0,(($F263     /$P263     )-1))</f>
        <v>3.117647058823529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338184</v>
      </c>
      <c r="E264" s="31">
        <v>338184</v>
      </c>
      <c r="F264" s="31">
        <v>153716</v>
      </c>
      <c r="G264" s="36">
        <f t="shared" si="56"/>
        <v>0.4545336266647742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153716</v>
      </c>
      <c r="O264" s="36">
        <f t="shared" si="60"/>
        <v>0.4545336266647742</v>
      </c>
      <c r="P264" s="31">
        <v>98935</v>
      </c>
      <c r="Q264" s="31">
        <v>286400</v>
      </c>
      <c r="R264" s="31">
        <v>286400</v>
      </c>
      <c r="S264" s="31">
        <v>98935</v>
      </c>
      <c r="T264" s="36">
        <f t="shared" si="61"/>
        <v>0.34544343575418995</v>
      </c>
      <c r="U264" s="36">
        <f t="shared" si="62"/>
        <v>0.55370697932986301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3144</v>
      </c>
      <c r="E265" s="31">
        <v>3144</v>
      </c>
      <c r="F265" s="31">
        <v>136</v>
      </c>
      <c r="G265" s="36">
        <f t="shared" si="56"/>
        <v>4.3256997455470736E-2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136</v>
      </c>
      <c r="O265" s="36">
        <f t="shared" si="60"/>
        <v>4.3256997455470736E-2</v>
      </c>
      <c r="P265" s="31">
        <v>421</v>
      </c>
      <c r="Q265" s="31">
        <v>3144</v>
      </c>
      <c r="R265" s="31">
        <v>3144</v>
      </c>
      <c r="S265" s="31">
        <v>421</v>
      </c>
      <c r="T265" s="36">
        <f t="shared" si="61"/>
        <v>0.1339058524173028</v>
      </c>
      <c r="U265" s="36">
        <f t="shared" si="62"/>
        <v>-0.6769596199524941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341628</v>
      </c>
      <c r="E267" s="32">
        <f>SUM(E263:E266)</f>
        <v>341628</v>
      </c>
      <c r="F267" s="32">
        <f>SUM(F263:F266)</f>
        <v>153922</v>
      </c>
      <c r="G267" s="37">
        <f t="shared" si="56"/>
        <v>0.45055440420574427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153922</v>
      </c>
      <c r="O267" s="37">
        <f t="shared" si="60"/>
        <v>0.45055440420574427</v>
      </c>
      <c r="P267" s="32">
        <f>SUM(P263:P266)</f>
        <v>99373</v>
      </c>
      <c r="Q267" s="32">
        <f>SUM(Q263:Q266)</f>
        <v>289844</v>
      </c>
      <c r="R267" s="32">
        <f>SUM(R263:R266)</f>
        <v>289844</v>
      </c>
      <c r="S267" s="32">
        <f>SUM(S263:S266)</f>
        <v>99373</v>
      </c>
      <c r="T267" s="37">
        <f t="shared" si="61"/>
        <v>0.34284994686797038</v>
      </c>
      <c r="U267" s="37">
        <f t="shared" si="62"/>
        <v>0.54893180240105455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306197</v>
      </c>
      <c r="E271" s="31">
        <v>306197</v>
      </c>
      <c r="F271" s="31">
        <v>324779</v>
      </c>
      <c r="G271" s="36">
        <f t="shared" si="56"/>
        <v>1.0606864208336464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324779</v>
      </c>
      <c r="O271" s="36">
        <f t="shared" si="60"/>
        <v>1.0606864208336464</v>
      </c>
      <c r="P271" s="31">
        <v>86943</v>
      </c>
      <c r="Q271" s="31">
        <v>290785</v>
      </c>
      <c r="R271" s="31">
        <v>290785</v>
      </c>
      <c r="S271" s="31">
        <v>86943</v>
      </c>
      <c r="T271" s="36">
        <f t="shared" si="61"/>
        <v>0.29899410217170763</v>
      </c>
      <c r="U271" s="36">
        <f t="shared" si="62"/>
        <v>2.7355393763730258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3119821</v>
      </c>
      <c r="E274" s="31">
        <v>3119821</v>
      </c>
      <c r="F274" s="31">
        <v>28176</v>
      </c>
      <c r="G274" s="36">
        <f t="shared" si="56"/>
        <v>9.0312873719357624E-3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28176</v>
      </c>
      <c r="O274" s="36">
        <f t="shared" si="60"/>
        <v>9.0312873719357624E-3</v>
      </c>
      <c r="P274" s="31">
        <v>0</v>
      </c>
      <c r="Q274" s="31">
        <v>3987745</v>
      </c>
      <c r="R274" s="31">
        <v>3669821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3426018</v>
      </c>
      <c r="E275" s="32">
        <f>SUM(E268:E274)</f>
        <v>3426018</v>
      </c>
      <c r="F275" s="32">
        <f>SUM(F268:F274)</f>
        <v>352955</v>
      </c>
      <c r="G275" s="37">
        <f t="shared" si="56"/>
        <v>0.10302193391861922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352955</v>
      </c>
      <c r="O275" s="37">
        <f t="shared" si="60"/>
        <v>0.10302193391861922</v>
      </c>
      <c r="P275" s="32">
        <f>SUM(P268:P274)</f>
        <v>86943</v>
      </c>
      <c r="Q275" s="32">
        <f>SUM(Q268:Q274)</f>
        <v>4278530</v>
      </c>
      <c r="R275" s="32">
        <f>SUM(R268:R274)</f>
        <v>3960606</v>
      </c>
      <c r="S275" s="32">
        <f>SUM(S268:S274)</f>
        <v>86943</v>
      </c>
      <c r="T275" s="37">
        <f t="shared" si="61"/>
        <v>2.0320764374680087E-2</v>
      </c>
      <c r="U275" s="37">
        <f t="shared" si="62"/>
        <v>3.059613769941226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6000</v>
      </c>
      <c r="E279" s="31">
        <v>6000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5000</v>
      </c>
      <c r="R279" s="31">
        <v>5000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6000</v>
      </c>
      <c r="E285" s="32">
        <f>SUM(E276:E284)</f>
        <v>6000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5000</v>
      </c>
      <c r="R285" s="32">
        <f>SUM(R276:R284)</f>
        <v>5000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43908</v>
      </c>
      <c r="E296" s="31">
        <v>43908</v>
      </c>
      <c r="F296" s="31">
        <v>7099</v>
      </c>
      <c r="G296" s="36">
        <f t="shared" si="56"/>
        <v>0.16167896510886398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7099</v>
      </c>
      <c r="O296" s="36">
        <f t="shared" si="60"/>
        <v>0.16167896510886398</v>
      </c>
      <c r="P296" s="31">
        <v>11860</v>
      </c>
      <c r="Q296" s="31">
        <v>3727809</v>
      </c>
      <c r="R296" s="31">
        <v>3769507</v>
      </c>
      <c r="S296" s="31">
        <v>11860</v>
      </c>
      <c r="T296" s="36">
        <f t="shared" si="61"/>
        <v>3.1814934724391725E-3</v>
      </c>
      <c r="U296" s="36">
        <f t="shared" si="62"/>
        <v>-0.40143338954468799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43908</v>
      </c>
      <c r="E298" s="32">
        <f>SUM(E293:E297)</f>
        <v>43908</v>
      </c>
      <c r="F298" s="32">
        <f>SUM(F293:F297)</f>
        <v>7099</v>
      </c>
      <c r="G298" s="37">
        <f t="shared" si="56"/>
        <v>0.16167896510886398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7099</v>
      </c>
      <c r="O298" s="37">
        <f t="shared" si="60"/>
        <v>0.16167896510886398</v>
      </c>
      <c r="P298" s="32">
        <f>SUM(P293:P297)</f>
        <v>11860</v>
      </c>
      <c r="Q298" s="32">
        <f>SUM(Q293:Q297)</f>
        <v>3727809</v>
      </c>
      <c r="R298" s="32">
        <f>SUM(R293:R297)</f>
        <v>3769507</v>
      </c>
      <c r="S298" s="32">
        <f>SUM(S293:S297)</f>
        <v>11860</v>
      </c>
      <c r="T298" s="37">
        <f t="shared" si="61"/>
        <v>3.1814934724391725E-3</v>
      </c>
      <c r="U298" s="37">
        <f t="shared" si="62"/>
        <v>-0.40143338954468799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3817554</v>
      </c>
      <c r="E299" s="32">
        <f>SUM(E263:E266,E268:E274,E276:E284,E286:E291,E293:E297)</f>
        <v>3817554</v>
      </c>
      <c r="F299" s="32">
        <f>SUM(F263:F266,F268:F274,F276:F284,F286:F291,F293:F297)</f>
        <v>513976</v>
      </c>
      <c r="G299" s="37">
        <f t="shared" si="56"/>
        <v>0.13463489972898876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513976</v>
      </c>
      <c r="O299" s="37">
        <f t="shared" si="60"/>
        <v>0.13463489972898876</v>
      </c>
      <c r="P299" s="32">
        <f>SUM(P263:P266,P268:P274,P276:P284,P286:P291,P293:P297)</f>
        <v>198176</v>
      </c>
      <c r="Q299" s="32">
        <f>SUM(Q263:Q266,Q268:Q274,Q276:Q284,Q286:Q291,Q293:Q297)</f>
        <v>8301183</v>
      </c>
      <c r="R299" s="32">
        <f>SUM(R263:R266,R268:R274,R276:R284,R286:R291,R293:R297)</f>
        <v>8024957</v>
      </c>
      <c r="S299" s="32">
        <f>SUM(S263:S266,S268:S274,S276:S284,S286:S291,S293:S297)</f>
        <v>198176</v>
      </c>
      <c r="T299" s="37">
        <f t="shared" si="61"/>
        <v>2.3873223852552101E-2</v>
      </c>
      <c r="U299" s="37">
        <f t="shared" si="62"/>
        <v>1.5935330211529144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53494031</v>
      </c>
      <c r="E302" s="31">
        <v>53494031</v>
      </c>
      <c r="F302" s="31">
        <v>5691362</v>
      </c>
      <c r="G302" s="36">
        <f t="shared" ref="G302:G339" si="63">IF(($D302     =0),0,($F302     /$D302     ))</f>
        <v>0.10639246834847799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5691362</v>
      </c>
      <c r="O302" s="36">
        <f t="shared" ref="O302:O339" si="67">IF(($D302     =0),0,($N302     /$D302     ))</f>
        <v>0.10639246834847799</v>
      </c>
      <c r="P302" s="31">
        <v>4057789</v>
      </c>
      <c r="Q302" s="31">
        <v>43259447</v>
      </c>
      <c r="R302" s="31">
        <v>44243797</v>
      </c>
      <c r="S302" s="31">
        <v>4057789</v>
      </c>
      <c r="T302" s="36">
        <f t="shared" ref="T302:T339" si="68">IF(($Q302     =0),0,($S302     /$Q302     ))</f>
        <v>9.3801222193154718E-2</v>
      </c>
      <c r="U302" s="36">
        <f t="shared" ref="U302:U339" si="69">IF(($P302     =0),0,(($F302     /$P302     )-1))</f>
        <v>0.40257711773579152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53494031</v>
      </c>
      <c r="E303" s="32">
        <f>E302</f>
        <v>53494031</v>
      </c>
      <c r="F303" s="32">
        <f>F302</f>
        <v>5691362</v>
      </c>
      <c r="G303" s="37">
        <f t="shared" si="63"/>
        <v>0.10639246834847799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5691362</v>
      </c>
      <c r="O303" s="37">
        <f t="shared" si="67"/>
        <v>0.10639246834847799</v>
      </c>
      <c r="P303" s="32">
        <f>P302</f>
        <v>4057789</v>
      </c>
      <c r="Q303" s="32">
        <f>Q302</f>
        <v>43259447</v>
      </c>
      <c r="R303" s="32">
        <f>R302</f>
        <v>44243797</v>
      </c>
      <c r="S303" s="32">
        <f>S302</f>
        <v>4057789</v>
      </c>
      <c r="T303" s="37">
        <f t="shared" si="68"/>
        <v>9.3801222193154718E-2</v>
      </c>
      <c r="U303" s="37">
        <f t="shared" si="69"/>
        <v>0.40257711773579152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0</v>
      </c>
      <c r="E310" s="32">
        <f>SUM(E304:E309)</f>
        <v>0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0</v>
      </c>
      <c r="Q310" s="32">
        <f>SUM(Q304:Q309)</f>
        <v>0</v>
      </c>
      <c r="R310" s="32">
        <f>SUM(R304:R309)</f>
        <v>0</v>
      </c>
      <c r="S310" s="32">
        <f>SUM(S304:S309)</f>
        <v>0</v>
      </c>
      <c r="T310" s="37">
        <f t="shared" si="68"/>
        <v>0</v>
      </c>
      <c r="U310" s="37">
        <f t="shared" si="69"/>
        <v>0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10345</v>
      </c>
      <c r="E311" s="31">
        <v>1502390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9853</v>
      </c>
      <c r="R311" s="31">
        <v>1993453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724526</v>
      </c>
      <c r="E313" s="31">
        <v>724526</v>
      </c>
      <c r="F313" s="31">
        <v>75349</v>
      </c>
      <c r="G313" s="36">
        <f t="shared" si="63"/>
        <v>0.10399764811752787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75349</v>
      </c>
      <c r="O313" s="36">
        <f t="shared" si="67"/>
        <v>0.10399764811752787</v>
      </c>
      <c r="P313" s="31">
        <v>167726</v>
      </c>
      <c r="Q313" s="31">
        <v>1324957</v>
      </c>
      <c r="R313" s="31">
        <v>1344648</v>
      </c>
      <c r="S313" s="31">
        <v>167726</v>
      </c>
      <c r="T313" s="36">
        <f t="shared" si="68"/>
        <v>0.12658976857362164</v>
      </c>
      <c r="U313" s="36">
        <f t="shared" si="69"/>
        <v>-0.55076136079081361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734871</v>
      </c>
      <c r="E317" s="32">
        <f>SUM(E311:E316)</f>
        <v>2226916</v>
      </c>
      <c r="F317" s="32">
        <f>SUM(F311:F316)</f>
        <v>75349</v>
      </c>
      <c r="G317" s="37">
        <f t="shared" si="63"/>
        <v>0.10253364195892885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75349</v>
      </c>
      <c r="O317" s="37">
        <f t="shared" si="67"/>
        <v>0.10253364195892885</v>
      </c>
      <c r="P317" s="32">
        <f>SUM(P311:P316)</f>
        <v>167726</v>
      </c>
      <c r="Q317" s="32">
        <f>SUM(Q311:Q316)</f>
        <v>1334810</v>
      </c>
      <c r="R317" s="32">
        <f>SUM(R311:R316)</f>
        <v>3338101</v>
      </c>
      <c r="S317" s="32">
        <f>SUM(S311:S316)</f>
        <v>167726</v>
      </c>
      <c r="T317" s="37">
        <f t="shared" si="68"/>
        <v>0.12565533671458859</v>
      </c>
      <c r="U317" s="37">
        <f t="shared" si="69"/>
        <v>-0.55076136079081361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42300</v>
      </c>
      <c r="E319" s="31">
        <v>42300</v>
      </c>
      <c r="F319" s="31">
        <v>44268</v>
      </c>
      <c r="G319" s="36">
        <f t="shared" si="63"/>
        <v>1.0465248226950354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44268</v>
      </c>
      <c r="O319" s="36">
        <f t="shared" si="67"/>
        <v>1.0465248226950354</v>
      </c>
      <c r="P319" s="31">
        <v>39273</v>
      </c>
      <c r="Q319" s="31">
        <v>37300</v>
      </c>
      <c r="R319" s="31">
        <v>37300</v>
      </c>
      <c r="S319" s="31">
        <v>39273</v>
      </c>
      <c r="T319" s="36">
        <f t="shared" si="68"/>
        <v>1.0528954423592494</v>
      </c>
      <c r="U319" s="36">
        <f t="shared" si="69"/>
        <v>0.12718661675960585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5231060</v>
      </c>
      <c r="E320" s="31">
        <v>5231060</v>
      </c>
      <c r="F320" s="31">
        <v>233327</v>
      </c>
      <c r="G320" s="36">
        <f t="shared" si="63"/>
        <v>4.4604152886795409E-2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233327</v>
      </c>
      <c r="O320" s="36">
        <f t="shared" si="67"/>
        <v>4.4604152886795409E-2</v>
      </c>
      <c r="P320" s="31">
        <v>223879</v>
      </c>
      <c r="Q320" s="31">
        <v>3829800</v>
      </c>
      <c r="R320" s="31">
        <v>3729800</v>
      </c>
      <c r="S320" s="31">
        <v>223879</v>
      </c>
      <c r="T320" s="36">
        <f t="shared" si="68"/>
        <v>5.845709958744582E-2</v>
      </c>
      <c r="U320" s="36">
        <f t="shared" si="69"/>
        <v>4.2201367703089687E-2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124000</v>
      </c>
      <c r="E322" s="31">
        <v>124000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114000</v>
      </c>
      <c r="R322" s="31">
        <v>121000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5397360</v>
      </c>
      <c r="E323" s="32">
        <f>SUM(E318:E322)</f>
        <v>5397360</v>
      </c>
      <c r="F323" s="32">
        <f>SUM(F318:F322)</f>
        <v>277595</v>
      </c>
      <c r="G323" s="37">
        <f t="shared" si="63"/>
        <v>5.1431625831888185E-2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277595</v>
      </c>
      <c r="O323" s="37">
        <f t="shared" si="67"/>
        <v>5.1431625831888185E-2</v>
      </c>
      <c r="P323" s="32">
        <f>SUM(P318:P322)</f>
        <v>263152</v>
      </c>
      <c r="Q323" s="32">
        <f>SUM(Q318:Q322)</f>
        <v>3981100</v>
      </c>
      <c r="R323" s="32">
        <f>SUM(R318:R322)</f>
        <v>3888100</v>
      </c>
      <c r="S323" s="32">
        <f>SUM(S318:S322)</f>
        <v>263152</v>
      </c>
      <c r="T323" s="37">
        <f t="shared" si="68"/>
        <v>6.6100324031046695E-2</v>
      </c>
      <c r="U323" s="37">
        <f t="shared" si="69"/>
        <v>5.4884629415698827E-2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660341</v>
      </c>
      <c r="E325" s="31">
        <v>660341</v>
      </c>
      <c r="F325" s="31">
        <v>81837</v>
      </c>
      <c r="G325" s="36">
        <f t="shared" si="63"/>
        <v>0.12393142331007767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81837</v>
      </c>
      <c r="O325" s="36">
        <f t="shared" si="67"/>
        <v>0.12393142331007767</v>
      </c>
      <c r="P325" s="31">
        <v>56714</v>
      </c>
      <c r="Q325" s="31">
        <v>712114</v>
      </c>
      <c r="R325" s="31">
        <v>712114</v>
      </c>
      <c r="S325" s="31">
        <v>56714</v>
      </c>
      <c r="T325" s="36">
        <f t="shared" si="68"/>
        <v>7.9641742754671299E-2</v>
      </c>
      <c r="U325" s="36">
        <f t="shared" si="69"/>
        <v>0.44297704270550486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5000</v>
      </c>
      <c r="E326" s="31">
        <v>5000</v>
      </c>
      <c r="F326" s="31">
        <v>31652</v>
      </c>
      <c r="G326" s="36">
        <f t="shared" si="63"/>
        <v>6.3304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31652</v>
      </c>
      <c r="O326" s="36">
        <f t="shared" si="67"/>
        <v>6.3304</v>
      </c>
      <c r="P326" s="31">
        <v>1957</v>
      </c>
      <c r="Q326" s="31">
        <v>0</v>
      </c>
      <c r="R326" s="31">
        <v>8957</v>
      </c>
      <c r="S326" s="31">
        <v>1957</v>
      </c>
      <c r="T326" s="36">
        <f t="shared" si="68"/>
        <v>0</v>
      </c>
      <c r="U326" s="36">
        <f t="shared" si="69"/>
        <v>15.173735309146654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24240</v>
      </c>
      <c r="E327" s="31">
        <v>24240</v>
      </c>
      <c r="F327" s="31">
        <v>77584</v>
      </c>
      <c r="G327" s="36">
        <f t="shared" si="63"/>
        <v>3.2006600660066007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77584</v>
      </c>
      <c r="O327" s="36">
        <f t="shared" si="67"/>
        <v>3.2006600660066007</v>
      </c>
      <c r="P327" s="31">
        <v>908</v>
      </c>
      <c r="Q327" s="31">
        <v>4000</v>
      </c>
      <c r="R327" s="31">
        <v>4000</v>
      </c>
      <c r="S327" s="31">
        <v>908</v>
      </c>
      <c r="T327" s="36">
        <f t="shared" si="68"/>
        <v>0.22700000000000001</v>
      </c>
      <c r="U327" s="36">
        <f t="shared" si="69"/>
        <v>84.444933920704841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100000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100000</v>
      </c>
      <c r="O330" s="36">
        <f t="shared" si="67"/>
        <v>0</v>
      </c>
      <c r="P330" s="31">
        <v>0</v>
      </c>
      <c r="Q330" s="31">
        <v>0</v>
      </c>
      <c r="R330" s="31">
        <v>893232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182560</v>
      </c>
      <c r="E331" s="31">
        <v>182560</v>
      </c>
      <c r="F331" s="31">
        <v>30683</v>
      </c>
      <c r="G331" s="36">
        <f t="shared" si="63"/>
        <v>0.16807077125328659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30683</v>
      </c>
      <c r="O331" s="36">
        <f t="shared" si="67"/>
        <v>0.16807077125328659</v>
      </c>
      <c r="P331" s="31">
        <v>21033</v>
      </c>
      <c r="Q331" s="31">
        <v>125057</v>
      </c>
      <c r="R331" s="31">
        <v>125057</v>
      </c>
      <c r="S331" s="31">
        <v>21033</v>
      </c>
      <c r="T331" s="36">
        <f t="shared" si="68"/>
        <v>0.16818730658819578</v>
      </c>
      <c r="U331" s="36">
        <f t="shared" si="69"/>
        <v>0.45880283364237151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872141</v>
      </c>
      <c r="E332" s="32">
        <f>SUM(E324:E331)</f>
        <v>872141</v>
      </c>
      <c r="F332" s="32">
        <f>SUM(F324:F331)</f>
        <v>321756</v>
      </c>
      <c r="G332" s="37">
        <f t="shared" si="63"/>
        <v>0.36892658411885232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321756</v>
      </c>
      <c r="O332" s="37">
        <f t="shared" si="67"/>
        <v>0.36892658411885232</v>
      </c>
      <c r="P332" s="32">
        <f>SUM(P324:P331)</f>
        <v>80612</v>
      </c>
      <c r="Q332" s="32">
        <f>SUM(Q324:Q331)</f>
        <v>841171</v>
      </c>
      <c r="R332" s="32">
        <f>SUM(R324:R331)</f>
        <v>1743360</v>
      </c>
      <c r="S332" s="32">
        <f>SUM(S324:S331)</f>
        <v>80612</v>
      </c>
      <c r="T332" s="37">
        <f t="shared" si="68"/>
        <v>9.5833070802488429E-2</v>
      </c>
      <c r="U332" s="37">
        <f t="shared" si="69"/>
        <v>2.9914156701235548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60498403</v>
      </c>
      <c r="E338" s="32">
        <f>SUM(E302,E304:E309,E311:E316,E318:E322,E324:E331,E333:E336)</f>
        <v>61990448</v>
      </c>
      <c r="F338" s="32">
        <f>SUM(F302,F304:F309,F311:F316,F318:F322,F324:F331,F333:F336)</f>
        <v>6366062</v>
      </c>
      <c r="G338" s="37">
        <f t="shared" si="63"/>
        <v>0.10522694293269196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6366062</v>
      </c>
      <c r="O338" s="37">
        <f t="shared" si="67"/>
        <v>0.10522694293269196</v>
      </c>
      <c r="P338" s="32">
        <f>SUM(P302,P304:P309,P311:P316,P318:P322,P324:P331,P333:P336)</f>
        <v>4569279</v>
      </c>
      <c r="Q338" s="32">
        <f>SUM(Q302,Q304:Q309,Q311:Q316,Q318:Q322,Q324:Q331,Q333:Q336)</f>
        <v>49416528</v>
      </c>
      <c r="R338" s="32">
        <f>SUM(R302,R304:R309,R311:R316,R318:R322,R324:R331,R333:R336)</f>
        <v>53213358</v>
      </c>
      <c r="S338" s="32">
        <f>SUM(S302,S304:S309,S311:S316,S318:S322,S324:S331,S333:S336)</f>
        <v>4569279</v>
      </c>
      <c r="T338" s="37">
        <f t="shared" si="68"/>
        <v>9.2464589984954021E-2</v>
      </c>
      <c r="U338" s="37">
        <f t="shared" si="69"/>
        <v>0.39323118592670747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203574314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205066359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46466075</v>
      </c>
      <c r="G339" s="39">
        <f t="shared" si="63"/>
        <v>0.22825116826870406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46466075</v>
      </c>
      <c r="O339" s="39">
        <f t="shared" si="67"/>
        <v>0.22825116826870406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30915058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204439750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209254714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30915058</v>
      </c>
      <c r="T339" s="39">
        <f t="shared" si="68"/>
        <v>0.15121842987970782</v>
      </c>
      <c r="U339" s="39">
        <f t="shared" si="69"/>
        <v>0.50302402796721268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2682089475</v>
      </c>
      <c r="E8" s="31">
        <v>2680089475</v>
      </c>
      <c r="F8" s="31">
        <v>638959831</v>
      </c>
      <c r="G8" s="36">
        <f>IF(($D8       =0),0,($F8       /$D8       ))</f>
        <v>0.23823210856901036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638959831</v>
      </c>
      <c r="O8" s="36">
        <f>IF(($D8       =0),0,($N8       /$D8       ))</f>
        <v>0.23823210856901036</v>
      </c>
      <c r="P8" s="31">
        <v>586505328</v>
      </c>
      <c r="Q8" s="31">
        <v>2605758264</v>
      </c>
      <c r="R8" s="31">
        <v>2525758264</v>
      </c>
      <c r="S8" s="31">
        <v>586505328</v>
      </c>
      <c r="T8" s="36">
        <f>IF(($Q8       =0),0,($S8       /$Q8       ))</f>
        <v>0.22508048275348386</v>
      </c>
      <c r="U8" s="36">
        <f>IF(($P8       =0),0,(($F8       /$P8       )-1))</f>
        <v>8.9435680284220664E-2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5305957217</v>
      </c>
      <c r="E9" s="31">
        <v>5305957217</v>
      </c>
      <c r="F9" s="31">
        <v>1773391573</v>
      </c>
      <c r="G9" s="36">
        <f>IF(($D9       =0),0,($F9       /$D9       ))</f>
        <v>0.33422651191346764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1773391573</v>
      </c>
      <c r="O9" s="36">
        <f>IF(($D9       =0),0,($N9       /$D9       ))</f>
        <v>0.33422651191346764</v>
      </c>
      <c r="P9" s="31">
        <v>1342447793</v>
      </c>
      <c r="Q9" s="31">
        <v>4849694160</v>
      </c>
      <c r="R9" s="31">
        <v>4655419250</v>
      </c>
      <c r="S9" s="31">
        <v>1342447793</v>
      </c>
      <c r="T9" s="36">
        <f>IF(($Q9       =0),0,($S9       /$Q9       ))</f>
        <v>0.27681081501436372</v>
      </c>
      <c r="U9" s="36">
        <f>IF(($P9       =0),0,(($F9       /$P9       )-1))</f>
        <v>0.32101343698212625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7988046692</v>
      </c>
      <c r="E10" s="32">
        <f>SUM(E8:E9)</f>
        <v>7986046692</v>
      </c>
      <c r="F10" s="32">
        <f>SUM(F8:F9)</f>
        <v>2412351404</v>
      </c>
      <c r="G10" s="37">
        <f t="shared" ref="G10:G54" si="0">IF(($D10      =0),0,($F10      /$D10      ))</f>
        <v>0.30199515563873219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2412351404</v>
      </c>
      <c r="O10" s="37">
        <f t="shared" ref="O10:O54" si="4">IF(($D10      =0),0,($N10      /$D10      ))</f>
        <v>0.30199515563873219</v>
      </c>
      <c r="P10" s="32">
        <f>SUM(P8:P9)</f>
        <v>1928953121</v>
      </c>
      <c r="Q10" s="32">
        <f>SUM(Q8:Q9)</f>
        <v>7455452424</v>
      </c>
      <c r="R10" s="32">
        <f>SUM(R8:R9)</f>
        <v>7181177514</v>
      </c>
      <c r="S10" s="32">
        <f>SUM(S8:S9)</f>
        <v>1928953121</v>
      </c>
      <c r="T10" s="37">
        <f t="shared" ref="T10:T54" si="5">IF(($Q10      =0),0,($S10      /$Q10      ))</f>
        <v>0.25873052516443767</v>
      </c>
      <c r="U10" s="37">
        <f t="shared" ref="U10:U54" si="6">IF(($P10      =0),0,(($F10      /$P10      )-1))</f>
        <v>0.25060136388871834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141423856</v>
      </c>
      <c r="E11" s="31">
        <v>141423856</v>
      </c>
      <c r="F11" s="31">
        <v>35143797</v>
      </c>
      <c r="G11" s="36">
        <f t="shared" si="0"/>
        <v>0.24849977927344874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35143797</v>
      </c>
      <c r="O11" s="36">
        <f t="shared" si="4"/>
        <v>0.24849977927344874</v>
      </c>
      <c r="P11" s="31">
        <v>26536823</v>
      </c>
      <c r="Q11" s="31">
        <v>171622733</v>
      </c>
      <c r="R11" s="31">
        <v>171037733</v>
      </c>
      <c r="S11" s="31">
        <v>26536823</v>
      </c>
      <c r="T11" s="36">
        <f t="shared" si="5"/>
        <v>0.1546230067318646</v>
      </c>
      <c r="U11" s="36">
        <f t="shared" si="6"/>
        <v>0.32434078487843099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177805670</v>
      </c>
      <c r="E12" s="31">
        <v>177805670</v>
      </c>
      <c r="F12" s="31">
        <v>27066622</v>
      </c>
      <c r="G12" s="36">
        <f t="shared" si="0"/>
        <v>0.1522258654631205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27066622</v>
      </c>
      <c r="O12" s="36">
        <f t="shared" si="4"/>
        <v>0.1522258654631205</v>
      </c>
      <c r="P12" s="31">
        <v>28386687</v>
      </c>
      <c r="Q12" s="31">
        <v>161646981</v>
      </c>
      <c r="R12" s="31">
        <v>149691808</v>
      </c>
      <c r="S12" s="31">
        <v>28386687</v>
      </c>
      <c r="T12" s="36">
        <f t="shared" si="5"/>
        <v>0.17560913803889724</v>
      </c>
      <c r="U12" s="36">
        <f t="shared" si="6"/>
        <v>-4.6502961053538905E-2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178181913</v>
      </c>
      <c r="E13" s="31">
        <v>178181913</v>
      </c>
      <c r="F13" s="31">
        <v>20345544</v>
      </c>
      <c r="G13" s="36">
        <f t="shared" si="0"/>
        <v>0.11418411474794302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20345544</v>
      </c>
      <c r="O13" s="36">
        <f t="shared" si="4"/>
        <v>0.11418411474794302</v>
      </c>
      <c r="P13" s="31">
        <v>52328704</v>
      </c>
      <c r="Q13" s="31">
        <v>205907652</v>
      </c>
      <c r="R13" s="31">
        <v>201737025</v>
      </c>
      <c r="S13" s="31">
        <v>52328704</v>
      </c>
      <c r="T13" s="36">
        <f t="shared" si="5"/>
        <v>0.25413676224135662</v>
      </c>
      <c r="U13" s="36">
        <f t="shared" si="6"/>
        <v>-0.61119725036568839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98116809</v>
      </c>
      <c r="E14" s="31">
        <v>98116809</v>
      </c>
      <c r="F14" s="31">
        <v>23191643</v>
      </c>
      <c r="G14" s="36">
        <f t="shared" si="0"/>
        <v>0.23636768497026844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23191643</v>
      </c>
      <c r="O14" s="36">
        <f t="shared" si="4"/>
        <v>0.23636768497026844</v>
      </c>
      <c r="P14" s="31">
        <v>23040214</v>
      </c>
      <c r="Q14" s="31">
        <v>96291640</v>
      </c>
      <c r="R14" s="31">
        <v>96753352</v>
      </c>
      <c r="S14" s="31">
        <v>23040214</v>
      </c>
      <c r="T14" s="36">
        <f t="shared" si="5"/>
        <v>0.23927533065175752</v>
      </c>
      <c r="U14" s="36">
        <f t="shared" si="6"/>
        <v>6.572378190584427E-3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45885826</v>
      </c>
      <c r="E15" s="31">
        <v>45885826</v>
      </c>
      <c r="F15" s="31">
        <v>53135849</v>
      </c>
      <c r="G15" s="36">
        <f t="shared" si="0"/>
        <v>1.1580013619020393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53135849</v>
      </c>
      <c r="O15" s="36">
        <f t="shared" si="4"/>
        <v>1.1580013619020393</v>
      </c>
      <c r="P15" s="31">
        <v>13400470</v>
      </c>
      <c r="Q15" s="31">
        <v>42124925</v>
      </c>
      <c r="R15" s="31">
        <v>42766015</v>
      </c>
      <c r="S15" s="31">
        <v>13400470</v>
      </c>
      <c r="T15" s="36">
        <f t="shared" si="5"/>
        <v>0.31811261385035106</v>
      </c>
      <c r="U15" s="36">
        <f t="shared" si="6"/>
        <v>2.9652227869619496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399672429</v>
      </c>
      <c r="E16" s="31">
        <v>399672429</v>
      </c>
      <c r="F16" s="31">
        <v>91006873</v>
      </c>
      <c r="G16" s="36">
        <f t="shared" si="0"/>
        <v>0.22770365528516354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91006873</v>
      </c>
      <c r="O16" s="36">
        <f t="shared" si="4"/>
        <v>0.22770365528516354</v>
      </c>
      <c r="P16" s="31">
        <v>82224361</v>
      </c>
      <c r="Q16" s="31">
        <v>379733898</v>
      </c>
      <c r="R16" s="31">
        <v>358563916</v>
      </c>
      <c r="S16" s="31">
        <v>82224361</v>
      </c>
      <c r="T16" s="36">
        <f t="shared" si="5"/>
        <v>0.21653152755933314</v>
      </c>
      <c r="U16" s="36">
        <f t="shared" si="6"/>
        <v>0.1068115567356005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5270654</v>
      </c>
      <c r="E17" s="31">
        <v>5270654</v>
      </c>
      <c r="F17" s="31">
        <v>539248</v>
      </c>
      <c r="G17" s="36">
        <f t="shared" si="0"/>
        <v>0.10231140196264069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539248</v>
      </c>
      <c r="O17" s="36">
        <f t="shared" si="4"/>
        <v>0.10231140196264069</v>
      </c>
      <c r="P17" s="31">
        <v>705034</v>
      </c>
      <c r="Q17" s="31">
        <v>3923248</v>
      </c>
      <c r="R17" s="31">
        <v>4761935</v>
      </c>
      <c r="S17" s="31">
        <v>705034</v>
      </c>
      <c r="T17" s="36">
        <f t="shared" si="5"/>
        <v>0.1797067123974829</v>
      </c>
      <c r="U17" s="36">
        <f t="shared" si="6"/>
        <v>-0.23514610642890976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1046357157</v>
      </c>
      <c r="E19" s="32">
        <f>SUM(E11:E18)</f>
        <v>1046357157</v>
      </c>
      <c r="F19" s="32">
        <f>SUM(F11:F18)</f>
        <v>250429576</v>
      </c>
      <c r="G19" s="37">
        <f t="shared" si="0"/>
        <v>0.23933469974822374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250429576</v>
      </c>
      <c r="O19" s="37">
        <f t="shared" si="4"/>
        <v>0.23933469974822374</v>
      </c>
      <c r="P19" s="32">
        <f>SUM(P11:P18)</f>
        <v>226622293</v>
      </c>
      <c r="Q19" s="32">
        <f>SUM(Q11:Q18)</f>
        <v>1061251077</v>
      </c>
      <c r="R19" s="32">
        <f>SUM(R11:R18)</f>
        <v>1025311784</v>
      </c>
      <c r="S19" s="32">
        <f>SUM(S11:S18)</f>
        <v>226622293</v>
      </c>
      <c r="T19" s="37">
        <f t="shared" si="5"/>
        <v>0.21354257999023921</v>
      </c>
      <c r="U19" s="37">
        <f t="shared" si="6"/>
        <v>0.10505269664710348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9760000</v>
      </c>
      <c r="E20" s="31">
        <v>9760000</v>
      </c>
      <c r="F20" s="31">
        <v>12092775</v>
      </c>
      <c r="G20" s="36">
        <f t="shared" si="0"/>
        <v>1.239013831967213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12092775</v>
      </c>
      <c r="O20" s="36">
        <f t="shared" si="4"/>
        <v>1.239013831967213</v>
      </c>
      <c r="P20" s="31">
        <v>0</v>
      </c>
      <c r="Q20" s="31">
        <v>4500000</v>
      </c>
      <c r="R20" s="31">
        <v>4500000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12670701</v>
      </c>
      <c r="E22" s="31">
        <v>12670701</v>
      </c>
      <c r="F22" s="31">
        <v>2649075</v>
      </c>
      <c r="G22" s="36">
        <f t="shared" si="0"/>
        <v>0.20907091091487362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2649075</v>
      </c>
      <c r="O22" s="36">
        <f t="shared" si="4"/>
        <v>0.20907091091487362</v>
      </c>
      <c r="P22" s="31">
        <v>2559840</v>
      </c>
      <c r="Q22" s="31">
        <v>11236584</v>
      </c>
      <c r="R22" s="31">
        <v>11236598</v>
      </c>
      <c r="S22" s="31">
        <v>2559840</v>
      </c>
      <c r="T22" s="36">
        <f t="shared" si="5"/>
        <v>0.22781300793906761</v>
      </c>
      <c r="U22" s="36">
        <f t="shared" si="6"/>
        <v>3.4859600600037455E-2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41673528</v>
      </c>
      <c r="E23" s="31">
        <v>41673528</v>
      </c>
      <c r="F23" s="31">
        <v>10628707</v>
      </c>
      <c r="G23" s="36">
        <f t="shared" si="0"/>
        <v>0.25504696890553641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10628707</v>
      </c>
      <c r="O23" s="36">
        <f t="shared" si="4"/>
        <v>0.25504696890553641</v>
      </c>
      <c r="P23" s="31">
        <v>11486396</v>
      </c>
      <c r="Q23" s="31">
        <v>41147275</v>
      </c>
      <c r="R23" s="31">
        <v>41547275</v>
      </c>
      <c r="S23" s="31">
        <v>11486396</v>
      </c>
      <c r="T23" s="36">
        <f t="shared" si="5"/>
        <v>0.2791532610604226</v>
      </c>
      <c r="U23" s="36">
        <f t="shared" si="6"/>
        <v>-7.4669983517893668E-2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130746716</v>
      </c>
      <c r="E25" s="31">
        <v>130746716</v>
      </c>
      <c r="F25" s="31">
        <v>10101838</v>
      </c>
      <c r="G25" s="36">
        <f t="shared" si="0"/>
        <v>7.7262651858881107E-2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10101838</v>
      </c>
      <c r="O25" s="36">
        <f t="shared" si="4"/>
        <v>7.7262651858881107E-2</v>
      </c>
      <c r="P25" s="31">
        <v>4107585</v>
      </c>
      <c r="Q25" s="31">
        <v>25948656</v>
      </c>
      <c r="R25" s="31">
        <v>89679704</v>
      </c>
      <c r="S25" s="31">
        <v>4107585</v>
      </c>
      <c r="T25" s="36">
        <f t="shared" si="5"/>
        <v>0.15829663779118272</v>
      </c>
      <c r="U25" s="36">
        <f t="shared" si="6"/>
        <v>1.4593131974140521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194850945</v>
      </c>
      <c r="E27" s="32">
        <f>SUM(E20:E26)</f>
        <v>194850945</v>
      </c>
      <c r="F27" s="32">
        <f>SUM(F20:F26)</f>
        <v>35472395</v>
      </c>
      <c r="G27" s="37">
        <f t="shared" si="0"/>
        <v>0.1820488733067217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35472395</v>
      </c>
      <c r="O27" s="37">
        <f t="shared" si="4"/>
        <v>0.1820488733067217</v>
      </c>
      <c r="P27" s="32">
        <f>SUM(P20:P26)</f>
        <v>18153821</v>
      </c>
      <c r="Q27" s="32">
        <f>SUM(Q20:Q26)</f>
        <v>82832515</v>
      </c>
      <c r="R27" s="32">
        <f>SUM(R20:R26)</f>
        <v>146963577</v>
      </c>
      <c r="S27" s="32">
        <f>SUM(S20:S26)</f>
        <v>18153821</v>
      </c>
      <c r="T27" s="37">
        <f t="shared" si="5"/>
        <v>0.21916298207292148</v>
      </c>
      <c r="U27" s="37">
        <f t="shared" si="6"/>
        <v>0.95399056760557466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199865947</v>
      </c>
      <c r="E28" s="31">
        <v>199865947</v>
      </c>
      <c r="F28" s="31">
        <v>34035407</v>
      </c>
      <c r="G28" s="36">
        <f t="shared" si="0"/>
        <v>0.1702911752145552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34035407</v>
      </c>
      <c r="O28" s="36">
        <f t="shared" si="4"/>
        <v>0.1702911752145552</v>
      </c>
      <c r="P28" s="31">
        <v>33739981</v>
      </c>
      <c r="Q28" s="31">
        <v>189815105</v>
      </c>
      <c r="R28" s="31">
        <v>189815105</v>
      </c>
      <c r="S28" s="31">
        <v>33739981</v>
      </c>
      <c r="T28" s="36">
        <f t="shared" si="5"/>
        <v>0.17775182328087114</v>
      </c>
      <c r="U28" s="36">
        <f t="shared" si="6"/>
        <v>8.7559622514310487E-3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20326008</v>
      </c>
      <c r="E30" s="31">
        <v>20326008</v>
      </c>
      <c r="F30" s="31">
        <v>5977387</v>
      </c>
      <c r="G30" s="36">
        <f t="shared" si="0"/>
        <v>0.29407579688052865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5977387</v>
      </c>
      <c r="O30" s="36">
        <f t="shared" si="4"/>
        <v>0.29407579688052865</v>
      </c>
      <c r="P30" s="31">
        <v>3465576</v>
      </c>
      <c r="Q30" s="31">
        <v>16700002</v>
      </c>
      <c r="R30" s="31">
        <v>16700002</v>
      </c>
      <c r="S30" s="31">
        <v>3465576</v>
      </c>
      <c r="T30" s="36">
        <f t="shared" si="5"/>
        <v>0.20751949610544956</v>
      </c>
      <c r="U30" s="36">
        <f t="shared" si="6"/>
        <v>0.72478889512161904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17995545</v>
      </c>
      <c r="E32" s="31">
        <v>17995545</v>
      </c>
      <c r="F32" s="31">
        <v>4410544</v>
      </c>
      <c r="G32" s="36">
        <f t="shared" si="0"/>
        <v>0.24509088221557057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4410544</v>
      </c>
      <c r="O32" s="36">
        <f t="shared" si="4"/>
        <v>0.24509088221557057</v>
      </c>
      <c r="P32" s="31">
        <v>3825337</v>
      </c>
      <c r="Q32" s="31">
        <v>12003025</v>
      </c>
      <c r="R32" s="31">
        <v>15492526</v>
      </c>
      <c r="S32" s="31">
        <v>3825337</v>
      </c>
      <c r="T32" s="36">
        <f t="shared" si="5"/>
        <v>0.31869774494346215</v>
      </c>
      <c r="U32" s="36">
        <f t="shared" si="6"/>
        <v>0.15298181571976532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415748063</v>
      </c>
      <c r="E33" s="31">
        <v>407348063</v>
      </c>
      <c r="F33" s="31">
        <v>61702994</v>
      </c>
      <c r="G33" s="36">
        <f t="shared" si="0"/>
        <v>0.14841438720064465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61702994</v>
      </c>
      <c r="O33" s="36">
        <f t="shared" si="4"/>
        <v>0.14841438720064465</v>
      </c>
      <c r="P33" s="31">
        <v>69443897</v>
      </c>
      <c r="Q33" s="31">
        <v>301939396</v>
      </c>
      <c r="R33" s="31">
        <v>405786063</v>
      </c>
      <c r="S33" s="31">
        <v>69443897</v>
      </c>
      <c r="T33" s="36">
        <f t="shared" si="5"/>
        <v>0.22999283273389073</v>
      </c>
      <c r="U33" s="36">
        <f t="shared" si="6"/>
        <v>-0.11146988193937335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653935563</v>
      </c>
      <c r="E35" s="32">
        <f>SUM(E28:E34)</f>
        <v>645535563</v>
      </c>
      <c r="F35" s="32">
        <f>SUM(F28:F34)</f>
        <v>106126332</v>
      </c>
      <c r="G35" s="37">
        <f t="shared" si="0"/>
        <v>0.16228866879961995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106126332</v>
      </c>
      <c r="O35" s="37">
        <f t="shared" si="4"/>
        <v>0.16228866879961995</v>
      </c>
      <c r="P35" s="32">
        <f>SUM(P28:P34)</f>
        <v>110474791</v>
      </c>
      <c r="Q35" s="32">
        <f>SUM(Q28:Q34)</f>
        <v>520457528</v>
      </c>
      <c r="R35" s="32">
        <f>SUM(R28:R34)</f>
        <v>627793696</v>
      </c>
      <c r="S35" s="32">
        <f>SUM(S28:S34)</f>
        <v>110474791</v>
      </c>
      <c r="T35" s="37">
        <f t="shared" si="5"/>
        <v>0.21226475755770027</v>
      </c>
      <c r="U35" s="37">
        <f t="shared" si="6"/>
        <v>-3.9361549912323435E-2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58604496</v>
      </c>
      <c r="E36" s="31">
        <v>58604496</v>
      </c>
      <c r="F36" s="31">
        <v>5877551</v>
      </c>
      <c r="G36" s="36">
        <f t="shared" si="0"/>
        <v>0.10029181037577731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5877551</v>
      </c>
      <c r="O36" s="36">
        <f t="shared" si="4"/>
        <v>0.10029181037577731</v>
      </c>
      <c r="P36" s="31">
        <v>10280293</v>
      </c>
      <c r="Q36" s="31">
        <v>51924492</v>
      </c>
      <c r="R36" s="31">
        <v>47924492</v>
      </c>
      <c r="S36" s="31">
        <v>10280293</v>
      </c>
      <c r="T36" s="36">
        <f t="shared" si="5"/>
        <v>0.19798543238516422</v>
      </c>
      <c r="U36" s="36">
        <f t="shared" si="6"/>
        <v>-0.42827008918909215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98670767</v>
      </c>
      <c r="E37" s="31">
        <v>98670767</v>
      </c>
      <c r="F37" s="31">
        <v>15514954</v>
      </c>
      <c r="G37" s="36">
        <f t="shared" si="0"/>
        <v>0.15723962093048288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15514954</v>
      </c>
      <c r="O37" s="36">
        <f t="shared" si="4"/>
        <v>0.15723962093048288</v>
      </c>
      <c r="P37" s="31">
        <v>45294541</v>
      </c>
      <c r="Q37" s="31">
        <v>98714819</v>
      </c>
      <c r="R37" s="31">
        <v>87264819</v>
      </c>
      <c r="S37" s="31">
        <v>45294541</v>
      </c>
      <c r="T37" s="36">
        <f t="shared" si="5"/>
        <v>0.45884236489356273</v>
      </c>
      <c r="U37" s="36">
        <f t="shared" si="6"/>
        <v>-0.65746525613318396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120617582</v>
      </c>
      <c r="E38" s="31">
        <v>120617582</v>
      </c>
      <c r="F38" s="31">
        <v>20105011</v>
      </c>
      <c r="G38" s="36">
        <f t="shared" si="0"/>
        <v>0.16668391677757227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20105011</v>
      </c>
      <c r="O38" s="36">
        <f t="shared" si="4"/>
        <v>0.16668391677757227</v>
      </c>
      <c r="P38" s="31">
        <v>26520909</v>
      </c>
      <c r="Q38" s="31">
        <v>87477939</v>
      </c>
      <c r="R38" s="31">
        <v>91520406</v>
      </c>
      <c r="S38" s="31">
        <v>26520909</v>
      </c>
      <c r="T38" s="36">
        <f t="shared" si="5"/>
        <v>0.30317254045045572</v>
      </c>
      <c r="U38" s="36">
        <f t="shared" si="6"/>
        <v>-0.24191848024515294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277892845</v>
      </c>
      <c r="E40" s="32">
        <f>SUM(E36:E39)</f>
        <v>277892845</v>
      </c>
      <c r="F40" s="32">
        <f>SUM(F36:F39)</f>
        <v>41497516</v>
      </c>
      <c r="G40" s="37">
        <f t="shared" si="0"/>
        <v>0.14932919917387583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41497516</v>
      </c>
      <c r="O40" s="37">
        <f t="shared" si="4"/>
        <v>0.14932919917387583</v>
      </c>
      <c r="P40" s="32">
        <f>SUM(P36:P39)</f>
        <v>82095743</v>
      </c>
      <c r="Q40" s="32">
        <f>SUM(Q36:Q39)</f>
        <v>238117250</v>
      </c>
      <c r="R40" s="32">
        <f>SUM(R36:R39)</f>
        <v>226709717</v>
      </c>
      <c r="S40" s="32">
        <f>SUM(S36:S39)</f>
        <v>82095743</v>
      </c>
      <c r="T40" s="37">
        <f t="shared" si="5"/>
        <v>0.34477024659070271</v>
      </c>
      <c r="U40" s="37">
        <f t="shared" si="6"/>
        <v>-0.49452292550662458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650019846</v>
      </c>
      <c r="E45" s="31">
        <v>650019846</v>
      </c>
      <c r="F45" s="31">
        <v>228888730</v>
      </c>
      <c r="G45" s="36">
        <f t="shared" si="0"/>
        <v>0.35212575648036443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228888730</v>
      </c>
      <c r="O45" s="36">
        <f t="shared" si="4"/>
        <v>0.35212575648036443</v>
      </c>
      <c r="P45" s="31">
        <v>136820805</v>
      </c>
      <c r="Q45" s="31">
        <v>554530342</v>
      </c>
      <c r="R45" s="31">
        <v>561316059</v>
      </c>
      <c r="S45" s="31">
        <v>136820805</v>
      </c>
      <c r="T45" s="36">
        <f t="shared" si="5"/>
        <v>0.24673276579697059</v>
      </c>
      <c r="U45" s="36">
        <f t="shared" si="6"/>
        <v>0.67290880944604869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650019846</v>
      </c>
      <c r="E47" s="32">
        <f>SUM(E41:E46)</f>
        <v>650019846</v>
      </c>
      <c r="F47" s="32">
        <f>SUM(F41:F46)</f>
        <v>228888730</v>
      </c>
      <c r="G47" s="37">
        <f t="shared" si="0"/>
        <v>0.35212575648036443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228888730</v>
      </c>
      <c r="O47" s="37">
        <f t="shared" si="4"/>
        <v>0.35212575648036443</v>
      </c>
      <c r="P47" s="32">
        <f>SUM(P41:P46)</f>
        <v>136820805</v>
      </c>
      <c r="Q47" s="32">
        <f>SUM(Q41:Q46)</f>
        <v>554530342</v>
      </c>
      <c r="R47" s="32">
        <f>SUM(R41:R46)</f>
        <v>561316059</v>
      </c>
      <c r="S47" s="32">
        <f>SUM(S41:S46)</f>
        <v>136820805</v>
      </c>
      <c r="T47" s="37">
        <f t="shared" si="5"/>
        <v>0.24673276579697059</v>
      </c>
      <c r="U47" s="37">
        <f t="shared" si="6"/>
        <v>0.67290880944604869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73815912</v>
      </c>
      <c r="E48" s="31">
        <v>73815912</v>
      </c>
      <c r="F48" s="31">
        <v>15074690</v>
      </c>
      <c r="G48" s="36">
        <f t="shared" si="0"/>
        <v>0.20422006030352913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15074690</v>
      </c>
      <c r="O48" s="36">
        <f t="shared" si="4"/>
        <v>0.20422006030352913</v>
      </c>
      <c r="P48" s="31">
        <v>13483921</v>
      </c>
      <c r="Q48" s="31">
        <v>10735956</v>
      </c>
      <c r="R48" s="31">
        <v>10735956</v>
      </c>
      <c r="S48" s="31">
        <v>13483921</v>
      </c>
      <c r="T48" s="36">
        <f t="shared" si="5"/>
        <v>1.2559590408157411</v>
      </c>
      <c r="U48" s="36">
        <f t="shared" si="6"/>
        <v>0.11797525363727668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32297808</v>
      </c>
      <c r="E50" s="31">
        <v>32297808</v>
      </c>
      <c r="F50" s="31">
        <v>11112348</v>
      </c>
      <c r="G50" s="36">
        <f t="shared" si="0"/>
        <v>0.34405889093154557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11112348</v>
      </c>
      <c r="O50" s="36">
        <f t="shared" si="4"/>
        <v>0.34405889093154557</v>
      </c>
      <c r="P50" s="31">
        <v>9662439</v>
      </c>
      <c r="Q50" s="31">
        <v>30925308</v>
      </c>
      <c r="R50" s="31">
        <v>36925308</v>
      </c>
      <c r="S50" s="31">
        <v>9662439</v>
      </c>
      <c r="T50" s="36">
        <f t="shared" si="5"/>
        <v>0.31244439020623499</v>
      </c>
      <c r="U50" s="36">
        <f t="shared" si="6"/>
        <v>0.15005621251528733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2420000</v>
      </c>
      <c r="R52" s="31">
        <v>2420000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106113720</v>
      </c>
      <c r="E53" s="32">
        <f>SUM(E48:E52)</f>
        <v>106113720</v>
      </c>
      <c r="F53" s="32">
        <f>SUM(F48:F52)</f>
        <v>26187038</v>
      </c>
      <c r="G53" s="37">
        <f t="shared" si="0"/>
        <v>0.24678277229372414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26187038</v>
      </c>
      <c r="O53" s="37">
        <f t="shared" si="4"/>
        <v>0.24678277229372414</v>
      </c>
      <c r="P53" s="32">
        <f>SUM(P48:P52)</f>
        <v>23146360</v>
      </c>
      <c r="Q53" s="32">
        <f>SUM(Q48:Q52)</f>
        <v>44081264</v>
      </c>
      <c r="R53" s="32">
        <f>SUM(R48:R52)</f>
        <v>50081264</v>
      </c>
      <c r="S53" s="32">
        <f>SUM(S48:S52)</f>
        <v>23146360</v>
      </c>
      <c r="T53" s="37">
        <f t="shared" si="5"/>
        <v>0.5250838542197882</v>
      </c>
      <c r="U53" s="37">
        <f t="shared" si="6"/>
        <v>0.1313674374718099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10917216768</v>
      </c>
      <c r="E54" s="32">
        <f>SUM(E8:E9,E11:E18,E20:E26,E28:E34,E36:E39,E41:E46,E48:E52)</f>
        <v>10906816768</v>
      </c>
      <c r="F54" s="32">
        <f>SUM(F8:F9,F11:F18,F20:F26,F28:F34,F36:F39,F41:F46,F48:F52)</f>
        <v>3100952991</v>
      </c>
      <c r="G54" s="37">
        <f t="shared" si="0"/>
        <v>0.28404244936212664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3100952991</v>
      </c>
      <c r="O54" s="37">
        <f t="shared" si="4"/>
        <v>0.28404244936212664</v>
      </c>
      <c r="P54" s="32">
        <f>SUM(P8:P9,P11:P18,P20:P26,P28:P34,P36:P39,P41:P46,P48:P52)</f>
        <v>2526266934</v>
      </c>
      <c r="Q54" s="32">
        <f>SUM(Q8:Q9,Q11:Q18,Q20:Q26,Q28:Q34,Q36:Q39,Q41:Q46,Q48:Q52)</f>
        <v>9956722400</v>
      </c>
      <c r="R54" s="32">
        <f>SUM(R8:R9,R11:R18,R20:R26,R28:R34,R36:R39,R41:R46,R48:R52)</f>
        <v>9819353611</v>
      </c>
      <c r="S54" s="32">
        <f>SUM(S8:S9,S11:S18,S20:S26,S28:S34,S36:S39,S41:S46,S48:S52)</f>
        <v>2526266934</v>
      </c>
      <c r="T54" s="37">
        <f t="shared" si="5"/>
        <v>0.25372475323807359</v>
      </c>
      <c r="U54" s="37">
        <f t="shared" si="6"/>
        <v>0.22748429679600912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3646128500</v>
      </c>
      <c r="E57" s="31">
        <v>3646128500</v>
      </c>
      <c r="F57" s="31">
        <v>1047118428</v>
      </c>
      <c r="G57" s="36">
        <f t="shared" ref="G57:G85" si="7">IF(($D57      =0),0,($F57      /$D57      ))</f>
        <v>0.28718637535676539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1047118428</v>
      </c>
      <c r="O57" s="36">
        <f t="shared" ref="O57:O85" si="11">IF(($D57      =0),0,($N57      /$D57      ))</f>
        <v>0.28718637535676539</v>
      </c>
      <c r="P57" s="31">
        <v>952143938</v>
      </c>
      <c r="Q57" s="31">
        <v>3558885964</v>
      </c>
      <c r="R57" s="31">
        <v>3383119724</v>
      </c>
      <c r="S57" s="31">
        <v>952143938</v>
      </c>
      <c r="T57" s="36">
        <f t="shared" ref="T57:T85" si="12">IF(($Q57      =0),0,($S57      /$Q57      ))</f>
        <v>0.26753988400624124</v>
      </c>
      <c r="U57" s="36">
        <f t="shared" ref="U57:U85" si="13">IF(($P57      =0),0,(($F57      /$P57      )-1))</f>
        <v>9.9748038305527809E-2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3646128500</v>
      </c>
      <c r="E58" s="32">
        <f>E57</f>
        <v>3646128500</v>
      </c>
      <c r="F58" s="32">
        <f>F57</f>
        <v>1047118428</v>
      </c>
      <c r="G58" s="37">
        <f t="shared" si="7"/>
        <v>0.28718637535676539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1047118428</v>
      </c>
      <c r="O58" s="37">
        <f t="shared" si="11"/>
        <v>0.28718637535676539</v>
      </c>
      <c r="P58" s="32">
        <f>P57</f>
        <v>952143938</v>
      </c>
      <c r="Q58" s="32">
        <f>Q57</f>
        <v>3558885964</v>
      </c>
      <c r="R58" s="32">
        <f>R57</f>
        <v>3383119724</v>
      </c>
      <c r="S58" s="32">
        <f>S57</f>
        <v>952143938</v>
      </c>
      <c r="T58" s="37">
        <f t="shared" si="12"/>
        <v>0.26753988400624124</v>
      </c>
      <c r="U58" s="37">
        <f t="shared" si="13"/>
        <v>9.9748038305527809E-2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14478945</v>
      </c>
      <c r="E59" s="31">
        <v>14478945</v>
      </c>
      <c r="F59" s="31">
        <v>230126</v>
      </c>
      <c r="G59" s="36">
        <f t="shared" si="7"/>
        <v>1.5893837568966524E-2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230126</v>
      </c>
      <c r="O59" s="36">
        <f t="shared" si="11"/>
        <v>1.5893837568966524E-2</v>
      </c>
      <c r="P59" s="31">
        <v>3035100</v>
      </c>
      <c r="Q59" s="31">
        <v>33776941</v>
      </c>
      <c r="R59" s="31">
        <v>3358252</v>
      </c>
      <c r="S59" s="31">
        <v>3035100</v>
      </c>
      <c r="T59" s="36">
        <f t="shared" si="12"/>
        <v>8.9857160244321707E-2</v>
      </c>
      <c r="U59" s="36">
        <f t="shared" si="13"/>
        <v>-0.92417844552074069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96779000</v>
      </c>
      <c r="E60" s="31">
        <v>96779000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21020751</v>
      </c>
      <c r="Q60" s="31">
        <v>84083000</v>
      </c>
      <c r="R60" s="31">
        <v>84083000</v>
      </c>
      <c r="S60" s="31">
        <v>21020751</v>
      </c>
      <c r="T60" s="36">
        <f t="shared" si="12"/>
        <v>0.25000001189301047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48319081</v>
      </c>
      <c r="E61" s="31">
        <v>48319081</v>
      </c>
      <c r="F61" s="31">
        <v>4168556</v>
      </c>
      <c r="G61" s="36">
        <f t="shared" si="7"/>
        <v>8.6271425567882795E-2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4168556</v>
      </c>
      <c r="O61" s="36">
        <f t="shared" si="11"/>
        <v>8.6271425567882795E-2</v>
      </c>
      <c r="P61" s="31">
        <v>0</v>
      </c>
      <c r="Q61" s="31">
        <v>32626686</v>
      </c>
      <c r="R61" s="31">
        <v>32626686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159577026</v>
      </c>
      <c r="E63" s="32">
        <f>SUM(E59:E62)</f>
        <v>159577026</v>
      </c>
      <c r="F63" s="32">
        <f>SUM(F59:F62)</f>
        <v>4398682</v>
      </c>
      <c r="G63" s="37">
        <f t="shared" si="7"/>
        <v>2.7564632016641291E-2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4398682</v>
      </c>
      <c r="O63" s="37">
        <f t="shared" si="11"/>
        <v>2.7564632016641291E-2</v>
      </c>
      <c r="P63" s="32">
        <f>SUM(P59:P62)</f>
        <v>24055851</v>
      </c>
      <c r="Q63" s="32">
        <f>SUM(Q59:Q62)</f>
        <v>150486627</v>
      </c>
      <c r="R63" s="32">
        <f>SUM(R59:R62)</f>
        <v>120067938</v>
      </c>
      <c r="S63" s="32">
        <f>SUM(S59:S62)</f>
        <v>24055851</v>
      </c>
      <c r="T63" s="37">
        <f t="shared" si="12"/>
        <v>0.15985374567535493</v>
      </c>
      <c r="U63" s="37">
        <f t="shared" si="13"/>
        <v>-0.81714710487689668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53019399</v>
      </c>
      <c r="E64" s="31">
        <v>53019399</v>
      </c>
      <c r="F64" s="31">
        <v>1697743</v>
      </c>
      <c r="G64" s="36">
        <f t="shared" si="7"/>
        <v>3.2021166441362339E-2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1697743</v>
      </c>
      <c r="O64" s="36">
        <f t="shared" si="11"/>
        <v>3.2021166441362339E-2</v>
      </c>
      <c r="P64" s="31">
        <v>171154</v>
      </c>
      <c r="Q64" s="31">
        <v>47195440</v>
      </c>
      <c r="R64" s="31">
        <v>47195440</v>
      </c>
      <c r="S64" s="31">
        <v>171154</v>
      </c>
      <c r="T64" s="36">
        <f t="shared" si="12"/>
        <v>3.6264944240375764E-3</v>
      </c>
      <c r="U64" s="36">
        <f t="shared" si="13"/>
        <v>8.9193883870666184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28905849</v>
      </c>
      <c r="E65" s="31">
        <v>28905849</v>
      </c>
      <c r="F65" s="31">
        <v>458694</v>
      </c>
      <c r="G65" s="36">
        <f t="shared" si="7"/>
        <v>1.5868553108403769E-2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458694</v>
      </c>
      <c r="O65" s="36">
        <f t="shared" si="11"/>
        <v>1.5868553108403769E-2</v>
      </c>
      <c r="P65" s="31">
        <v>212605</v>
      </c>
      <c r="Q65" s="31">
        <v>13810642</v>
      </c>
      <c r="R65" s="31">
        <v>25046402</v>
      </c>
      <c r="S65" s="31">
        <v>212605</v>
      </c>
      <c r="T65" s="36">
        <f t="shared" si="12"/>
        <v>1.5394287970103055E-2</v>
      </c>
      <c r="U65" s="36">
        <f t="shared" si="13"/>
        <v>1.1574939441687637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62628130</v>
      </c>
      <c r="E66" s="31">
        <v>62628130</v>
      </c>
      <c r="F66" s="31">
        <v>13030639</v>
      </c>
      <c r="G66" s="36">
        <f t="shared" si="7"/>
        <v>0.20806367681743013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13030639</v>
      </c>
      <c r="O66" s="36">
        <f t="shared" si="11"/>
        <v>0.20806367681743013</v>
      </c>
      <c r="P66" s="31">
        <v>15230613</v>
      </c>
      <c r="Q66" s="31">
        <v>54026614</v>
      </c>
      <c r="R66" s="31">
        <v>54026614</v>
      </c>
      <c r="S66" s="31">
        <v>15230613</v>
      </c>
      <c r="T66" s="36">
        <f t="shared" si="12"/>
        <v>0.28190944929474943</v>
      </c>
      <c r="U66" s="36">
        <f t="shared" si="13"/>
        <v>-0.1444442190212567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1116590339</v>
      </c>
      <c r="E67" s="31">
        <v>1116590339</v>
      </c>
      <c r="F67" s="31">
        <v>229090371</v>
      </c>
      <c r="G67" s="36">
        <f t="shared" si="7"/>
        <v>0.20516958010327188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229090371</v>
      </c>
      <c r="O67" s="36">
        <f t="shared" si="11"/>
        <v>0.20516958010327188</v>
      </c>
      <c r="P67" s="31">
        <v>214433669</v>
      </c>
      <c r="Q67" s="31">
        <v>970593290</v>
      </c>
      <c r="R67" s="31">
        <v>970593290</v>
      </c>
      <c r="S67" s="31">
        <v>214433669</v>
      </c>
      <c r="T67" s="36">
        <f t="shared" si="12"/>
        <v>0.22093050839038872</v>
      </c>
      <c r="U67" s="36">
        <f t="shared" si="13"/>
        <v>6.8350749527118282E-2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180208122</v>
      </c>
      <c r="E68" s="31">
        <v>180208122</v>
      </c>
      <c r="F68" s="31">
        <v>19900604</v>
      </c>
      <c r="G68" s="36">
        <f t="shared" si="7"/>
        <v>0.11043122684559134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19900604</v>
      </c>
      <c r="O68" s="36">
        <f t="shared" si="11"/>
        <v>0.11043122684559134</v>
      </c>
      <c r="P68" s="31">
        <v>8805664</v>
      </c>
      <c r="Q68" s="31">
        <v>152435261</v>
      </c>
      <c r="R68" s="31">
        <v>152435261</v>
      </c>
      <c r="S68" s="31">
        <v>8805664</v>
      </c>
      <c r="T68" s="36">
        <f t="shared" si="12"/>
        <v>5.7766581972133073E-2</v>
      </c>
      <c r="U68" s="36">
        <f t="shared" si="13"/>
        <v>1.2599776689185505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1441351839</v>
      </c>
      <c r="E70" s="32">
        <f>SUM(E64:E69)</f>
        <v>1441351839</v>
      </c>
      <c r="F70" s="32">
        <f>SUM(F64:F69)</f>
        <v>264178051</v>
      </c>
      <c r="G70" s="37">
        <f t="shared" si="7"/>
        <v>0.18328491618207871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264178051</v>
      </c>
      <c r="O70" s="37">
        <f t="shared" si="11"/>
        <v>0.18328491618207871</v>
      </c>
      <c r="P70" s="32">
        <f>SUM(P64:P69)</f>
        <v>238853705</v>
      </c>
      <c r="Q70" s="32">
        <f>SUM(Q64:Q69)</f>
        <v>1238061247</v>
      </c>
      <c r="R70" s="32">
        <f>SUM(R64:R69)</f>
        <v>1249297007</v>
      </c>
      <c r="S70" s="32">
        <f>SUM(S64:S69)</f>
        <v>238853705</v>
      </c>
      <c r="T70" s="37">
        <f t="shared" si="12"/>
        <v>0.19292559683842522</v>
      </c>
      <c r="U70" s="37">
        <f t="shared" si="13"/>
        <v>0.10602450566969424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147264156</v>
      </c>
      <c r="E71" s="31">
        <v>147264156</v>
      </c>
      <c r="F71" s="31">
        <v>43348703</v>
      </c>
      <c r="G71" s="36">
        <f t="shared" si="7"/>
        <v>0.29436017682401955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43348703</v>
      </c>
      <c r="O71" s="36">
        <f t="shared" si="11"/>
        <v>0.29436017682401955</v>
      </c>
      <c r="P71" s="31">
        <v>40761899</v>
      </c>
      <c r="Q71" s="31">
        <v>135624000</v>
      </c>
      <c r="R71" s="31">
        <v>131303996</v>
      </c>
      <c r="S71" s="31">
        <v>40761899</v>
      </c>
      <c r="T71" s="36">
        <f t="shared" si="12"/>
        <v>0.30055078009791775</v>
      </c>
      <c r="U71" s="36">
        <f t="shared" si="13"/>
        <v>6.3461322054696234E-2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342714750</v>
      </c>
      <c r="E72" s="31">
        <v>342714750</v>
      </c>
      <c r="F72" s="31">
        <v>91944498</v>
      </c>
      <c r="G72" s="36">
        <f t="shared" si="7"/>
        <v>0.26828287373099641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91944498</v>
      </c>
      <c r="O72" s="36">
        <f t="shared" si="11"/>
        <v>0.26828287373099641</v>
      </c>
      <c r="P72" s="31">
        <v>68430518</v>
      </c>
      <c r="Q72" s="31">
        <v>260566081</v>
      </c>
      <c r="R72" s="31">
        <v>264387975</v>
      </c>
      <c r="S72" s="31">
        <v>68430518</v>
      </c>
      <c r="T72" s="36">
        <f t="shared" si="12"/>
        <v>0.26262250918222929</v>
      </c>
      <c r="U72" s="36">
        <f t="shared" si="13"/>
        <v>0.34361832537932857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95667736</v>
      </c>
      <c r="E73" s="31">
        <v>95667736</v>
      </c>
      <c r="F73" s="31">
        <v>24640754</v>
      </c>
      <c r="G73" s="36">
        <f t="shared" si="7"/>
        <v>0.25756597814753346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24640754</v>
      </c>
      <c r="O73" s="36">
        <f t="shared" si="11"/>
        <v>0.25756597814753346</v>
      </c>
      <c r="P73" s="31">
        <v>21388617</v>
      </c>
      <c r="Q73" s="31">
        <v>104971356</v>
      </c>
      <c r="R73" s="31">
        <v>88972511</v>
      </c>
      <c r="S73" s="31">
        <v>21388617</v>
      </c>
      <c r="T73" s="36">
        <f t="shared" si="12"/>
        <v>0.20375669911323238</v>
      </c>
      <c r="U73" s="36">
        <f t="shared" si="13"/>
        <v>0.1520498964472552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514515199</v>
      </c>
      <c r="E74" s="31">
        <v>514515199</v>
      </c>
      <c r="F74" s="31">
        <v>103770390</v>
      </c>
      <c r="G74" s="36">
        <f t="shared" si="7"/>
        <v>0.20168576205656463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103770390</v>
      </c>
      <c r="O74" s="36">
        <f t="shared" si="11"/>
        <v>0.20168576205656463</v>
      </c>
      <c r="P74" s="31">
        <v>15461027</v>
      </c>
      <c r="Q74" s="31">
        <v>453464908</v>
      </c>
      <c r="R74" s="31">
        <v>443366817</v>
      </c>
      <c r="S74" s="31">
        <v>15461027</v>
      </c>
      <c r="T74" s="36">
        <f t="shared" si="12"/>
        <v>3.4095310854792761E-2</v>
      </c>
      <c r="U74" s="36">
        <f t="shared" si="13"/>
        <v>5.7117397828747078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34217457</v>
      </c>
      <c r="E75" s="31">
        <v>34217457</v>
      </c>
      <c r="F75" s="31">
        <v>54952</v>
      </c>
      <c r="G75" s="36">
        <f t="shared" si="7"/>
        <v>1.6059638797821826E-3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54952</v>
      </c>
      <c r="O75" s="36">
        <f t="shared" si="11"/>
        <v>1.6059638797821826E-3</v>
      </c>
      <c r="P75" s="31">
        <v>37792</v>
      </c>
      <c r="Q75" s="31">
        <v>31037350</v>
      </c>
      <c r="R75" s="31">
        <v>32495212</v>
      </c>
      <c r="S75" s="31">
        <v>37792</v>
      </c>
      <c r="T75" s="36">
        <f t="shared" si="12"/>
        <v>1.2176297267646884E-3</v>
      </c>
      <c r="U75" s="36">
        <f t="shared" si="13"/>
        <v>0.45406435224386121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81537634</v>
      </c>
      <c r="E76" s="31">
        <v>81537634</v>
      </c>
      <c r="F76" s="31">
        <v>1858</v>
      </c>
      <c r="G76" s="36">
        <f t="shared" si="7"/>
        <v>2.2787023719623749E-5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1858</v>
      </c>
      <c r="O76" s="36">
        <f t="shared" si="11"/>
        <v>2.2787023719623749E-5</v>
      </c>
      <c r="P76" s="31">
        <v>8383488</v>
      </c>
      <c r="Q76" s="31">
        <v>63825530</v>
      </c>
      <c r="R76" s="31">
        <v>47838163</v>
      </c>
      <c r="S76" s="31">
        <v>8383488</v>
      </c>
      <c r="T76" s="36">
        <f t="shared" si="12"/>
        <v>0.13135007261200965</v>
      </c>
      <c r="U76" s="36">
        <f t="shared" si="13"/>
        <v>-0.99977837387016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1215916932</v>
      </c>
      <c r="E78" s="32">
        <f>SUM(E71:E77)</f>
        <v>1215916932</v>
      </c>
      <c r="F78" s="32">
        <f>SUM(F71:F77)</f>
        <v>263761155</v>
      </c>
      <c r="G78" s="37">
        <f t="shared" si="7"/>
        <v>0.21692366317010872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263761155</v>
      </c>
      <c r="O78" s="37">
        <f t="shared" si="11"/>
        <v>0.21692366317010872</v>
      </c>
      <c r="P78" s="32">
        <f>SUM(P71:P77)</f>
        <v>154463341</v>
      </c>
      <c r="Q78" s="32">
        <f>SUM(Q71:Q77)</f>
        <v>1049489225</v>
      </c>
      <c r="R78" s="32">
        <f>SUM(R71:R77)</f>
        <v>1008364674</v>
      </c>
      <c r="S78" s="32">
        <f>SUM(S71:S77)</f>
        <v>154463341</v>
      </c>
      <c r="T78" s="37">
        <f t="shared" si="12"/>
        <v>0.14717953964701258</v>
      </c>
      <c r="U78" s="37">
        <f t="shared" si="13"/>
        <v>0.70759711199047537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470960148</v>
      </c>
      <c r="E79" s="31">
        <v>470960148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98907137</v>
      </c>
      <c r="Q79" s="31">
        <v>446710413</v>
      </c>
      <c r="R79" s="31">
        <v>446710413</v>
      </c>
      <c r="S79" s="31">
        <v>98907137</v>
      </c>
      <c r="T79" s="36">
        <f t="shared" si="12"/>
        <v>0.22141220379387036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401891682</v>
      </c>
      <c r="E80" s="31">
        <v>401891682</v>
      </c>
      <c r="F80" s="31">
        <v>42923283</v>
      </c>
      <c r="G80" s="36">
        <f t="shared" si="7"/>
        <v>0.10680311368076535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42923283</v>
      </c>
      <c r="O80" s="36">
        <f t="shared" si="11"/>
        <v>0.10680311368076535</v>
      </c>
      <c r="P80" s="31">
        <v>69260917</v>
      </c>
      <c r="Q80" s="31">
        <v>323144956</v>
      </c>
      <c r="R80" s="31">
        <v>323144956</v>
      </c>
      <c r="S80" s="31">
        <v>69260917</v>
      </c>
      <c r="T80" s="36">
        <f t="shared" si="12"/>
        <v>0.21433389478621476</v>
      </c>
      <c r="U80" s="36">
        <f t="shared" si="13"/>
        <v>-0.38026689713045525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510679430</v>
      </c>
      <c r="E81" s="31">
        <v>510679430</v>
      </c>
      <c r="F81" s="31">
        <v>89470165</v>
      </c>
      <c r="G81" s="36">
        <f t="shared" si="7"/>
        <v>0.17519829416273924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89470165</v>
      </c>
      <c r="O81" s="36">
        <f t="shared" si="11"/>
        <v>0.17519829416273924</v>
      </c>
      <c r="P81" s="31">
        <v>108947364</v>
      </c>
      <c r="Q81" s="31">
        <v>476025690</v>
      </c>
      <c r="R81" s="31">
        <v>433881910</v>
      </c>
      <c r="S81" s="31">
        <v>108947364</v>
      </c>
      <c r="T81" s="36">
        <f t="shared" si="12"/>
        <v>0.22886866463026398</v>
      </c>
      <c r="U81" s="36">
        <f t="shared" si="13"/>
        <v>-0.17877622996000164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269</v>
      </c>
      <c r="E82" s="31">
        <v>269</v>
      </c>
      <c r="F82" s="31">
        <v>66982</v>
      </c>
      <c r="G82" s="36">
        <f t="shared" si="7"/>
        <v>249.00371747211895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66982</v>
      </c>
      <c r="O82" s="36">
        <f t="shared" si="11"/>
        <v>249.00371747211895</v>
      </c>
      <c r="P82" s="31">
        <v>56350</v>
      </c>
      <c r="Q82" s="31">
        <v>104</v>
      </c>
      <c r="R82" s="31">
        <v>199620</v>
      </c>
      <c r="S82" s="31">
        <v>56350</v>
      </c>
      <c r="T82" s="36">
        <f t="shared" si="12"/>
        <v>541.82692307692309</v>
      </c>
      <c r="U82" s="36">
        <f t="shared" si="13"/>
        <v>0.18867790594498679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1383531529</v>
      </c>
      <c r="E84" s="32">
        <f>SUM(E79:E83)</f>
        <v>1383531529</v>
      </c>
      <c r="F84" s="32">
        <f>SUM(F79:F83)</f>
        <v>132460430</v>
      </c>
      <c r="G84" s="37">
        <f t="shared" si="7"/>
        <v>9.5740810544260466E-2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132460430</v>
      </c>
      <c r="O84" s="37">
        <f t="shared" si="11"/>
        <v>9.5740810544260466E-2</v>
      </c>
      <c r="P84" s="32">
        <f>SUM(P79:P83)</f>
        <v>277171768</v>
      </c>
      <c r="Q84" s="32">
        <f>SUM(Q79:Q83)</f>
        <v>1245881163</v>
      </c>
      <c r="R84" s="32">
        <f>SUM(R79:R83)</f>
        <v>1203936899</v>
      </c>
      <c r="S84" s="32">
        <f>SUM(S79:S83)</f>
        <v>277171768</v>
      </c>
      <c r="T84" s="37">
        <f t="shared" si="12"/>
        <v>0.22247047008286777</v>
      </c>
      <c r="U84" s="37">
        <f t="shared" si="13"/>
        <v>-0.52209984820676247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7846505826</v>
      </c>
      <c r="E85" s="32">
        <f>SUM(E57,E59:E62,E64:E69,E71:E77,E79:E83)</f>
        <v>7846505826</v>
      </c>
      <c r="F85" s="32">
        <f>SUM(F57,F59:F62,F64:F69,F71:F77,F79:F83)</f>
        <v>1711916746</v>
      </c>
      <c r="G85" s="37">
        <f t="shared" si="7"/>
        <v>0.21817568022793438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1711916746</v>
      </c>
      <c r="O85" s="37">
        <f t="shared" si="11"/>
        <v>0.21817568022793438</v>
      </c>
      <c r="P85" s="32">
        <f>SUM(P57,P59:P62,P64:P69,P71:P77,P79:P83)</f>
        <v>1646688603</v>
      </c>
      <c r="Q85" s="32">
        <f>SUM(Q57,Q59:Q62,Q64:Q69,Q71:Q77,Q79:Q83)</f>
        <v>7242804226</v>
      </c>
      <c r="R85" s="32">
        <f>SUM(R57,R59:R62,R64:R69,R71:R77,R79:R83)</f>
        <v>6964786242</v>
      </c>
      <c r="S85" s="32">
        <f>SUM(S57,S59:S62,S64:S69,S71:S77,S79:S83)</f>
        <v>1646688603</v>
      </c>
      <c r="T85" s="37">
        <f t="shared" si="12"/>
        <v>0.22735511710902898</v>
      </c>
      <c r="U85" s="37">
        <f t="shared" si="13"/>
        <v>3.9611704897431599E-2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23758258912</v>
      </c>
      <c r="E88" s="31">
        <v>23758258912</v>
      </c>
      <c r="F88" s="31">
        <v>6391211112</v>
      </c>
      <c r="G88" s="36">
        <f t="shared" ref="G88:G99" si="14">IF(($D88      =0),0,($F88      /$D88      ))</f>
        <v>0.26901007921804737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6391211112</v>
      </c>
      <c r="O88" s="36">
        <f t="shared" ref="O88:O99" si="18">IF(($D88      =0),0,($N88      /$D88      ))</f>
        <v>0.26901007921804737</v>
      </c>
      <c r="P88" s="31">
        <v>6140407038</v>
      </c>
      <c r="Q88" s="31">
        <v>20621325192</v>
      </c>
      <c r="R88" s="31">
        <v>20621325192</v>
      </c>
      <c r="S88" s="31">
        <v>6140407038</v>
      </c>
      <c r="T88" s="36">
        <f t="shared" ref="T88:T99" si="19">IF(($Q88      =0),0,($S88      /$Q88      ))</f>
        <v>0.29776975925786564</v>
      </c>
      <c r="U88" s="36">
        <f t="shared" ref="U88:U99" si="20">IF(($P88      =0),0,(($F88      /$P88      )-1))</f>
        <v>4.0844861333767524E-2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22972480773</v>
      </c>
      <c r="E89" s="31">
        <v>22972480773</v>
      </c>
      <c r="F89" s="31">
        <v>5164761998</v>
      </c>
      <c r="G89" s="36">
        <f t="shared" si="14"/>
        <v>0.22482386856844144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5164761998</v>
      </c>
      <c r="O89" s="36">
        <f t="shared" si="18"/>
        <v>0.22482386856844144</v>
      </c>
      <c r="P89" s="31">
        <v>5114601123</v>
      </c>
      <c r="Q89" s="31">
        <v>21340646555</v>
      </c>
      <c r="R89" s="31">
        <v>19311370311</v>
      </c>
      <c r="S89" s="31">
        <v>5114601123</v>
      </c>
      <c r="T89" s="36">
        <f t="shared" si="19"/>
        <v>0.23966476881656035</v>
      </c>
      <c r="U89" s="36">
        <f t="shared" si="20"/>
        <v>9.8073874763038305E-3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16954289163</v>
      </c>
      <c r="E90" s="31">
        <v>16954289163</v>
      </c>
      <c r="F90" s="31">
        <v>5168307843</v>
      </c>
      <c r="G90" s="36">
        <f t="shared" si="14"/>
        <v>0.30483777841178961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5168307843</v>
      </c>
      <c r="O90" s="36">
        <f t="shared" si="18"/>
        <v>0.30483777841178961</v>
      </c>
      <c r="P90" s="31">
        <v>4192195695</v>
      </c>
      <c r="Q90" s="31">
        <v>16045634037</v>
      </c>
      <c r="R90" s="31">
        <v>15961462589</v>
      </c>
      <c r="S90" s="31">
        <v>4192195695</v>
      </c>
      <c r="T90" s="36">
        <f t="shared" si="19"/>
        <v>0.26126706400838501</v>
      </c>
      <c r="U90" s="36">
        <f t="shared" si="20"/>
        <v>0.23284031066684263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63685028848</v>
      </c>
      <c r="E91" s="32">
        <f>SUM(E88:E90)</f>
        <v>63685028848</v>
      </c>
      <c r="F91" s="32">
        <f>SUM(F88:F90)</f>
        <v>16724280953</v>
      </c>
      <c r="G91" s="37">
        <f t="shared" si="14"/>
        <v>0.26260930167616969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16724280953</v>
      </c>
      <c r="O91" s="37">
        <f t="shared" si="18"/>
        <v>0.26260930167616969</v>
      </c>
      <c r="P91" s="32">
        <f>SUM(P88:P90)</f>
        <v>15447203856</v>
      </c>
      <c r="Q91" s="32">
        <f>SUM(Q88:Q90)</f>
        <v>58007605784</v>
      </c>
      <c r="R91" s="32">
        <f>SUM(R88:R90)</f>
        <v>55894158092</v>
      </c>
      <c r="S91" s="32">
        <f>SUM(S88:S90)</f>
        <v>15447203856</v>
      </c>
      <c r="T91" s="37">
        <f t="shared" si="19"/>
        <v>0.26629618042709735</v>
      </c>
      <c r="U91" s="37">
        <f t="shared" si="20"/>
        <v>8.2673674077522907E-2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4035865709</v>
      </c>
      <c r="E92" s="31">
        <v>4035865709</v>
      </c>
      <c r="F92" s="31">
        <v>1066303252</v>
      </c>
      <c r="G92" s="36">
        <f t="shared" si="14"/>
        <v>0.2642068217537909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1066303252</v>
      </c>
      <c r="O92" s="36">
        <f t="shared" si="18"/>
        <v>0.2642068217537909</v>
      </c>
      <c r="P92" s="31">
        <v>1061347444</v>
      </c>
      <c r="Q92" s="31">
        <v>3331330442</v>
      </c>
      <c r="R92" s="31">
        <v>3209823045</v>
      </c>
      <c r="S92" s="31">
        <v>1061347444</v>
      </c>
      <c r="T92" s="36">
        <f t="shared" si="19"/>
        <v>0.31859566695005154</v>
      </c>
      <c r="U92" s="36">
        <f t="shared" si="20"/>
        <v>4.6693550052965271E-3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620855444</v>
      </c>
      <c r="E93" s="31">
        <v>620855444</v>
      </c>
      <c r="F93" s="31">
        <v>146898806</v>
      </c>
      <c r="G93" s="36">
        <f t="shared" si="14"/>
        <v>0.23660709980019118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146898806</v>
      </c>
      <c r="O93" s="36">
        <f t="shared" si="18"/>
        <v>0.23660709980019118</v>
      </c>
      <c r="P93" s="31">
        <v>138247803</v>
      </c>
      <c r="Q93" s="31">
        <v>525786401</v>
      </c>
      <c r="R93" s="31">
        <v>525034084</v>
      </c>
      <c r="S93" s="31">
        <v>138247803</v>
      </c>
      <c r="T93" s="36">
        <f t="shared" si="19"/>
        <v>0.26293529603859039</v>
      </c>
      <c r="U93" s="36">
        <f t="shared" si="20"/>
        <v>6.2576061335311017E-2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514873758</v>
      </c>
      <c r="E94" s="31">
        <v>514873758</v>
      </c>
      <c r="F94" s="31">
        <v>156210589</v>
      </c>
      <c r="G94" s="36">
        <f t="shared" si="14"/>
        <v>0.30339590350611734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156210589</v>
      </c>
      <c r="O94" s="36">
        <f t="shared" si="18"/>
        <v>0.30339590350611734</v>
      </c>
      <c r="P94" s="31">
        <v>81403112</v>
      </c>
      <c r="Q94" s="31">
        <v>436264933</v>
      </c>
      <c r="R94" s="31">
        <v>449824241</v>
      </c>
      <c r="S94" s="31">
        <v>81403112</v>
      </c>
      <c r="T94" s="36">
        <f t="shared" si="19"/>
        <v>0.18659100432442963</v>
      </c>
      <c r="U94" s="36">
        <f t="shared" si="20"/>
        <v>0.91897564063644155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5171594911</v>
      </c>
      <c r="E96" s="32">
        <f>SUM(E92:E95)</f>
        <v>5171594911</v>
      </c>
      <c r="F96" s="32">
        <f>SUM(F92:F95)</f>
        <v>1369412647</v>
      </c>
      <c r="G96" s="37">
        <f t="shared" si="14"/>
        <v>0.26479503336335464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1369412647</v>
      </c>
      <c r="O96" s="37">
        <f t="shared" si="18"/>
        <v>0.26479503336335464</v>
      </c>
      <c r="P96" s="32">
        <f>SUM(P92:P95)</f>
        <v>1280998359</v>
      </c>
      <c r="Q96" s="32">
        <f>SUM(Q92:Q95)</f>
        <v>4293381776</v>
      </c>
      <c r="R96" s="32">
        <f>SUM(R92:R95)</f>
        <v>4184681370</v>
      </c>
      <c r="S96" s="32">
        <f>SUM(S92:S95)</f>
        <v>1280998359</v>
      </c>
      <c r="T96" s="37">
        <f t="shared" si="19"/>
        <v>0.2983658164668187</v>
      </c>
      <c r="U96" s="37">
        <f t="shared" si="20"/>
        <v>6.9019829243981201E-2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1599094883</v>
      </c>
      <c r="E97" s="31">
        <v>1599094883</v>
      </c>
      <c r="F97" s="31">
        <v>381492926</v>
      </c>
      <c r="G97" s="36">
        <f t="shared" si="14"/>
        <v>0.23856803624078635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381492926</v>
      </c>
      <c r="O97" s="36">
        <f t="shared" si="18"/>
        <v>0.23856803624078635</v>
      </c>
      <c r="P97" s="31">
        <v>352430594</v>
      </c>
      <c r="Q97" s="31">
        <v>1324140827</v>
      </c>
      <c r="R97" s="31">
        <v>1327655964</v>
      </c>
      <c r="S97" s="31">
        <v>352430594</v>
      </c>
      <c r="T97" s="36">
        <f t="shared" si="19"/>
        <v>0.26615793940775456</v>
      </c>
      <c r="U97" s="36">
        <f t="shared" si="20"/>
        <v>8.2462568502211342E-2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408927601</v>
      </c>
      <c r="E98" s="31">
        <v>408927601</v>
      </c>
      <c r="F98" s="31">
        <v>79334436</v>
      </c>
      <c r="G98" s="36">
        <f t="shared" si="14"/>
        <v>0.19400606808147441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79334436</v>
      </c>
      <c r="O98" s="36">
        <f t="shared" si="18"/>
        <v>0.19400606808147441</v>
      </c>
      <c r="P98" s="31">
        <v>75228879</v>
      </c>
      <c r="Q98" s="31">
        <v>343963550</v>
      </c>
      <c r="R98" s="31">
        <v>323153910</v>
      </c>
      <c r="S98" s="31">
        <v>75228879</v>
      </c>
      <c r="T98" s="36">
        <f t="shared" si="19"/>
        <v>0.21871177629141228</v>
      </c>
      <c r="U98" s="36">
        <f t="shared" si="20"/>
        <v>5.4574214777279861E-2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1021209241</v>
      </c>
      <c r="E99" s="31">
        <v>1021209241</v>
      </c>
      <c r="F99" s="31">
        <v>221196622</v>
      </c>
      <c r="G99" s="36">
        <f t="shared" si="14"/>
        <v>0.2166026443154758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221196622</v>
      </c>
      <c r="O99" s="36">
        <f t="shared" si="18"/>
        <v>0.2166026443154758</v>
      </c>
      <c r="P99" s="31">
        <v>234567870</v>
      </c>
      <c r="Q99" s="31">
        <v>886071144</v>
      </c>
      <c r="R99" s="31">
        <v>886071474</v>
      </c>
      <c r="S99" s="31">
        <v>234567870</v>
      </c>
      <c r="T99" s="36">
        <f t="shared" si="19"/>
        <v>0.26472803181591931</v>
      </c>
      <c r="U99" s="36">
        <f t="shared" si="20"/>
        <v>-5.7003749064183373E-2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609996</v>
      </c>
      <c r="E100" s="31">
        <v>609996</v>
      </c>
      <c r="F100" s="31">
        <v>92740</v>
      </c>
      <c r="G100" s="36">
        <f>IF(($D100     =0),0,($F100     /$D100     ))</f>
        <v>0.15203378382809069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92740</v>
      </c>
      <c r="O100" s="36">
        <f>IF(($D100     =0),0,($N100     /$D100     ))</f>
        <v>0.15203378382809069</v>
      </c>
      <c r="P100" s="31">
        <v>101892</v>
      </c>
      <c r="Q100" s="31">
        <v>0</v>
      </c>
      <c r="R100" s="31">
        <v>0</v>
      </c>
      <c r="S100" s="31">
        <v>101892</v>
      </c>
      <c r="T100" s="36">
        <f>IF(($Q100     =0),0,($S100     /$Q100     ))</f>
        <v>0</v>
      </c>
      <c r="U100" s="36">
        <f>IF(($P100     =0),0,(($F100     /$P100     )-1))</f>
        <v>-8.9820594354807048E-2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3029841721</v>
      </c>
      <c r="E101" s="32">
        <f>SUM(E97:E100)</f>
        <v>3029841721</v>
      </c>
      <c r="F101" s="32">
        <f>SUM(F97:F100)</f>
        <v>682116724</v>
      </c>
      <c r="G101" s="37">
        <f>IF(($D101     =0),0,($F101     /$D101     ))</f>
        <v>0.22513279135085221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682116724</v>
      </c>
      <c r="O101" s="37">
        <f>IF(($D101     =0),0,($N101     /$D101     ))</f>
        <v>0.22513279135085221</v>
      </c>
      <c r="P101" s="32">
        <f>SUM(P97:P100)</f>
        <v>662329235</v>
      </c>
      <c r="Q101" s="32">
        <f>SUM(Q97:Q100)</f>
        <v>2554175521</v>
      </c>
      <c r="R101" s="32">
        <f>SUM(R97:R100)</f>
        <v>2536881348</v>
      </c>
      <c r="S101" s="32">
        <f>SUM(S97:S100)</f>
        <v>662329235</v>
      </c>
      <c r="T101" s="37">
        <f>IF(($Q101     =0),0,($S101     /$Q101     ))</f>
        <v>0.25931234151859994</v>
      </c>
      <c r="U101" s="37">
        <f>IF(($P101     =0),0,(($F101     /$P101     )-1))</f>
        <v>2.987560861630989E-2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71886465480</v>
      </c>
      <c r="E102" s="32">
        <f>SUM(E88:E90,E92:E95,E97:E100)</f>
        <v>71886465480</v>
      </c>
      <c r="F102" s="32">
        <f>SUM(F88:F90,F92:F95,F97:F100)</f>
        <v>18775810324</v>
      </c>
      <c r="G102" s="37">
        <f>IF(($D102     =0),0,($F102     /$D102     ))</f>
        <v>0.26118700089968588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18775810324</v>
      </c>
      <c r="O102" s="37">
        <f>IF(($D102     =0),0,($N102     /$D102     ))</f>
        <v>0.26118700089968588</v>
      </c>
      <c r="P102" s="32">
        <f>SUM(P88:P90,P92:P95,P97:P100)</f>
        <v>17390531450</v>
      </c>
      <c r="Q102" s="32">
        <f>SUM(Q88:Q90,Q92:Q95,Q97:Q100)</f>
        <v>64855163081</v>
      </c>
      <c r="R102" s="32">
        <f>SUM(R88:R90,R92:R95,R97:R100)</f>
        <v>62615720810</v>
      </c>
      <c r="S102" s="32">
        <f>SUM(S88:S90,S92:S95,S97:S100)</f>
        <v>17390531450</v>
      </c>
      <c r="T102" s="37">
        <f>IF(($Q102     =0),0,($S102     /$Q102     ))</f>
        <v>0.26814413261563042</v>
      </c>
      <c r="U102" s="37">
        <f>IF(($P102     =0),0,(($F102     /$P102     )-1))</f>
        <v>7.9657075344871098E-2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18909557200</v>
      </c>
      <c r="E105" s="31">
        <v>18909557200</v>
      </c>
      <c r="F105" s="31">
        <v>4875228640</v>
      </c>
      <c r="G105" s="36">
        <f t="shared" ref="G105:G136" si="21">IF(($D105     =0),0,($F105     /$D105     ))</f>
        <v>0.25781823383997593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4875228640</v>
      </c>
      <c r="O105" s="36">
        <f t="shared" ref="O105:O136" si="25">IF(($D105     =0),0,($N105     /$D105     ))</f>
        <v>0.25781823383997593</v>
      </c>
      <c r="P105" s="31">
        <v>4237434855</v>
      </c>
      <c r="Q105" s="31">
        <v>16903025080</v>
      </c>
      <c r="R105" s="31">
        <v>16903025080</v>
      </c>
      <c r="S105" s="31">
        <v>4237434855</v>
      </c>
      <c r="T105" s="36">
        <f t="shared" ref="T105:T136" si="26">IF(($Q105     =0),0,($S105     /$Q105     ))</f>
        <v>0.25069091685924422</v>
      </c>
      <c r="U105" s="36">
        <f t="shared" ref="U105:U136" si="27">IF(($P105     =0),0,(($F105     /$P105     )-1))</f>
        <v>0.15051412159113897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18909557200</v>
      </c>
      <c r="E106" s="32">
        <f>E105</f>
        <v>18909557200</v>
      </c>
      <c r="F106" s="32">
        <f>F105</f>
        <v>4875228640</v>
      </c>
      <c r="G106" s="37">
        <f t="shared" si="21"/>
        <v>0.25781823383997593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4875228640</v>
      </c>
      <c r="O106" s="37">
        <f t="shared" si="25"/>
        <v>0.25781823383997593</v>
      </c>
      <c r="P106" s="32">
        <f>P105</f>
        <v>4237434855</v>
      </c>
      <c r="Q106" s="32">
        <f>Q105</f>
        <v>16903025080</v>
      </c>
      <c r="R106" s="32">
        <f>R105</f>
        <v>16903025080</v>
      </c>
      <c r="S106" s="32">
        <f>S105</f>
        <v>4237434855</v>
      </c>
      <c r="T106" s="37">
        <f t="shared" si="26"/>
        <v>0.25069091685924422</v>
      </c>
      <c r="U106" s="37">
        <f t="shared" si="27"/>
        <v>0.15051412159113897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7877695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7877695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47840948</v>
      </c>
      <c r="E109" s="31">
        <v>47840948</v>
      </c>
      <c r="F109" s="31">
        <v>7606461</v>
      </c>
      <c r="G109" s="36">
        <f t="shared" si="21"/>
        <v>0.15899477995293906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7606461</v>
      </c>
      <c r="O109" s="36">
        <f t="shared" si="25"/>
        <v>0.15899477995293906</v>
      </c>
      <c r="P109" s="31">
        <v>15346390</v>
      </c>
      <c r="Q109" s="31">
        <v>64883124</v>
      </c>
      <c r="R109" s="31">
        <v>58034718</v>
      </c>
      <c r="S109" s="31">
        <v>15346390</v>
      </c>
      <c r="T109" s="36">
        <f t="shared" si="26"/>
        <v>0.2365235989561785</v>
      </c>
      <c r="U109" s="36">
        <f t="shared" si="27"/>
        <v>-0.50434851453664353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183943248</v>
      </c>
      <c r="E110" s="31">
        <v>183943248</v>
      </c>
      <c r="F110" s="31">
        <v>47270599</v>
      </c>
      <c r="G110" s="36">
        <f t="shared" si="21"/>
        <v>0.25698469236554961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47270599</v>
      </c>
      <c r="O110" s="36">
        <f t="shared" si="25"/>
        <v>0.25698469236554961</v>
      </c>
      <c r="P110" s="31">
        <v>38404956</v>
      </c>
      <c r="Q110" s="31">
        <v>184193123</v>
      </c>
      <c r="R110" s="31">
        <v>172329191</v>
      </c>
      <c r="S110" s="31">
        <v>38404956</v>
      </c>
      <c r="T110" s="36">
        <f t="shared" si="26"/>
        <v>0.20850374527826426</v>
      </c>
      <c r="U110" s="36">
        <f t="shared" si="27"/>
        <v>0.23084632618769296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231784196</v>
      </c>
      <c r="E112" s="32">
        <f>SUM(E107:E111)</f>
        <v>231784196</v>
      </c>
      <c r="F112" s="32">
        <f>SUM(F107:F111)</f>
        <v>62754755</v>
      </c>
      <c r="G112" s="37">
        <f t="shared" si="21"/>
        <v>0.27074647919481104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62754755</v>
      </c>
      <c r="O112" s="37">
        <f t="shared" si="25"/>
        <v>0.27074647919481104</v>
      </c>
      <c r="P112" s="32">
        <f>SUM(P107:P111)</f>
        <v>53751346</v>
      </c>
      <c r="Q112" s="32">
        <f>SUM(Q107:Q111)</f>
        <v>249076247</v>
      </c>
      <c r="R112" s="32">
        <f>SUM(R107:R111)</f>
        <v>230363909</v>
      </c>
      <c r="S112" s="32">
        <f>SUM(S107:S111)</f>
        <v>53751346</v>
      </c>
      <c r="T112" s="37">
        <f t="shared" si="26"/>
        <v>0.21580277785380314</v>
      </c>
      <c r="U112" s="37">
        <f t="shared" si="27"/>
        <v>0.16750108918202722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13425000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174646537</v>
      </c>
      <c r="E114" s="31">
        <v>174646537</v>
      </c>
      <c r="F114" s="31">
        <v>34757768</v>
      </c>
      <c r="G114" s="36">
        <f t="shared" si="21"/>
        <v>0.19901779100263522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34757768</v>
      </c>
      <c r="O114" s="36">
        <f t="shared" si="25"/>
        <v>0.19901779100263522</v>
      </c>
      <c r="P114" s="31">
        <v>32053348</v>
      </c>
      <c r="Q114" s="31">
        <v>161630867</v>
      </c>
      <c r="R114" s="31">
        <v>148273164</v>
      </c>
      <c r="S114" s="31">
        <v>32053348</v>
      </c>
      <c r="T114" s="36">
        <f t="shared" si="26"/>
        <v>0.19831204642365743</v>
      </c>
      <c r="U114" s="36">
        <f t="shared" si="27"/>
        <v>8.4372465553364417E-2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98722896</v>
      </c>
      <c r="E115" s="31">
        <v>98722896</v>
      </c>
      <c r="F115" s="31">
        <v>9413446</v>
      </c>
      <c r="G115" s="36">
        <f t="shared" si="21"/>
        <v>9.5352206847740775E-2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9413446</v>
      </c>
      <c r="O115" s="36">
        <f t="shared" si="25"/>
        <v>9.5352206847740775E-2</v>
      </c>
      <c r="P115" s="31">
        <v>15077960</v>
      </c>
      <c r="Q115" s="31">
        <v>73846379</v>
      </c>
      <c r="R115" s="31">
        <v>73846379</v>
      </c>
      <c r="S115" s="31">
        <v>15077960</v>
      </c>
      <c r="T115" s="36">
        <f t="shared" si="26"/>
        <v>0.20418008579675925</v>
      </c>
      <c r="U115" s="36">
        <f t="shared" si="27"/>
        <v>-0.37568172352228024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3600813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3600813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3929630234</v>
      </c>
      <c r="E117" s="31">
        <v>3929630234</v>
      </c>
      <c r="F117" s="31">
        <v>923418322</v>
      </c>
      <c r="G117" s="36">
        <f t="shared" si="21"/>
        <v>0.23498860376490069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923418322</v>
      </c>
      <c r="O117" s="36">
        <f t="shared" si="25"/>
        <v>0.23498860376490069</v>
      </c>
      <c r="P117" s="31">
        <v>659008467</v>
      </c>
      <c r="Q117" s="31">
        <v>3038477539</v>
      </c>
      <c r="R117" s="31">
        <v>3272905707</v>
      </c>
      <c r="S117" s="31">
        <v>659008467</v>
      </c>
      <c r="T117" s="36">
        <f t="shared" si="26"/>
        <v>0.21688772042622625</v>
      </c>
      <c r="U117" s="36">
        <f t="shared" si="27"/>
        <v>0.40122375999760873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4202999667</v>
      </c>
      <c r="E121" s="32">
        <f>SUM(E113:E120)</f>
        <v>4202999667</v>
      </c>
      <c r="F121" s="32">
        <f>SUM(F113:F120)</f>
        <v>971190349</v>
      </c>
      <c r="G121" s="37">
        <f t="shared" si="21"/>
        <v>0.23107076515502376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971190349</v>
      </c>
      <c r="O121" s="37">
        <f t="shared" si="25"/>
        <v>0.23107076515502376</v>
      </c>
      <c r="P121" s="32">
        <f>SUM(P113:P120)</f>
        <v>706139775</v>
      </c>
      <c r="Q121" s="32">
        <f>SUM(Q113:Q120)</f>
        <v>3287379785</v>
      </c>
      <c r="R121" s="32">
        <f>SUM(R113:R120)</f>
        <v>3495025250</v>
      </c>
      <c r="S121" s="32">
        <f>SUM(S113:S120)</f>
        <v>706139775</v>
      </c>
      <c r="T121" s="37">
        <f t="shared" si="26"/>
        <v>0.21480322359529264</v>
      </c>
      <c r="U121" s="37">
        <f t="shared" si="27"/>
        <v>0.37535142953815348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306493630</v>
      </c>
      <c r="E123" s="31">
        <v>306493630</v>
      </c>
      <c r="F123" s="31">
        <v>20315292</v>
      </c>
      <c r="G123" s="36">
        <f t="shared" si="21"/>
        <v>6.6282917527519247E-2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20315292</v>
      </c>
      <c r="O123" s="36">
        <f t="shared" si="25"/>
        <v>6.6282917527519247E-2</v>
      </c>
      <c r="P123" s="31">
        <v>34850647</v>
      </c>
      <c r="Q123" s="31">
        <v>271473611</v>
      </c>
      <c r="R123" s="31">
        <v>134371286</v>
      </c>
      <c r="S123" s="31">
        <v>34850647</v>
      </c>
      <c r="T123" s="36">
        <f t="shared" si="26"/>
        <v>0.12837581845109799</v>
      </c>
      <c r="U123" s="36">
        <f t="shared" si="27"/>
        <v>-0.41707561411987559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543426288</v>
      </c>
      <c r="E124" s="31">
        <v>543426288</v>
      </c>
      <c r="F124" s="31">
        <v>146010076</v>
      </c>
      <c r="G124" s="36">
        <f t="shared" si="21"/>
        <v>0.26868423413480508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146010076</v>
      </c>
      <c r="O124" s="36">
        <f t="shared" si="25"/>
        <v>0.26868423413480508</v>
      </c>
      <c r="P124" s="31">
        <v>133601284</v>
      </c>
      <c r="Q124" s="31">
        <v>480748200</v>
      </c>
      <c r="R124" s="31">
        <v>485908118</v>
      </c>
      <c r="S124" s="31">
        <v>133601284</v>
      </c>
      <c r="T124" s="36">
        <f t="shared" si="26"/>
        <v>0.27790282730127747</v>
      </c>
      <c r="U124" s="36">
        <f t="shared" si="27"/>
        <v>9.2879286998469368E-2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849919918</v>
      </c>
      <c r="E126" s="32">
        <f>SUM(E122:E125)</f>
        <v>849919918</v>
      </c>
      <c r="F126" s="32">
        <f>SUM(F122:F125)</f>
        <v>166325368</v>
      </c>
      <c r="G126" s="37">
        <f t="shared" si="21"/>
        <v>0.19569534079327225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166325368</v>
      </c>
      <c r="O126" s="37">
        <f t="shared" si="25"/>
        <v>0.19569534079327225</v>
      </c>
      <c r="P126" s="32">
        <f>SUM(P122:P125)</f>
        <v>168451931</v>
      </c>
      <c r="Q126" s="32">
        <f>SUM(Q122:Q125)</f>
        <v>752221811</v>
      </c>
      <c r="R126" s="32">
        <f>SUM(R122:R125)</f>
        <v>620279404</v>
      </c>
      <c r="S126" s="32">
        <f>SUM(S122:S125)</f>
        <v>168451931</v>
      </c>
      <c r="T126" s="37">
        <f t="shared" si="26"/>
        <v>0.22393917397324711</v>
      </c>
      <c r="U126" s="37">
        <f t="shared" si="27"/>
        <v>-1.2624153296289631E-2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191424211</v>
      </c>
      <c r="E127" s="31">
        <v>191424211</v>
      </c>
      <c r="F127" s="31">
        <v>32636512</v>
      </c>
      <c r="G127" s="36">
        <f t="shared" si="21"/>
        <v>0.17049312534452604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32636512</v>
      </c>
      <c r="O127" s="36">
        <f t="shared" si="25"/>
        <v>0.17049312534452604</v>
      </c>
      <c r="P127" s="31">
        <v>34191047</v>
      </c>
      <c r="Q127" s="31">
        <v>183547518</v>
      </c>
      <c r="R127" s="31">
        <v>195628195</v>
      </c>
      <c r="S127" s="31">
        <v>34191047</v>
      </c>
      <c r="T127" s="36">
        <f t="shared" si="26"/>
        <v>0.18627899397691663</v>
      </c>
      <c r="U127" s="36">
        <f t="shared" si="27"/>
        <v>-4.5466142057597692E-2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36235062</v>
      </c>
      <c r="E128" s="31">
        <v>36235062</v>
      </c>
      <c r="F128" s="31">
        <v>5221967</v>
      </c>
      <c r="G128" s="36">
        <f t="shared" si="21"/>
        <v>0.14411364881892572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5221967</v>
      </c>
      <c r="O128" s="36">
        <f t="shared" si="25"/>
        <v>0.14411364881892572</v>
      </c>
      <c r="P128" s="31">
        <v>4419256</v>
      </c>
      <c r="Q128" s="31">
        <v>42251430</v>
      </c>
      <c r="R128" s="31">
        <v>30617200</v>
      </c>
      <c r="S128" s="31">
        <v>4419256</v>
      </c>
      <c r="T128" s="36">
        <f t="shared" si="26"/>
        <v>0.10459423503535857</v>
      </c>
      <c r="U128" s="36">
        <f t="shared" si="27"/>
        <v>0.18163939812493335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23000004</v>
      </c>
      <c r="E129" s="31">
        <v>23000004</v>
      </c>
      <c r="F129" s="31">
        <v>1782786</v>
      </c>
      <c r="G129" s="36">
        <f t="shared" si="21"/>
        <v>7.7512421302187606E-2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1782786</v>
      </c>
      <c r="O129" s="36">
        <f t="shared" si="25"/>
        <v>7.7512421302187606E-2</v>
      </c>
      <c r="P129" s="31">
        <v>0</v>
      </c>
      <c r="Q129" s="31">
        <v>16440000</v>
      </c>
      <c r="R129" s="31">
        <v>16440000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118745499</v>
      </c>
      <c r="E130" s="31">
        <v>118745499</v>
      </c>
      <c r="F130" s="31">
        <v>23305248</v>
      </c>
      <c r="G130" s="36">
        <f t="shared" si="21"/>
        <v>0.19626215895559965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23305248</v>
      </c>
      <c r="O130" s="36">
        <f t="shared" si="25"/>
        <v>0.19626215895559965</v>
      </c>
      <c r="P130" s="31">
        <v>22500873</v>
      </c>
      <c r="Q130" s="31">
        <v>105230819</v>
      </c>
      <c r="R130" s="31">
        <v>102767866</v>
      </c>
      <c r="S130" s="31">
        <v>22500873</v>
      </c>
      <c r="T130" s="36">
        <f t="shared" si="26"/>
        <v>0.21382398439757463</v>
      </c>
      <c r="U130" s="36">
        <f t="shared" si="27"/>
        <v>3.5748612953817371E-2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369404776</v>
      </c>
      <c r="E132" s="32">
        <f>SUM(E127:E131)</f>
        <v>369404776</v>
      </c>
      <c r="F132" s="32">
        <f>SUM(F127:F131)</f>
        <v>62946513</v>
      </c>
      <c r="G132" s="37">
        <f t="shared" si="21"/>
        <v>0.17039983532860442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62946513</v>
      </c>
      <c r="O132" s="37">
        <f t="shared" si="25"/>
        <v>0.17039983532860442</v>
      </c>
      <c r="P132" s="32">
        <f>SUM(P127:P131)</f>
        <v>61111176</v>
      </c>
      <c r="Q132" s="32">
        <f>SUM(Q127:Q131)</f>
        <v>347469767</v>
      </c>
      <c r="R132" s="32">
        <f>SUM(R127:R131)</f>
        <v>345453261</v>
      </c>
      <c r="S132" s="32">
        <f>SUM(S127:S131)</f>
        <v>61111176</v>
      </c>
      <c r="T132" s="37">
        <f t="shared" si="26"/>
        <v>0.1758748006412886</v>
      </c>
      <c r="U132" s="37">
        <f t="shared" si="27"/>
        <v>3.0032755383401666E-2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972943732</v>
      </c>
      <c r="E133" s="31">
        <v>972943732</v>
      </c>
      <c r="F133" s="31">
        <v>266474594</v>
      </c>
      <c r="G133" s="36">
        <f t="shared" si="21"/>
        <v>0.27388489717923381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266474594</v>
      </c>
      <c r="O133" s="36">
        <f t="shared" si="25"/>
        <v>0.27388489717923381</v>
      </c>
      <c r="P133" s="31">
        <v>242251740</v>
      </c>
      <c r="Q133" s="31">
        <v>835625638</v>
      </c>
      <c r="R133" s="31">
        <v>851014461</v>
      </c>
      <c r="S133" s="31">
        <v>242251740</v>
      </c>
      <c r="T133" s="36">
        <f t="shared" si="26"/>
        <v>0.28990462832113345</v>
      </c>
      <c r="U133" s="36">
        <f t="shared" si="27"/>
        <v>9.9990423185402078E-2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19226671</v>
      </c>
      <c r="E134" s="31">
        <v>19226671</v>
      </c>
      <c r="F134" s="31">
        <v>13093990</v>
      </c>
      <c r="G134" s="36">
        <f t="shared" si="21"/>
        <v>0.68103261349819733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13093990</v>
      </c>
      <c r="O134" s="36">
        <f t="shared" si="25"/>
        <v>0.68103261349819733</v>
      </c>
      <c r="P134" s="31">
        <v>3956481</v>
      </c>
      <c r="Q134" s="31">
        <v>20658003</v>
      </c>
      <c r="R134" s="31">
        <v>15697367</v>
      </c>
      <c r="S134" s="31">
        <v>3956481</v>
      </c>
      <c r="T134" s="36">
        <f t="shared" si="26"/>
        <v>0.19152291729263474</v>
      </c>
      <c r="U134" s="36">
        <f t="shared" si="27"/>
        <v>2.3095040769815398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992170403</v>
      </c>
      <c r="E137" s="32">
        <f>SUM(E133:E136)</f>
        <v>992170403</v>
      </c>
      <c r="F137" s="32">
        <f>SUM(F133:F136)</f>
        <v>279568584</v>
      </c>
      <c r="G137" s="37">
        <f t="shared" ref="G137:G170" si="28">IF(($D137     =0),0,($F137     /$D137     ))</f>
        <v>0.28177476686935599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279568584</v>
      </c>
      <c r="O137" s="37">
        <f t="shared" ref="O137:O170" si="32">IF(($D137     =0),0,($N137     /$D137     ))</f>
        <v>0.28177476686935599</v>
      </c>
      <c r="P137" s="32">
        <f>SUM(P133:P136)</f>
        <v>246208221</v>
      </c>
      <c r="Q137" s="32">
        <f>SUM(Q133:Q136)</f>
        <v>856283641</v>
      </c>
      <c r="R137" s="32">
        <f>SUM(R133:R136)</f>
        <v>866711828</v>
      </c>
      <c r="S137" s="32">
        <f>SUM(S133:S136)</f>
        <v>246208221</v>
      </c>
      <c r="T137" s="37">
        <f t="shared" ref="T137:T170" si="33">IF(($Q137     =0),0,($S137     /$Q137     ))</f>
        <v>0.2875311511410738</v>
      </c>
      <c r="U137" s="37">
        <f t="shared" ref="U137:U170" si="34">IF(($P137     =0),0,(($F137     /$P137     )-1))</f>
        <v>0.13549654379737386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56846094</v>
      </c>
      <c r="E139" s="31">
        <v>56846094</v>
      </c>
      <c r="F139" s="31">
        <v>11962595</v>
      </c>
      <c r="G139" s="36">
        <f t="shared" si="28"/>
        <v>0.21043829326250629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11962595</v>
      </c>
      <c r="O139" s="36">
        <f t="shared" si="32"/>
        <v>0.21043829326250629</v>
      </c>
      <c r="P139" s="31">
        <v>10710091</v>
      </c>
      <c r="Q139" s="31">
        <v>49682520</v>
      </c>
      <c r="R139" s="31">
        <v>48546525</v>
      </c>
      <c r="S139" s="31">
        <v>10710091</v>
      </c>
      <c r="T139" s="36">
        <f t="shared" si="33"/>
        <v>0.21557060712701367</v>
      </c>
      <c r="U139" s="36">
        <f t="shared" si="34"/>
        <v>0.11694615853404056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266792192</v>
      </c>
      <c r="E140" s="31">
        <v>266792192</v>
      </c>
      <c r="F140" s="31">
        <v>57910404</v>
      </c>
      <c r="G140" s="36">
        <f t="shared" si="28"/>
        <v>0.21706183965083956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57910404</v>
      </c>
      <c r="O140" s="36">
        <f t="shared" si="32"/>
        <v>0.21706183965083956</v>
      </c>
      <c r="P140" s="31">
        <v>49669675</v>
      </c>
      <c r="Q140" s="31">
        <v>206195700</v>
      </c>
      <c r="R140" s="31">
        <v>206195700</v>
      </c>
      <c r="S140" s="31">
        <v>49669675</v>
      </c>
      <c r="T140" s="36">
        <f t="shared" si="33"/>
        <v>0.24088608540333287</v>
      </c>
      <c r="U140" s="36">
        <f t="shared" si="34"/>
        <v>0.16591066883364958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99266669</v>
      </c>
      <c r="E142" s="31">
        <v>99266669</v>
      </c>
      <c r="F142" s="31">
        <v>11886786</v>
      </c>
      <c r="G142" s="36">
        <f t="shared" si="28"/>
        <v>0.11974599449891887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11886786</v>
      </c>
      <c r="O142" s="36">
        <f t="shared" si="32"/>
        <v>0.11974599449891887</v>
      </c>
      <c r="P142" s="31">
        <v>5621699</v>
      </c>
      <c r="Q142" s="31">
        <v>45759877</v>
      </c>
      <c r="R142" s="31">
        <v>88874877</v>
      </c>
      <c r="S142" s="31">
        <v>5621699</v>
      </c>
      <c r="T142" s="36">
        <f t="shared" si="33"/>
        <v>0.12285214403002001</v>
      </c>
      <c r="U142" s="36">
        <f t="shared" si="34"/>
        <v>1.1144472516226855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422904955</v>
      </c>
      <c r="E144" s="32">
        <f>SUM(E138:E143)</f>
        <v>422904955</v>
      </c>
      <c r="F144" s="32">
        <f>SUM(F138:F143)</f>
        <v>81759785</v>
      </c>
      <c r="G144" s="37">
        <f t="shared" si="28"/>
        <v>0.1933289833409495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81759785</v>
      </c>
      <c r="O144" s="37">
        <f t="shared" si="32"/>
        <v>0.1933289833409495</v>
      </c>
      <c r="P144" s="32">
        <f>SUM(P138:P143)</f>
        <v>66001465</v>
      </c>
      <c r="Q144" s="32">
        <f>SUM(Q138:Q143)</f>
        <v>301638097</v>
      </c>
      <c r="R144" s="32">
        <f>SUM(R138:R143)</f>
        <v>343617102</v>
      </c>
      <c r="S144" s="32">
        <f>SUM(S138:S143)</f>
        <v>66001465</v>
      </c>
      <c r="T144" s="37">
        <f t="shared" si="33"/>
        <v>0.21881010938747569</v>
      </c>
      <c r="U144" s="37">
        <f t="shared" si="34"/>
        <v>0.23875712455776554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6408728</v>
      </c>
      <c r="E149" s="31">
        <v>6408728</v>
      </c>
      <c r="F149" s="31">
        <v>1064437</v>
      </c>
      <c r="G149" s="36">
        <f t="shared" si="28"/>
        <v>0.16609177359376151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1064437</v>
      </c>
      <c r="O149" s="36">
        <f t="shared" si="32"/>
        <v>0.16609177359376151</v>
      </c>
      <c r="P149" s="31">
        <v>557490</v>
      </c>
      <c r="Q149" s="31">
        <v>4234797</v>
      </c>
      <c r="R149" s="31">
        <v>4234797</v>
      </c>
      <c r="S149" s="31">
        <v>557490</v>
      </c>
      <c r="T149" s="36">
        <f t="shared" si="33"/>
        <v>0.13164503516933634</v>
      </c>
      <c r="U149" s="36">
        <f t="shared" si="34"/>
        <v>0.9093382840947819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6408728</v>
      </c>
      <c r="E150" s="32">
        <f>SUM(E145:E149)</f>
        <v>6408728</v>
      </c>
      <c r="F150" s="32">
        <f>SUM(F145:F149)</f>
        <v>1064437</v>
      </c>
      <c r="G150" s="37">
        <f t="shared" si="28"/>
        <v>0.16609177359376151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1064437</v>
      </c>
      <c r="O150" s="37">
        <f t="shared" si="32"/>
        <v>0.16609177359376151</v>
      </c>
      <c r="P150" s="32">
        <f>SUM(P145:P149)</f>
        <v>557490</v>
      </c>
      <c r="Q150" s="32">
        <f>SUM(Q145:Q149)</f>
        <v>4234797</v>
      </c>
      <c r="R150" s="32">
        <f>SUM(R145:R149)</f>
        <v>4234797</v>
      </c>
      <c r="S150" s="32">
        <f>SUM(S145:S149)</f>
        <v>557490</v>
      </c>
      <c r="T150" s="37">
        <f t="shared" si="33"/>
        <v>0.13164503516933634</v>
      </c>
      <c r="U150" s="37">
        <f t="shared" si="34"/>
        <v>0.9093382840947819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2204429900</v>
      </c>
      <c r="E152" s="31">
        <v>2204429900</v>
      </c>
      <c r="F152" s="31">
        <v>622138348</v>
      </c>
      <c r="G152" s="36">
        <f t="shared" si="28"/>
        <v>0.28222187877237559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622138348</v>
      </c>
      <c r="O152" s="36">
        <f t="shared" si="32"/>
        <v>0.28222187877237559</v>
      </c>
      <c r="P152" s="31">
        <v>587777632</v>
      </c>
      <c r="Q152" s="31">
        <v>1871987600</v>
      </c>
      <c r="R152" s="31">
        <v>1876576999</v>
      </c>
      <c r="S152" s="31">
        <v>587777632</v>
      </c>
      <c r="T152" s="36">
        <f t="shared" si="33"/>
        <v>0.3139858575986294</v>
      </c>
      <c r="U152" s="36">
        <f t="shared" si="34"/>
        <v>5.8458699564804206E-2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114653930</v>
      </c>
      <c r="E153" s="31">
        <v>114653930</v>
      </c>
      <c r="F153" s="31">
        <v>21225319</v>
      </c>
      <c r="G153" s="36">
        <f t="shared" si="28"/>
        <v>0.18512508903968664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21225319</v>
      </c>
      <c r="O153" s="36">
        <f t="shared" si="32"/>
        <v>0.18512508903968664</v>
      </c>
      <c r="P153" s="31">
        <v>25443096</v>
      </c>
      <c r="Q153" s="31">
        <v>104381160</v>
      </c>
      <c r="R153" s="31">
        <v>112757710</v>
      </c>
      <c r="S153" s="31">
        <v>25443096</v>
      </c>
      <c r="T153" s="36">
        <f t="shared" si="33"/>
        <v>0.24375180348637629</v>
      </c>
      <c r="U153" s="36">
        <f t="shared" si="34"/>
        <v>-0.16577294681433419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33732513</v>
      </c>
      <c r="E154" s="31">
        <v>33732513</v>
      </c>
      <c r="F154" s="31">
        <v>6966041</v>
      </c>
      <c r="G154" s="36">
        <f t="shared" si="28"/>
        <v>0.2065082136038901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6966041</v>
      </c>
      <c r="O154" s="36">
        <f t="shared" si="32"/>
        <v>0.2065082136038901</v>
      </c>
      <c r="P154" s="31">
        <v>6944890</v>
      </c>
      <c r="Q154" s="31">
        <v>36444313</v>
      </c>
      <c r="R154" s="31">
        <v>36444313</v>
      </c>
      <c r="S154" s="31">
        <v>6944890</v>
      </c>
      <c r="T154" s="36">
        <f t="shared" si="33"/>
        <v>0.1905616933978149</v>
      </c>
      <c r="U154" s="36">
        <f t="shared" si="34"/>
        <v>3.0455485976019769E-3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15593686</v>
      </c>
      <c r="E155" s="31">
        <v>15593686</v>
      </c>
      <c r="F155" s="31">
        <v>2091234</v>
      </c>
      <c r="G155" s="36">
        <f t="shared" si="28"/>
        <v>0.13410774078688004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2091234</v>
      </c>
      <c r="O155" s="36">
        <f t="shared" si="32"/>
        <v>0.13410774078688004</v>
      </c>
      <c r="P155" s="31">
        <v>1235215</v>
      </c>
      <c r="Q155" s="31">
        <v>4962939</v>
      </c>
      <c r="R155" s="31">
        <v>13536521</v>
      </c>
      <c r="S155" s="31">
        <v>1235215</v>
      </c>
      <c r="T155" s="36">
        <f t="shared" si="33"/>
        <v>0.24888780619709411</v>
      </c>
      <c r="U155" s="36">
        <f t="shared" si="34"/>
        <v>0.69301214768279196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2368410029</v>
      </c>
      <c r="E157" s="32">
        <f>SUM(E151:E156)</f>
        <v>2368410029</v>
      </c>
      <c r="F157" s="32">
        <f>SUM(F151:F156)</f>
        <v>652420942</v>
      </c>
      <c r="G157" s="37">
        <f t="shared" si="28"/>
        <v>0.27546790209948058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652420942</v>
      </c>
      <c r="O157" s="37">
        <f t="shared" si="32"/>
        <v>0.27546790209948058</v>
      </c>
      <c r="P157" s="32">
        <f>SUM(P151:P156)</f>
        <v>621400833</v>
      </c>
      <c r="Q157" s="32">
        <f>SUM(Q151:Q156)</f>
        <v>2017776012</v>
      </c>
      <c r="R157" s="32">
        <f>SUM(R151:R156)</f>
        <v>2039315543</v>
      </c>
      <c r="S157" s="32">
        <f>SUM(S151:S156)</f>
        <v>621400833</v>
      </c>
      <c r="T157" s="37">
        <f t="shared" si="33"/>
        <v>0.30796323739822518</v>
      </c>
      <c r="U157" s="37">
        <f t="shared" si="34"/>
        <v>4.9919645022426185E-2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53803778</v>
      </c>
      <c r="E158" s="31">
        <v>53803778</v>
      </c>
      <c r="F158" s="31">
        <v>22360664</v>
      </c>
      <c r="G158" s="36">
        <f t="shared" si="28"/>
        <v>0.41559654045111849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22360664</v>
      </c>
      <c r="O158" s="36">
        <f t="shared" si="32"/>
        <v>0.41559654045111849</v>
      </c>
      <c r="P158" s="31">
        <v>14946791</v>
      </c>
      <c r="Q158" s="31">
        <v>36067738</v>
      </c>
      <c r="R158" s="31">
        <v>36067738</v>
      </c>
      <c r="S158" s="31">
        <v>14946791</v>
      </c>
      <c r="T158" s="36">
        <f t="shared" si="33"/>
        <v>0.41440888253097546</v>
      </c>
      <c r="U158" s="36">
        <f t="shared" si="34"/>
        <v>0.49601770707839554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1286417652</v>
      </c>
      <c r="E159" s="31">
        <v>1286417652</v>
      </c>
      <c r="F159" s="31">
        <v>250054670</v>
      </c>
      <c r="G159" s="36">
        <f t="shared" si="28"/>
        <v>0.19438062717130689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250054670</v>
      </c>
      <c r="O159" s="36">
        <f t="shared" si="32"/>
        <v>0.19438062717130689</v>
      </c>
      <c r="P159" s="31">
        <v>240984271</v>
      </c>
      <c r="Q159" s="31">
        <v>1104036000</v>
      </c>
      <c r="R159" s="31">
        <v>1117654000</v>
      </c>
      <c r="S159" s="31">
        <v>240984271</v>
      </c>
      <c r="T159" s="36">
        <f t="shared" si="33"/>
        <v>0.21827573647960755</v>
      </c>
      <c r="U159" s="36">
        <f t="shared" si="34"/>
        <v>3.7638966901702986E-2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1340221430</v>
      </c>
      <c r="E163" s="32">
        <f>SUM(E158:E162)</f>
        <v>1340221430</v>
      </c>
      <c r="F163" s="32">
        <f>SUM(F158:F162)</f>
        <v>272415334</v>
      </c>
      <c r="G163" s="37">
        <f t="shared" si="28"/>
        <v>0.20326143717907869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272415334</v>
      </c>
      <c r="O163" s="37">
        <f t="shared" si="32"/>
        <v>0.20326143717907869</v>
      </c>
      <c r="P163" s="32">
        <f>SUM(P158:P162)</f>
        <v>255931062</v>
      </c>
      <c r="Q163" s="32">
        <f>SUM(Q158:Q162)</f>
        <v>1140103738</v>
      </c>
      <c r="R163" s="32">
        <f>SUM(R158:R162)</f>
        <v>1153721738</v>
      </c>
      <c r="S163" s="32">
        <f>SUM(S158:S162)</f>
        <v>255931062</v>
      </c>
      <c r="T163" s="37">
        <f t="shared" si="33"/>
        <v>0.22448050424688634</v>
      </c>
      <c r="U163" s="37">
        <f t="shared" si="34"/>
        <v>6.4409032147883627E-2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185626968</v>
      </c>
      <c r="E164" s="31">
        <v>185626968</v>
      </c>
      <c r="F164" s="31">
        <v>56979463</v>
      </c>
      <c r="G164" s="36">
        <f t="shared" si="28"/>
        <v>0.30695681567130911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56979463</v>
      </c>
      <c r="O164" s="36">
        <f t="shared" si="32"/>
        <v>0.30695681567130911</v>
      </c>
      <c r="P164" s="31">
        <v>49519399</v>
      </c>
      <c r="Q164" s="31">
        <v>192221727</v>
      </c>
      <c r="R164" s="31">
        <v>192746172</v>
      </c>
      <c r="S164" s="31">
        <v>49519399</v>
      </c>
      <c r="T164" s="36">
        <f t="shared" si="33"/>
        <v>0.25761603421656909</v>
      </c>
      <c r="U164" s="36">
        <f t="shared" si="34"/>
        <v>0.15064932431833422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185626968</v>
      </c>
      <c r="E169" s="32">
        <f>SUM(E164:E168)</f>
        <v>185626968</v>
      </c>
      <c r="F169" s="32">
        <f>SUM(F164:F168)</f>
        <v>56979463</v>
      </c>
      <c r="G169" s="37">
        <f t="shared" si="28"/>
        <v>0.30695681567130911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56979463</v>
      </c>
      <c r="O169" s="37">
        <f t="shared" si="32"/>
        <v>0.30695681567130911</v>
      </c>
      <c r="P169" s="32">
        <f>SUM(P164:P168)</f>
        <v>49519399</v>
      </c>
      <c r="Q169" s="32">
        <f>SUM(Q164:Q168)</f>
        <v>192221727</v>
      </c>
      <c r="R169" s="32">
        <f>SUM(R164:R168)</f>
        <v>192746172</v>
      </c>
      <c r="S169" s="32">
        <f>SUM(S164:S168)</f>
        <v>49519399</v>
      </c>
      <c r="T169" s="37">
        <f t="shared" si="33"/>
        <v>0.25761603421656909</v>
      </c>
      <c r="U169" s="37">
        <f t="shared" si="34"/>
        <v>0.15064932431833422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29879408270</v>
      </c>
      <c r="E170" s="32">
        <f>SUM(E105,E107:E111,E113:E120,E122:E125,E127:E131,E133:E136,E138:E143,E145:E149,E151:E156,E158:E162,E164:E168)</f>
        <v>29879408270</v>
      </c>
      <c r="F170" s="32">
        <f>SUM(F105,F107:F111,F113:F120,F122:F125,F127:F131,F133:F136,F138:F143,F145:F149,F151:F156,F158:F162,F164:F168)</f>
        <v>7482654170</v>
      </c>
      <c r="G170" s="37">
        <f t="shared" si="28"/>
        <v>0.25042845903721772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7482654170</v>
      </c>
      <c r="O170" s="37">
        <f t="shared" si="32"/>
        <v>0.25042845903721772</v>
      </c>
      <c r="P170" s="32">
        <f>SUM(P105,P107:P111,P113:P120,P122:P125,P127:P131,P133:P136,P138:P143,P145:P149,P151:P156,P158:P162,P164:P168)</f>
        <v>6466507553</v>
      </c>
      <c r="Q170" s="32">
        <f>SUM(Q105,Q107:Q111,Q113:Q120,Q122:Q125,Q127:Q131,Q133:Q136,Q138:Q143,Q145:Q149,Q151:Q156,Q158:Q162,Q164:Q168)</f>
        <v>26051430702</v>
      </c>
      <c r="R170" s="32">
        <f>SUM(R105,R107:R111,R113:R120,R122:R125,R127:R131,R133:R136,R138:R143,R145:R149,R151:R156,R158:R162,R164:R168)</f>
        <v>26194494084</v>
      </c>
      <c r="S170" s="32">
        <f>SUM(S105,S107:S111,S113:S120,S122:S125,S127:S131,S133:S136,S138:S143,S145:S149,S151:S156,S158:S162,S164:S168)</f>
        <v>6466507553</v>
      </c>
      <c r="T170" s="37">
        <f t="shared" si="33"/>
        <v>0.24822082237900117</v>
      </c>
      <c r="U170" s="37">
        <f t="shared" si="34"/>
        <v>0.15713994125446895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39118887</v>
      </c>
      <c r="E174" s="31">
        <v>39118887</v>
      </c>
      <c r="F174" s="31">
        <v>14620030</v>
      </c>
      <c r="G174" s="36">
        <f t="shared" si="35"/>
        <v>0.37373328131753852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14620030</v>
      </c>
      <c r="O174" s="36">
        <f t="shared" si="39"/>
        <v>0.37373328131753852</v>
      </c>
      <c r="P174" s="31">
        <v>5372119</v>
      </c>
      <c r="Q174" s="31">
        <v>44118000</v>
      </c>
      <c r="R174" s="31">
        <v>44118000</v>
      </c>
      <c r="S174" s="31">
        <v>5372119</v>
      </c>
      <c r="T174" s="36">
        <f t="shared" si="40"/>
        <v>0.12176705653021443</v>
      </c>
      <c r="U174" s="36">
        <f t="shared" si="41"/>
        <v>1.7214642862527803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787168000</v>
      </c>
      <c r="E175" s="31">
        <v>787168000</v>
      </c>
      <c r="F175" s="31">
        <v>234058494</v>
      </c>
      <c r="G175" s="36">
        <f t="shared" si="35"/>
        <v>0.29734249105654703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234058494</v>
      </c>
      <c r="O175" s="36">
        <f t="shared" si="39"/>
        <v>0.29734249105654703</v>
      </c>
      <c r="P175" s="31">
        <v>-108191131</v>
      </c>
      <c r="Q175" s="31">
        <v>719000000</v>
      </c>
      <c r="R175" s="31">
        <v>735819852</v>
      </c>
      <c r="S175" s="31">
        <v>-108191131</v>
      </c>
      <c r="T175" s="36">
        <f t="shared" si="40"/>
        <v>-0.15047445201668985</v>
      </c>
      <c r="U175" s="36">
        <f t="shared" si="41"/>
        <v>-3.1633796766575997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186302098</v>
      </c>
      <c r="E176" s="31">
        <v>186302098</v>
      </c>
      <c r="F176" s="31">
        <v>27746179</v>
      </c>
      <c r="G176" s="36">
        <f t="shared" si="35"/>
        <v>0.14893111402320333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27746179</v>
      </c>
      <c r="O176" s="36">
        <f t="shared" si="39"/>
        <v>0.14893111402320333</v>
      </c>
      <c r="P176" s="31">
        <v>25115396</v>
      </c>
      <c r="Q176" s="31">
        <v>172352006</v>
      </c>
      <c r="R176" s="31">
        <v>157352006</v>
      </c>
      <c r="S176" s="31">
        <v>25115396</v>
      </c>
      <c r="T176" s="36">
        <f t="shared" si="40"/>
        <v>0.14572151832105742</v>
      </c>
      <c r="U176" s="36">
        <f t="shared" si="41"/>
        <v>0.104747820818752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1012588985</v>
      </c>
      <c r="E179" s="32">
        <f>SUM(E173:E178)</f>
        <v>1012588985</v>
      </c>
      <c r="F179" s="32">
        <f>SUM(F173:F178)</f>
        <v>276424703</v>
      </c>
      <c r="G179" s="37">
        <f t="shared" si="35"/>
        <v>0.27298806040241491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276424703</v>
      </c>
      <c r="O179" s="37">
        <f t="shared" si="39"/>
        <v>0.27298806040241491</v>
      </c>
      <c r="P179" s="32">
        <f>SUM(P173:P178)</f>
        <v>-77703616</v>
      </c>
      <c r="Q179" s="32">
        <f>SUM(Q173:Q178)</f>
        <v>935470006</v>
      </c>
      <c r="R179" s="32">
        <f>SUM(R173:R178)</f>
        <v>937289858</v>
      </c>
      <c r="S179" s="32">
        <f>SUM(S173:S178)</f>
        <v>-77703616</v>
      </c>
      <c r="T179" s="37">
        <f t="shared" si="40"/>
        <v>-8.306371717063904E-2</v>
      </c>
      <c r="U179" s="37">
        <f t="shared" si="41"/>
        <v>-4.5574239299236732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160902346</v>
      </c>
      <c r="E180" s="31">
        <v>160902346</v>
      </c>
      <c r="F180" s="31">
        <v>36266826</v>
      </c>
      <c r="G180" s="36">
        <f t="shared" si="35"/>
        <v>0.22539650229835678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36266826</v>
      </c>
      <c r="O180" s="36">
        <f t="shared" si="39"/>
        <v>0.22539650229835678</v>
      </c>
      <c r="P180" s="31">
        <v>109015483</v>
      </c>
      <c r="Q180" s="31">
        <v>162233114</v>
      </c>
      <c r="R180" s="31">
        <v>162233114</v>
      </c>
      <c r="S180" s="31">
        <v>109015483</v>
      </c>
      <c r="T180" s="36">
        <f t="shared" si="40"/>
        <v>0.67196813469289629</v>
      </c>
      <c r="U180" s="36">
        <f t="shared" si="41"/>
        <v>-0.66732408092894469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608564071</v>
      </c>
      <c r="E182" s="31">
        <v>608564071</v>
      </c>
      <c r="F182" s="31">
        <v>104552256</v>
      </c>
      <c r="G182" s="36">
        <f t="shared" si="35"/>
        <v>0.17180155875485459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104552256</v>
      </c>
      <c r="O182" s="36">
        <f t="shared" si="39"/>
        <v>0.17180155875485459</v>
      </c>
      <c r="P182" s="31">
        <v>-8157546</v>
      </c>
      <c r="Q182" s="31">
        <v>496726000</v>
      </c>
      <c r="R182" s="31">
        <v>528726000</v>
      </c>
      <c r="S182" s="31">
        <v>-8157546</v>
      </c>
      <c r="T182" s="36">
        <f t="shared" si="40"/>
        <v>-1.6422627363979338E-2</v>
      </c>
      <c r="U182" s="36">
        <f t="shared" si="41"/>
        <v>-13.816630883846686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769466417</v>
      </c>
      <c r="E185" s="32">
        <f>SUM(E180:E184)</f>
        <v>769466417</v>
      </c>
      <c r="F185" s="32">
        <f>SUM(F180:F184)</f>
        <v>140819082</v>
      </c>
      <c r="G185" s="37">
        <f t="shared" si="35"/>
        <v>0.18300874331725384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140819082</v>
      </c>
      <c r="O185" s="37">
        <f t="shared" si="39"/>
        <v>0.18300874331725384</v>
      </c>
      <c r="P185" s="32">
        <f>SUM(P180:P184)</f>
        <v>100857937</v>
      </c>
      <c r="Q185" s="32">
        <f>SUM(Q180:Q184)</f>
        <v>658959114</v>
      </c>
      <c r="R185" s="32">
        <f>SUM(R180:R184)</f>
        <v>690959114</v>
      </c>
      <c r="S185" s="32">
        <f>SUM(S180:S184)</f>
        <v>100857937</v>
      </c>
      <c r="T185" s="37">
        <f t="shared" si="40"/>
        <v>0.15305644137429747</v>
      </c>
      <c r="U185" s="37">
        <f t="shared" si="41"/>
        <v>0.39621219894672244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58586673</v>
      </c>
      <c r="E186" s="31">
        <v>58586673</v>
      </c>
      <c r="F186" s="31">
        <v>7826306</v>
      </c>
      <c r="G186" s="36">
        <f t="shared" si="35"/>
        <v>0.13358509024740148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7826306</v>
      </c>
      <c r="O186" s="36">
        <f t="shared" si="39"/>
        <v>0.13358509024740148</v>
      </c>
      <c r="P186" s="31">
        <v>7433387</v>
      </c>
      <c r="Q186" s="31">
        <v>45874097</v>
      </c>
      <c r="R186" s="31">
        <v>41683801</v>
      </c>
      <c r="S186" s="31">
        <v>7433387</v>
      </c>
      <c r="T186" s="36">
        <f t="shared" si="40"/>
        <v>0.16203887348452875</v>
      </c>
      <c r="U186" s="36">
        <f t="shared" si="41"/>
        <v>5.2858676670540561E-2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12975638</v>
      </c>
      <c r="E187" s="31">
        <v>12975638</v>
      </c>
      <c r="F187" s="31">
        <v>2273807</v>
      </c>
      <c r="G187" s="36">
        <f t="shared" si="35"/>
        <v>0.17523662420298716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2273807</v>
      </c>
      <c r="O187" s="36">
        <f t="shared" si="39"/>
        <v>0.17523662420298716</v>
      </c>
      <c r="P187" s="31">
        <v>2163612</v>
      </c>
      <c r="Q187" s="31">
        <v>23603514</v>
      </c>
      <c r="R187" s="31">
        <v>23603514</v>
      </c>
      <c r="S187" s="31">
        <v>2163612</v>
      </c>
      <c r="T187" s="36">
        <f t="shared" si="40"/>
        <v>9.1664825839067862E-2</v>
      </c>
      <c r="U187" s="36">
        <f t="shared" si="41"/>
        <v>5.0931035694015359E-2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1871879774</v>
      </c>
      <c r="E188" s="31">
        <v>1871879774</v>
      </c>
      <c r="F188" s="31">
        <v>352780147</v>
      </c>
      <c r="G188" s="36">
        <f t="shared" si="35"/>
        <v>0.18846303694288435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352780147</v>
      </c>
      <c r="O188" s="36">
        <f t="shared" si="39"/>
        <v>0.18846303694288435</v>
      </c>
      <c r="P188" s="31">
        <v>315692232</v>
      </c>
      <c r="Q188" s="31">
        <v>1562403369</v>
      </c>
      <c r="R188" s="31">
        <v>1562403369</v>
      </c>
      <c r="S188" s="31">
        <v>315692232</v>
      </c>
      <c r="T188" s="36">
        <f t="shared" si="40"/>
        <v>0.20205552436952023</v>
      </c>
      <c r="U188" s="36">
        <f t="shared" si="41"/>
        <v>0.11748124039998542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14900000</v>
      </c>
      <c r="E189" s="31">
        <v>14900000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5000000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1958342085</v>
      </c>
      <c r="E191" s="32">
        <f>SUM(E186:E190)</f>
        <v>1958342085</v>
      </c>
      <c r="F191" s="32">
        <f>SUM(F186:F190)</f>
        <v>362880260</v>
      </c>
      <c r="G191" s="37">
        <f t="shared" si="35"/>
        <v>0.18529973020520571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362880260</v>
      </c>
      <c r="O191" s="37">
        <f t="shared" si="39"/>
        <v>0.18529973020520571</v>
      </c>
      <c r="P191" s="32">
        <f>SUM(P186:P190)</f>
        <v>325289231</v>
      </c>
      <c r="Q191" s="32">
        <f>SUM(Q186:Q190)</f>
        <v>1636880980</v>
      </c>
      <c r="R191" s="32">
        <f>SUM(R186:R190)</f>
        <v>1627690684</v>
      </c>
      <c r="S191" s="32">
        <f>SUM(S186:S190)</f>
        <v>325289231</v>
      </c>
      <c r="T191" s="37">
        <f t="shared" si="40"/>
        <v>0.19872503558566609</v>
      </c>
      <c r="U191" s="37">
        <f t="shared" si="41"/>
        <v>0.11556186131473867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128799743</v>
      </c>
      <c r="E192" s="31">
        <v>128799743</v>
      </c>
      <c r="F192" s="31">
        <v>14475637</v>
      </c>
      <c r="G192" s="36">
        <f t="shared" si="35"/>
        <v>0.11238871027871539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14475637</v>
      </c>
      <c r="O192" s="36">
        <f t="shared" si="39"/>
        <v>0.11238871027871539</v>
      </c>
      <c r="P192" s="31">
        <v>21266572</v>
      </c>
      <c r="Q192" s="31">
        <v>98695349</v>
      </c>
      <c r="R192" s="31">
        <v>98702470</v>
      </c>
      <c r="S192" s="31">
        <v>21266572</v>
      </c>
      <c r="T192" s="36">
        <f t="shared" si="40"/>
        <v>0.21547694207961107</v>
      </c>
      <c r="U192" s="36">
        <f t="shared" si="41"/>
        <v>-0.31932438382641082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258666845</v>
      </c>
      <c r="E193" s="31">
        <v>258666845</v>
      </c>
      <c r="F193" s="31">
        <v>50037793</v>
      </c>
      <c r="G193" s="36">
        <f t="shared" si="35"/>
        <v>0.19344494266360268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50037793</v>
      </c>
      <c r="O193" s="36">
        <f t="shared" si="39"/>
        <v>0.19344494266360268</v>
      </c>
      <c r="P193" s="31">
        <v>24902876</v>
      </c>
      <c r="Q193" s="31">
        <v>264169688</v>
      </c>
      <c r="R193" s="31">
        <v>252656590</v>
      </c>
      <c r="S193" s="31">
        <v>24902876</v>
      </c>
      <c r="T193" s="36">
        <f t="shared" si="40"/>
        <v>9.426848397534543E-2</v>
      </c>
      <c r="U193" s="36">
        <f t="shared" si="41"/>
        <v>1.0093178394334856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134128069</v>
      </c>
      <c r="E194" s="31">
        <v>134128069</v>
      </c>
      <c r="F194" s="31">
        <v>33774904</v>
      </c>
      <c r="G194" s="36">
        <f t="shared" si="35"/>
        <v>0.25181085698027905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33774904</v>
      </c>
      <c r="O194" s="36">
        <f t="shared" si="39"/>
        <v>0.25181085698027905</v>
      </c>
      <c r="P194" s="31">
        <v>30309057</v>
      </c>
      <c r="Q194" s="31">
        <v>155072883</v>
      </c>
      <c r="R194" s="31">
        <v>155212883</v>
      </c>
      <c r="S194" s="31">
        <v>30309057</v>
      </c>
      <c r="T194" s="36">
        <f t="shared" si="40"/>
        <v>0.19545039992582069</v>
      </c>
      <c r="U194" s="36">
        <f t="shared" si="41"/>
        <v>0.11435020891610059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400371032</v>
      </c>
      <c r="E195" s="31">
        <v>400371032</v>
      </c>
      <c r="F195" s="31">
        <v>70794961</v>
      </c>
      <c r="G195" s="36">
        <f t="shared" si="35"/>
        <v>0.17682338466485259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70794961</v>
      </c>
      <c r="O195" s="36">
        <f t="shared" si="39"/>
        <v>0.17682338466485259</v>
      </c>
      <c r="P195" s="31">
        <v>70956381</v>
      </c>
      <c r="Q195" s="31">
        <v>337325885</v>
      </c>
      <c r="R195" s="31">
        <v>337297409</v>
      </c>
      <c r="S195" s="31">
        <v>70956381</v>
      </c>
      <c r="T195" s="36">
        <f t="shared" si="40"/>
        <v>0.21034964749295773</v>
      </c>
      <c r="U195" s="36">
        <f t="shared" si="41"/>
        <v>-2.2749187278872096E-3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273759038</v>
      </c>
      <c r="E196" s="31">
        <v>273759038</v>
      </c>
      <c r="F196" s="31">
        <v>62701308</v>
      </c>
      <c r="G196" s="36">
        <f t="shared" si="35"/>
        <v>0.22903831215245576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62701308</v>
      </c>
      <c r="O196" s="36">
        <f t="shared" si="39"/>
        <v>0.22903831215245576</v>
      </c>
      <c r="P196" s="31">
        <v>20104695</v>
      </c>
      <c r="Q196" s="31">
        <v>231065309</v>
      </c>
      <c r="R196" s="31">
        <v>231065309</v>
      </c>
      <c r="S196" s="31">
        <v>20104695</v>
      </c>
      <c r="T196" s="36">
        <f t="shared" si="40"/>
        <v>8.7008712329032484E-2</v>
      </c>
      <c r="U196" s="36">
        <f t="shared" si="41"/>
        <v>2.1187395779940954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1195724727</v>
      </c>
      <c r="E198" s="32">
        <f>SUM(E192:E197)</f>
        <v>1195724727</v>
      </c>
      <c r="F198" s="32">
        <f>SUM(F192:F197)</f>
        <v>231784603</v>
      </c>
      <c r="G198" s="37">
        <f t="shared" si="35"/>
        <v>0.19384445078888127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231784603</v>
      </c>
      <c r="O198" s="37">
        <f t="shared" si="39"/>
        <v>0.19384445078888127</v>
      </c>
      <c r="P198" s="32">
        <f>SUM(P192:P197)</f>
        <v>167539581</v>
      </c>
      <c r="Q198" s="32">
        <f>SUM(Q192:Q197)</f>
        <v>1086329114</v>
      </c>
      <c r="R198" s="32">
        <f>SUM(R192:R197)</f>
        <v>1074934661</v>
      </c>
      <c r="S198" s="32">
        <f>SUM(S192:S197)</f>
        <v>167539581</v>
      </c>
      <c r="T198" s="37">
        <f t="shared" si="40"/>
        <v>0.15422543577341702</v>
      </c>
      <c r="U198" s="37">
        <f t="shared" si="41"/>
        <v>0.38346175641921887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91654210</v>
      </c>
      <c r="E199" s="31">
        <v>91654210</v>
      </c>
      <c r="F199" s="31">
        <v>11030973</v>
      </c>
      <c r="G199" s="36">
        <f t="shared" si="35"/>
        <v>0.1203542423201291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11030973</v>
      </c>
      <c r="O199" s="36">
        <f t="shared" si="39"/>
        <v>0.1203542423201291</v>
      </c>
      <c r="P199" s="31">
        <v>16359402</v>
      </c>
      <c r="Q199" s="31">
        <v>84062378</v>
      </c>
      <c r="R199" s="31">
        <v>81042004</v>
      </c>
      <c r="S199" s="31">
        <v>16359402</v>
      </c>
      <c r="T199" s="36">
        <f t="shared" si="40"/>
        <v>0.1946102690552009</v>
      </c>
      <c r="U199" s="36">
        <f t="shared" si="41"/>
        <v>-0.32571049968696897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136838108</v>
      </c>
      <c r="E200" s="31">
        <v>136838108</v>
      </c>
      <c r="F200" s="31">
        <v>32850013</v>
      </c>
      <c r="G200" s="36">
        <f t="shared" si="35"/>
        <v>0.24006479978515927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32850013</v>
      </c>
      <c r="O200" s="36">
        <f t="shared" si="39"/>
        <v>0.24006479978515927</v>
      </c>
      <c r="P200" s="31">
        <v>27705755</v>
      </c>
      <c r="Q200" s="31">
        <v>128383698</v>
      </c>
      <c r="R200" s="31">
        <v>120914819</v>
      </c>
      <c r="S200" s="31">
        <v>27705755</v>
      </c>
      <c r="T200" s="36">
        <f t="shared" si="40"/>
        <v>0.2158043071792495</v>
      </c>
      <c r="U200" s="36">
        <f t="shared" si="41"/>
        <v>0.18567470909924677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228492318</v>
      </c>
      <c r="E204" s="32">
        <f>SUM(E199:E203)</f>
        <v>228492318</v>
      </c>
      <c r="F204" s="32">
        <f>SUM(F199:F203)</f>
        <v>43880986</v>
      </c>
      <c r="G204" s="37">
        <f t="shared" si="35"/>
        <v>0.19204578247571544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43880986</v>
      </c>
      <c r="O204" s="37">
        <f t="shared" si="39"/>
        <v>0.19204578247571544</v>
      </c>
      <c r="P204" s="32">
        <f>SUM(P199:P203)</f>
        <v>44065157</v>
      </c>
      <c r="Q204" s="32">
        <f>SUM(Q199:Q203)</f>
        <v>212446076</v>
      </c>
      <c r="R204" s="32">
        <f>SUM(R199:R203)</f>
        <v>201956823</v>
      </c>
      <c r="S204" s="32">
        <f>SUM(S199:S203)</f>
        <v>44065157</v>
      </c>
      <c r="T204" s="37">
        <f t="shared" si="40"/>
        <v>0.20741807911763924</v>
      </c>
      <c r="U204" s="37">
        <f t="shared" si="41"/>
        <v>-4.1795153481468672E-3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5164614532</v>
      </c>
      <c r="E205" s="32">
        <f>SUM(E173:E178,E180:E184,E186:E190,E192:E197,E199:E203)</f>
        <v>5164614532</v>
      </c>
      <c r="F205" s="32">
        <f>SUM(F173:F178,F180:F184,F186:F190,F192:F197,F199:F203)</f>
        <v>1055789634</v>
      </c>
      <c r="G205" s="37">
        <f t="shared" si="35"/>
        <v>0.20442757682268783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1055789634</v>
      </c>
      <c r="O205" s="37">
        <f t="shared" si="39"/>
        <v>0.20442757682268783</v>
      </c>
      <c r="P205" s="32">
        <f>SUM(P173:P178,P180:P184,P186:P190,P192:P197,P199:P203)</f>
        <v>560048290</v>
      </c>
      <c r="Q205" s="32">
        <f>SUM(Q173:Q178,Q180:Q184,Q186:Q190,Q192:Q197,Q199:Q203)</f>
        <v>4530085290</v>
      </c>
      <c r="R205" s="32">
        <f>SUM(R173:R178,R180:R184,R186:R190,R192:R197,R199:R203)</f>
        <v>4532831140</v>
      </c>
      <c r="S205" s="32">
        <f>SUM(S173:S178,S180:S184,S186:S190,S192:S197,S199:S203)</f>
        <v>560048290</v>
      </c>
      <c r="T205" s="37">
        <f t="shared" si="40"/>
        <v>0.12362864143778626</v>
      </c>
      <c r="U205" s="37">
        <f t="shared" si="41"/>
        <v>0.88517606937073223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53079846</v>
      </c>
      <c r="E208" s="31">
        <v>53079846</v>
      </c>
      <c r="F208" s="31">
        <v>4126748</v>
      </c>
      <c r="G208" s="36">
        <f t="shared" ref="G208:G231" si="42">IF(($D208     =0),0,($F208     /$D208     ))</f>
        <v>7.774604319688494E-2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4126748</v>
      </c>
      <c r="O208" s="36">
        <f t="shared" ref="O208:O231" si="46">IF(($D208     =0),0,($N208     /$D208     ))</f>
        <v>7.774604319688494E-2</v>
      </c>
      <c r="P208" s="31">
        <v>5863970</v>
      </c>
      <c r="Q208" s="31">
        <v>49908210</v>
      </c>
      <c r="R208" s="31">
        <v>49908210</v>
      </c>
      <c r="S208" s="31">
        <v>5863970</v>
      </c>
      <c r="T208" s="36">
        <f t="shared" ref="T208:T231" si="47">IF(($Q208     =0),0,($S208     /$Q208     ))</f>
        <v>0.11749509749999049</v>
      </c>
      <c r="U208" s="36">
        <f t="shared" ref="U208:U231" si="48">IF(($P208     =0),0,(($F208     /$P208     )-1))</f>
        <v>-0.29625356200662689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316245384</v>
      </c>
      <c r="E209" s="31">
        <v>316245384</v>
      </c>
      <c r="F209" s="31">
        <v>69087885</v>
      </c>
      <c r="G209" s="36">
        <f t="shared" si="42"/>
        <v>0.21846290410993002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69087885</v>
      </c>
      <c r="O209" s="36">
        <f t="shared" si="46"/>
        <v>0.21846290410993002</v>
      </c>
      <c r="P209" s="31">
        <v>65935973</v>
      </c>
      <c r="Q209" s="31">
        <v>260018712</v>
      </c>
      <c r="R209" s="31">
        <v>268124545</v>
      </c>
      <c r="S209" s="31">
        <v>65935973</v>
      </c>
      <c r="T209" s="36">
        <f t="shared" si="47"/>
        <v>0.25358164607784073</v>
      </c>
      <c r="U209" s="36">
        <f t="shared" si="48"/>
        <v>4.780261603176772E-2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227323730</v>
      </c>
      <c r="E210" s="31">
        <v>227323730</v>
      </c>
      <c r="F210" s="31">
        <v>30593838</v>
      </c>
      <c r="G210" s="36">
        <f t="shared" si="42"/>
        <v>0.13458268523044206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30593838</v>
      </c>
      <c r="O210" s="36">
        <f t="shared" si="46"/>
        <v>0.13458268523044206</v>
      </c>
      <c r="P210" s="31">
        <v>35954626</v>
      </c>
      <c r="Q210" s="31">
        <v>203517854</v>
      </c>
      <c r="R210" s="31">
        <v>208940506</v>
      </c>
      <c r="S210" s="31">
        <v>35954626</v>
      </c>
      <c r="T210" s="36">
        <f t="shared" si="47"/>
        <v>0.17666570914215712</v>
      </c>
      <c r="U210" s="36">
        <f t="shared" si="48"/>
        <v>-0.14909870012276027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152296900</v>
      </c>
      <c r="E211" s="31">
        <v>152296900</v>
      </c>
      <c r="F211" s="31">
        <v>24991221</v>
      </c>
      <c r="G211" s="36">
        <f t="shared" si="42"/>
        <v>0.16409540181054244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24991221</v>
      </c>
      <c r="O211" s="36">
        <f t="shared" si="46"/>
        <v>0.16409540181054244</v>
      </c>
      <c r="P211" s="31">
        <v>12736543</v>
      </c>
      <c r="Q211" s="31">
        <v>75377951</v>
      </c>
      <c r="R211" s="31">
        <v>70180626</v>
      </c>
      <c r="S211" s="31">
        <v>12736543</v>
      </c>
      <c r="T211" s="36">
        <f t="shared" si="47"/>
        <v>0.16896907956545543</v>
      </c>
      <c r="U211" s="36">
        <f t="shared" si="48"/>
        <v>0.96216673551056986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489122844</v>
      </c>
      <c r="E212" s="31">
        <v>489122844</v>
      </c>
      <c r="F212" s="31">
        <v>118626668</v>
      </c>
      <c r="G212" s="36">
        <f t="shared" si="42"/>
        <v>0.24252939615308583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118626668</v>
      </c>
      <c r="O212" s="36">
        <f t="shared" si="46"/>
        <v>0.24252939615308583</v>
      </c>
      <c r="P212" s="31">
        <v>86431210</v>
      </c>
      <c r="Q212" s="31">
        <v>566196952</v>
      </c>
      <c r="R212" s="31">
        <v>566196952</v>
      </c>
      <c r="S212" s="31">
        <v>86431210</v>
      </c>
      <c r="T212" s="36">
        <f t="shared" si="47"/>
        <v>0.1526521993710768</v>
      </c>
      <c r="U212" s="36">
        <f t="shared" si="48"/>
        <v>0.3724980594394085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92153189</v>
      </c>
      <c r="E213" s="31">
        <v>92153189</v>
      </c>
      <c r="F213" s="31">
        <v>20320763</v>
      </c>
      <c r="G213" s="36">
        <f t="shared" si="42"/>
        <v>0.22051068683038197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20320763</v>
      </c>
      <c r="O213" s="36">
        <f t="shared" si="46"/>
        <v>0.22051068683038197</v>
      </c>
      <c r="P213" s="31">
        <v>17450432</v>
      </c>
      <c r="Q213" s="31">
        <v>84000944</v>
      </c>
      <c r="R213" s="31">
        <v>84000944</v>
      </c>
      <c r="S213" s="31">
        <v>17450432</v>
      </c>
      <c r="T213" s="36">
        <f t="shared" si="47"/>
        <v>0.20774090348317989</v>
      </c>
      <c r="U213" s="36">
        <f t="shared" si="48"/>
        <v>0.16448481046199892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935267911</v>
      </c>
      <c r="E214" s="31">
        <v>935267911</v>
      </c>
      <c r="F214" s="31">
        <v>168507973</v>
      </c>
      <c r="G214" s="36">
        <f t="shared" si="42"/>
        <v>0.18017080562491361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168507973</v>
      </c>
      <c r="O214" s="36">
        <f t="shared" si="46"/>
        <v>0.18017080562491361</v>
      </c>
      <c r="P214" s="31">
        <v>170358599</v>
      </c>
      <c r="Q214" s="31">
        <v>816870347</v>
      </c>
      <c r="R214" s="31">
        <v>816870347</v>
      </c>
      <c r="S214" s="31">
        <v>170358599</v>
      </c>
      <c r="T214" s="36">
        <f t="shared" si="47"/>
        <v>0.20855035272813005</v>
      </c>
      <c r="U214" s="36">
        <f t="shared" si="48"/>
        <v>-1.0863120563699868E-2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2265489804</v>
      </c>
      <c r="E216" s="32">
        <f>SUM(E208:E215)</f>
        <v>2265489804</v>
      </c>
      <c r="F216" s="32">
        <f>SUM(F208:F215)</f>
        <v>436255096</v>
      </c>
      <c r="G216" s="37">
        <f t="shared" si="42"/>
        <v>0.19256546431139887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436255096</v>
      </c>
      <c r="O216" s="37">
        <f t="shared" si="46"/>
        <v>0.19256546431139887</v>
      </c>
      <c r="P216" s="32">
        <f>SUM(P208:P215)</f>
        <v>394731353</v>
      </c>
      <c r="Q216" s="32">
        <f>SUM(Q208:Q215)</f>
        <v>2055890970</v>
      </c>
      <c r="R216" s="32">
        <f>SUM(R208:R215)</f>
        <v>2064222130</v>
      </c>
      <c r="S216" s="32">
        <f>SUM(S208:S215)</f>
        <v>394731353</v>
      </c>
      <c r="T216" s="37">
        <f t="shared" si="47"/>
        <v>0.19200013948210493</v>
      </c>
      <c r="U216" s="37">
        <f t="shared" si="48"/>
        <v>0.10519494507952087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314369663</v>
      </c>
      <c r="E217" s="31">
        <v>314369663</v>
      </c>
      <c r="F217" s="31">
        <v>51619952</v>
      </c>
      <c r="G217" s="36">
        <f t="shared" si="42"/>
        <v>0.16420144204563403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51619952</v>
      </c>
      <c r="O217" s="36">
        <f t="shared" si="46"/>
        <v>0.16420144204563403</v>
      </c>
      <c r="P217" s="31">
        <v>40186509</v>
      </c>
      <c r="Q217" s="31">
        <v>245446427</v>
      </c>
      <c r="R217" s="31">
        <v>239530274</v>
      </c>
      <c r="S217" s="31">
        <v>40186509</v>
      </c>
      <c r="T217" s="36">
        <f t="shared" si="47"/>
        <v>0.16372822978596466</v>
      </c>
      <c r="U217" s="36">
        <f t="shared" si="48"/>
        <v>0.28450948550917921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2167756671</v>
      </c>
      <c r="E218" s="31">
        <v>2167756671</v>
      </c>
      <c r="F218" s="31">
        <v>419152291</v>
      </c>
      <c r="G218" s="36">
        <f t="shared" si="42"/>
        <v>0.19335762939049905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419152291</v>
      </c>
      <c r="O218" s="36">
        <f t="shared" si="46"/>
        <v>0.19335762939049905</v>
      </c>
      <c r="P218" s="31">
        <v>338006661</v>
      </c>
      <c r="Q218" s="31">
        <v>1391914068</v>
      </c>
      <c r="R218" s="31">
        <v>1288449350</v>
      </c>
      <c r="S218" s="31">
        <v>338006661</v>
      </c>
      <c r="T218" s="36">
        <f t="shared" si="47"/>
        <v>0.24283586808320123</v>
      </c>
      <c r="U218" s="36">
        <f t="shared" si="48"/>
        <v>0.24007109729710319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943028908</v>
      </c>
      <c r="E219" s="31">
        <v>943028908</v>
      </c>
      <c r="F219" s="31">
        <v>217202127</v>
      </c>
      <c r="G219" s="36">
        <f t="shared" si="42"/>
        <v>0.23032393297533993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217202127</v>
      </c>
      <c r="O219" s="36">
        <f t="shared" si="46"/>
        <v>0.23032393297533993</v>
      </c>
      <c r="P219" s="31">
        <v>218509916</v>
      </c>
      <c r="Q219" s="31">
        <v>880929792</v>
      </c>
      <c r="R219" s="31">
        <v>815288482</v>
      </c>
      <c r="S219" s="31">
        <v>218509916</v>
      </c>
      <c r="T219" s="36">
        <f t="shared" si="47"/>
        <v>0.24804464326709932</v>
      </c>
      <c r="U219" s="36">
        <f t="shared" si="48"/>
        <v>-5.9850327341666176E-3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90569549</v>
      </c>
      <c r="E220" s="31">
        <v>90569549</v>
      </c>
      <c r="F220" s="31">
        <v>18682799</v>
      </c>
      <c r="G220" s="36">
        <f t="shared" si="42"/>
        <v>0.20628124139162932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18682799</v>
      </c>
      <c r="O220" s="36">
        <f t="shared" si="46"/>
        <v>0.20628124139162932</v>
      </c>
      <c r="P220" s="31">
        <v>11141676</v>
      </c>
      <c r="Q220" s="31">
        <v>96800980</v>
      </c>
      <c r="R220" s="31">
        <v>76624419</v>
      </c>
      <c r="S220" s="31">
        <v>11141676</v>
      </c>
      <c r="T220" s="36">
        <f t="shared" si="47"/>
        <v>0.11509879342130627</v>
      </c>
      <c r="U220" s="36">
        <f t="shared" si="48"/>
        <v>0.67683919367247802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5000000</v>
      </c>
      <c r="E221" s="31">
        <v>5000000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4000000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3520724791</v>
      </c>
      <c r="E224" s="32">
        <f>SUM(E217:E223)</f>
        <v>3520724791</v>
      </c>
      <c r="F224" s="32">
        <f>SUM(F217:F223)</f>
        <v>706657169</v>
      </c>
      <c r="G224" s="37">
        <f t="shared" si="42"/>
        <v>0.20071354932553148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706657169</v>
      </c>
      <c r="O224" s="37">
        <f t="shared" si="46"/>
        <v>0.20071354932553148</v>
      </c>
      <c r="P224" s="32">
        <f>SUM(P217:P223)</f>
        <v>607844762</v>
      </c>
      <c r="Q224" s="32">
        <f>SUM(Q217:Q223)</f>
        <v>2615091267</v>
      </c>
      <c r="R224" s="32">
        <f>SUM(R217:R223)</f>
        <v>2423892525</v>
      </c>
      <c r="S224" s="32">
        <f>SUM(S217:S223)</f>
        <v>607844762</v>
      </c>
      <c r="T224" s="37">
        <f t="shared" si="47"/>
        <v>0.23243730330578938</v>
      </c>
      <c r="U224" s="37">
        <f t="shared" si="48"/>
        <v>0.16256191247725194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225958248</v>
      </c>
      <c r="E225" s="31">
        <v>225958248</v>
      </c>
      <c r="F225" s="31">
        <v>52488880</v>
      </c>
      <c r="G225" s="36">
        <f t="shared" si="42"/>
        <v>0.23229459630081747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52488880</v>
      </c>
      <c r="O225" s="36">
        <f t="shared" si="46"/>
        <v>0.23229459630081747</v>
      </c>
      <c r="P225" s="31">
        <v>50123307</v>
      </c>
      <c r="Q225" s="31">
        <v>246742248</v>
      </c>
      <c r="R225" s="31">
        <v>246742248</v>
      </c>
      <c r="S225" s="31">
        <v>50123307</v>
      </c>
      <c r="T225" s="36">
        <f t="shared" si="47"/>
        <v>0.20314035154612031</v>
      </c>
      <c r="U225" s="36">
        <f t="shared" si="48"/>
        <v>4.7195070349209001E-2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299333235</v>
      </c>
      <c r="E226" s="31">
        <v>299333235</v>
      </c>
      <c r="F226" s="31">
        <v>88783557</v>
      </c>
      <c r="G226" s="36">
        <f t="shared" si="42"/>
        <v>0.29660440812728328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88783557</v>
      </c>
      <c r="O226" s="36">
        <f t="shared" si="46"/>
        <v>0.29660440812728328</v>
      </c>
      <c r="P226" s="31">
        <v>74190857</v>
      </c>
      <c r="Q226" s="31">
        <v>264297522</v>
      </c>
      <c r="R226" s="31">
        <v>250347279</v>
      </c>
      <c r="S226" s="31">
        <v>74190857</v>
      </c>
      <c r="T226" s="36">
        <f t="shared" si="47"/>
        <v>0.28070962012273426</v>
      </c>
      <c r="U226" s="36">
        <f t="shared" si="48"/>
        <v>0.19669135241287217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6000000</v>
      </c>
      <c r="R227" s="31">
        <v>6000000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1747265061</v>
      </c>
      <c r="E228" s="31">
        <v>1747265061</v>
      </c>
      <c r="F228" s="31">
        <v>407905703</v>
      </c>
      <c r="G228" s="36">
        <f t="shared" si="42"/>
        <v>0.23345381997539982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407905703</v>
      </c>
      <c r="O228" s="36">
        <f t="shared" si="46"/>
        <v>0.23345381997539982</v>
      </c>
      <c r="P228" s="31">
        <v>349163172</v>
      </c>
      <c r="Q228" s="31">
        <v>1719688894</v>
      </c>
      <c r="R228" s="31">
        <v>1695481691</v>
      </c>
      <c r="S228" s="31">
        <v>349163172</v>
      </c>
      <c r="T228" s="36">
        <f t="shared" si="47"/>
        <v>0.20303856890524294</v>
      </c>
      <c r="U228" s="36">
        <f t="shared" si="48"/>
        <v>0.16823804945843479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2272556544</v>
      </c>
      <c r="E230" s="32">
        <f>SUM(E225:E229)</f>
        <v>2272556544</v>
      </c>
      <c r="F230" s="32">
        <f>SUM(F225:F229)</f>
        <v>549178140</v>
      </c>
      <c r="G230" s="37">
        <f t="shared" si="42"/>
        <v>0.2416565349935689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549178140</v>
      </c>
      <c r="O230" s="37">
        <f t="shared" si="46"/>
        <v>0.2416565349935689</v>
      </c>
      <c r="P230" s="32">
        <f>SUM(P225:P229)</f>
        <v>473477336</v>
      </c>
      <c r="Q230" s="32">
        <f>SUM(Q225:Q229)</f>
        <v>2236728664</v>
      </c>
      <c r="R230" s="32">
        <f>SUM(R225:R229)</f>
        <v>2198571218</v>
      </c>
      <c r="S230" s="32">
        <f>SUM(S225:S229)</f>
        <v>473477336</v>
      </c>
      <c r="T230" s="37">
        <f t="shared" si="47"/>
        <v>0.21168295628369521</v>
      </c>
      <c r="U230" s="37">
        <f t="shared" si="48"/>
        <v>0.15988263480472065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8058771139</v>
      </c>
      <c r="E231" s="32">
        <f>SUM(E208:E215,E217:E223,E225:E229)</f>
        <v>8058771139</v>
      </c>
      <c r="F231" s="32">
        <f>SUM(F208:F215,F217:F223,F225:F229)</f>
        <v>1692090405</v>
      </c>
      <c r="G231" s="37">
        <f t="shared" si="42"/>
        <v>0.20996878752533588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1692090405</v>
      </c>
      <c r="O231" s="37">
        <f t="shared" si="46"/>
        <v>0.20996878752533588</v>
      </c>
      <c r="P231" s="32">
        <f>SUM(P208:P215,P217:P223,P225:P229)</f>
        <v>1476053451</v>
      </c>
      <c r="Q231" s="32">
        <f>SUM(Q208:Q215,Q217:Q223,Q225:Q229)</f>
        <v>6907710901</v>
      </c>
      <c r="R231" s="32">
        <f>SUM(R208:R215,R217:R223,R225:R229)</f>
        <v>6686685873</v>
      </c>
      <c r="S231" s="32">
        <f>SUM(S208:S215,S217:S223,S225:S229)</f>
        <v>1476053451</v>
      </c>
      <c r="T231" s="37">
        <f t="shared" si="47"/>
        <v>0.21368199569358323</v>
      </c>
      <c r="U231" s="37">
        <f t="shared" si="48"/>
        <v>0.14636119976118667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669767540</v>
      </c>
      <c r="E235" s="31">
        <v>669767540</v>
      </c>
      <c r="F235" s="31">
        <v>173842606</v>
      </c>
      <c r="G235" s="36">
        <f t="shared" si="49"/>
        <v>0.25955663064829926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173842606</v>
      </c>
      <c r="O235" s="36">
        <f t="shared" si="53"/>
        <v>0.25955663064829926</v>
      </c>
      <c r="P235" s="31">
        <v>157527060</v>
      </c>
      <c r="Q235" s="31">
        <v>617974422</v>
      </c>
      <c r="R235" s="31">
        <v>637974422</v>
      </c>
      <c r="S235" s="31">
        <v>157527060</v>
      </c>
      <c r="T235" s="36">
        <f t="shared" si="54"/>
        <v>0.25490870559040713</v>
      </c>
      <c r="U235" s="36">
        <f t="shared" si="55"/>
        <v>0.10357297343072358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4316567317</v>
      </c>
      <c r="E236" s="31">
        <v>4316567317</v>
      </c>
      <c r="F236" s="31">
        <v>373159158</v>
      </c>
      <c r="G236" s="36">
        <f t="shared" si="49"/>
        <v>8.6448126623760002E-2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373159158</v>
      </c>
      <c r="O236" s="36">
        <f t="shared" si="53"/>
        <v>8.6448126623760002E-2</v>
      </c>
      <c r="P236" s="31">
        <v>932424744</v>
      </c>
      <c r="Q236" s="31">
        <v>3725117784</v>
      </c>
      <c r="R236" s="31">
        <v>3705117784</v>
      </c>
      <c r="S236" s="31">
        <v>932424744</v>
      </c>
      <c r="T236" s="36">
        <f t="shared" si="54"/>
        <v>0.25030745282871841</v>
      </c>
      <c r="U236" s="36">
        <f t="shared" si="55"/>
        <v>-0.59979702340460417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64130590</v>
      </c>
      <c r="E237" s="31">
        <v>64130590</v>
      </c>
      <c r="F237" s="31">
        <v>1293283</v>
      </c>
      <c r="G237" s="36">
        <f t="shared" si="49"/>
        <v>2.0166397970141862E-2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1293283</v>
      </c>
      <c r="O237" s="36">
        <f t="shared" si="53"/>
        <v>2.0166397970141862E-2</v>
      </c>
      <c r="P237" s="31">
        <v>1764505</v>
      </c>
      <c r="Q237" s="31">
        <v>57366860</v>
      </c>
      <c r="R237" s="31">
        <v>56366860</v>
      </c>
      <c r="S237" s="31">
        <v>1764505</v>
      </c>
      <c r="T237" s="36">
        <f t="shared" si="54"/>
        <v>3.0758263568896747E-2</v>
      </c>
      <c r="U237" s="36">
        <f t="shared" si="55"/>
        <v>-0.26705619989742169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2513520</v>
      </c>
      <c r="G238" s="36">
        <f t="shared" si="49"/>
        <v>0.62838000000000005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2513520</v>
      </c>
      <c r="O238" s="36">
        <f t="shared" si="53"/>
        <v>0.62838000000000005</v>
      </c>
      <c r="P238" s="31">
        <v>0</v>
      </c>
      <c r="Q238" s="31">
        <v>0</v>
      </c>
      <c r="R238" s="31">
        <v>5000000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5054465447</v>
      </c>
      <c r="E240" s="32">
        <f>SUM(E234:E239)</f>
        <v>5054465447</v>
      </c>
      <c r="F240" s="32">
        <f>SUM(F234:F239)</f>
        <v>550808567</v>
      </c>
      <c r="G240" s="37">
        <f t="shared" si="49"/>
        <v>0.10897464287285294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550808567</v>
      </c>
      <c r="O240" s="37">
        <f t="shared" si="53"/>
        <v>0.10897464287285294</v>
      </c>
      <c r="P240" s="32">
        <f>SUM(P234:P239)</f>
        <v>1091716309</v>
      </c>
      <c r="Q240" s="32">
        <f>SUM(Q234:Q239)</f>
        <v>4400459066</v>
      </c>
      <c r="R240" s="32">
        <f>SUM(R234:R239)</f>
        <v>4404459066</v>
      </c>
      <c r="S240" s="32">
        <f>SUM(S234:S239)</f>
        <v>1091716309</v>
      </c>
      <c r="T240" s="37">
        <f t="shared" si="54"/>
        <v>0.24809145878326869</v>
      </c>
      <c r="U240" s="37">
        <f t="shared" si="55"/>
        <v>-0.49546547719477185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124280000</v>
      </c>
      <c r="E242" s="31">
        <v>124280000</v>
      </c>
      <c r="F242" s="31">
        <v>10549130</v>
      </c>
      <c r="G242" s="36">
        <f t="shared" si="49"/>
        <v>8.4881960090119085E-2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10549130</v>
      </c>
      <c r="O242" s="36">
        <f t="shared" si="53"/>
        <v>8.4881960090119085E-2</v>
      </c>
      <c r="P242" s="31">
        <v>13946020</v>
      </c>
      <c r="Q242" s="31">
        <v>84037951</v>
      </c>
      <c r="R242" s="31">
        <v>45285484</v>
      </c>
      <c r="S242" s="31">
        <v>13946020</v>
      </c>
      <c r="T242" s="36">
        <f t="shared" si="54"/>
        <v>0.16594907222333397</v>
      </c>
      <c r="U242" s="36">
        <f t="shared" si="55"/>
        <v>-0.24357415233880342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4292000</v>
      </c>
      <c r="E243" s="31">
        <v>4292000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5000004</v>
      </c>
      <c r="R243" s="31">
        <v>5000004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224795000</v>
      </c>
      <c r="E244" s="31">
        <v>224795000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189380211</v>
      </c>
      <c r="R244" s="31">
        <v>189380211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96223980</v>
      </c>
      <c r="E245" s="31">
        <v>96223980</v>
      </c>
      <c r="F245" s="31">
        <v>18447351</v>
      </c>
      <c r="G245" s="36">
        <f t="shared" si="49"/>
        <v>0.19171261675104273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18447351</v>
      </c>
      <c r="O245" s="36">
        <f t="shared" si="53"/>
        <v>0.19171261675104273</v>
      </c>
      <c r="P245" s="31">
        <v>15097894</v>
      </c>
      <c r="Q245" s="31">
        <v>76100252</v>
      </c>
      <c r="R245" s="31">
        <v>59815860</v>
      </c>
      <c r="S245" s="31">
        <v>15097894</v>
      </c>
      <c r="T245" s="36">
        <f t="shared" si="54"/>
        <v>0.19839479637991211</v>
      </c>
      <c r="U245" s="36">
        <f t="shared" si="55"/>
        <v>0.22184928573481844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449590980</v>
      </c>
      <c r="E247" s="32">
        <f>SUM(E241:E246)</f>
        <v>449590980</v>
      </c>
      <c r="F247" s="32">
        <f>SUM(F241:F246)</f>
        <v>28996481</v>
      </c>
      <c r="G247" s="37">
        <f t="shared" si="49"/>
        <v>6.4495246323669569E-2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28996481</v>
      </c>
      <c r="O247" s="37">
        <f t="shared" si="53"/>
        <v>6.4495246323669569E-2</v>
      </c>
      <c r="P247" s="32">
        <f>SUM(P241:P246)</f>
        <v>29043914</v>
      </c>
      <c r="Q247" s="32">
        <f>SUM(Q241:Q246)</f>
        <v>354518418</v>
      </c>
      <c r="R247" s="32">
        <f>SUM(R241:R246)</f>
        <v>299481559</v>
      </c>
      <c r="S247" s="32">
        <f>SUM(S241:S246)</f>
        <v>29043914</v>
      </c>
      <c r="T247" s="37">
        <f t="shared" si="54"/>
        <v>8.1924979141704282E-2</v>
      </c>
      <c r="U247" s="37">
        <f t="shared" si="55"/>
        <v>-1.6331476535841327E-3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169908397</v>
      </c>
      <c r="E248" s="31">
        <v>169908397</v>
      </c>
      <c r="F248" s="31">
        <v>8859810</v>
      </c>
      <c r="G248" s="36">
        <f t="shared" si="49"/>
        <v>5.2144627083969254E-2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8859810</v>
      </c>
      <c r="O248" s="36">
        <f t="shared" si="53"/>
        <v>5.2144627083969254E-2</v>
      </c>
      <c r="P248" s="31">
        <v>-694514111</v>
      </c>
      <c r="Q248" s="31">
        <v>197291159</v>
      </c>
      <c r="R248" s="31">
        <v>205107022</v>
      </c>
      <c r="S248" s="31">
        <v>-694514111</v>
      </c>
      <c r="T248" s="36">
        <f t="shared" si="54"/>
        <v>-3.5202495363717743</v>
      </c>
      <c r="U248" s="36">
        <f t="shared" si="55"/>
        <v>-1.0127568466351866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37282644</v>
      </c>
      <c r="E249" s="31">
        <v>37282644</v>
      </c>
      <c r="F249" s="31">
        <v>10345807</v>
      </c>
      <c r="G249" s="36">
        <f t="shared" si="49"/>
        <v>0.27749660136764981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10345807</v>
      </c>
      <c r="O249" s="36">
        <f t="shared" si="53"/>
        <v>0.27749660136764981</v>
      </c>
      <c r="P249" s="31">
        <v>6837299</v>
      </c>
      <c r="Q249" s="31">
        <v>47524333</v>
      </c>
      <c r="R249" s="31">
        <v>47524333</v>
      </c>
      <c r="S249" s="31">
        <v>6837299</v>
      </c>
      <c r="T249" s="36">
        <f t="shared" si="54"/>
        <v>0.14386943631591842</v>
      </c>
      <c r="U249" s="36">
        <f t="shared" si="55"/>
        <v>0.51314239731215494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6069482</v>
      </c>
      <c r="E250" s="31">
        <v>6069482</v>
      </c>
      <c r="F250" s="31">
        <v>747566</v>
      </c>
      <c r="G250" s="36">
        <f t="shared" si="49"/>
        <v>0.12316800675906116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747566</v>
      </c>
      <c r="O250" s="36">
        <f t="shared" si="53"/>
        <v>0.12316800675906116</v>
      </c>
      <c r="P250" s="31">
        <v>1030976</v>
      </c>
      <c r="Q250" s="31">
        <v>5307664</v>
      </c>
      <c r="R250" s="31">
        <v>5307664</v>
      </c>
      <c r="S250" s="31">
        <v>1030976</v>
      </c>
      <c r="T250" s="36">
        <f t="shared" si="54"/>
        <v>0.19424289103454928</v>
      </c>
      <c r="U250" s="36">
        <f t="shared" si="55"/>
        <v>-0.2748948569122851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134931329</v>
      </c>
      <c r="E251" s="31">
        <v>134931329</v>
      </c>
      <c r="F251" s="31">
        <v>23941987</v>
      </c>
      <c r="G251" s="36">
        <f t="shared" si="49"/>
        <v>0.17743831011995739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23941987</v>
      </c>
      <c r="O251" s="36">
        <f t="shared" si="53"/>
        <v>0.17743831011995739</v>
      </c>
      <c r="P251" s="31">
        <v>18020346</v>
      </c>
      <c r="Q251" s="31">
        <v>124294932</v>
      </c>
      <c r="R251" s="31">
        <v>115227802</v>
      </c>
      <c r="S251" s="31">
        <v>18020346</v>
      </c>
      <c r="T251" s="36">
        <f t="shared" si="54"/>
        <v>0.14498053709864855</v>
      </c>
      <c r="U251" s="36">
        <f t="shared" si="55"/>
        <v>0.32860861828069221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348191852</v>
      </c>
      <c r="E254" s="32">
        <f>SUM(E248:E253)</f>
        <v>348191852</v>
      </c>
      <c r="F254" s="32">
        <f>SUM(F248:F253)</f>
        <v>43895170</v>
      </c>
      <c r="G254" s="37">
        <f t="shared" si="49"/>
        <v>0.12606604591080436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43895170</v>
      </c>
      <c r="O254" s="37">
        <f t="shared" si="53"/>
        <v>0.12606604591080436</v>
      </c>
      <c r="P254" s="32">
        <f>SUM(P248:P253)</f>
        <v>-668625490</v>
      </c>
      <c r="Q254" s="32">
        <f>SUM(Q248:Q253)</f>
        <v>374418088</v>
      </c>
      <c r="R254" s="32">
        <f>SUM(R248:R253)</f>
        <v>373166821</v>
      </c>
      <c r="S254" s="32">
        <f>SUM(S248:S253)</f>
        <v>-668625490</v>
      </c>
      <c r="T254" s="37">
        <f t="shared" si="54"/>
        <v>-1.7857724063801106</v>
      </c>
      <c r="U254" s="37">
        <f t="shared" si="55"/>
        <v>-1.065649860282772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1162350787</v>
      </c>
      <c r="E255" s="31">
        <v>1162350787</v>
      </c>
      <c r="F255" s="31">
        <v>272866905</v>
      </c>
      <c r="G255" s="36">
        <f t="shared" si="49"/>
        <v>0.23475435131270747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272866905</v>
      </c>
      <c r="O255" s="36">
        <f t="shared" si="53"/>
        <v>0.23475435131270747</v>
      </c>
      <c r="P255" s="31">
        <v>275963295</v>
      </c>
      <c r="Q255" s="31">
        <v>1176159164</v>
      </c>
      <c r="R255" s="31">
        <v>1144912074</v>
      </c>
      <c r="S255" s="31">
        <v>275963295</v>
      </c>
      <c r="T255" s="36">
        <f t="shared" si="54"/>
        <v>0.23463091003897496</v>
      </c>
      <c r="U255" s="36">
        <f t="shared" si="55"/>
        <v>-1.1220296525304208E-2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86183856</v>
      </c>
      <c r="E256" s="31">
        <v>86183856</v>
      </c>
      <c r="F256" s="31">
        <v>16681595</v>
      </c>
      <c r="G256" s="36">
        <f t="shared" si="49"/>
        <v>0.19355823438672784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16681595</v>
      </c>
      <c r="O256" s="36">
        <f t="shared" si="53"/>
        <v>0.19355823438672784</v>
      </c>
      <c r="P256" s="31">
        <v>-6759774</v>
      </c>
      <c r="Q256" s="31">
        <v>74877374</v>
      </c>
      <c r="R256" s="31">
        <v>74877373</v>
      </c>
      <c r="S256" s="31">
        <v>-6759774</v>
      </c>
      <c r="T256" s="36">
        <f t="shared" si="54"/>
        <v>-9.0277925612081422E-2</v>
      </c>
      <c r="U256" s="36">
        <f t="shared" si="55"/>
        <v>-3.4677740705532463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1097085004</v>
      </c>
      <c r="E257" s="31">
        <v>1097085004</v>
      </c>
      <c r="F257" s="31">
        <v>247938455</v>
      </c>
      <c r="G257" s="36">
        <f t="shared" si="49"/>
        <v>0.22599748797587246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247938455</v>
      </c>
      <c r="O257" s="36">
        <f t="shared" si="53"/>
        <v>0.22599748797587246</v>
      </c>
      <c r="P257" s="31">
        <v>271673811</v>
      </c>
      <c r="Q257" s="31">
        <v>1084386914</v>
      </c>
      <c r="R257" s="31">
        <v>1064425777</v>
      </c>
      <c r="S257" s="31">
        <v>271673811</v>
      </c>
      <c r="T257" s="36">
        <f t="shared" si="54"/>
        <v>0.25053217398010763</v>
      </c>
      <c r="U257" s="36">
        <f t="shared" si="55"/>
        <v>-8.7367110994736263E-2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2345619647</v>
      </c>
      <c r="E259" s="32">
        <f>SUM(E255:E258)</f>
        <v>2345619647</v>
      </c>
      <c r="F259" s="32">
        <f>SUM(F255:F258)</f>
        <v>537486955</v>
      </c>
      <c r="G259" s="37">
        <f t="shared" si="49"/>
        <v>0.22914497484169477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537486955</v>
      </c>
      <c r="O259" s="37">
        <f t="shared" si="53"/>
        <v>0.22914497484169477</v>
      </c>
      <c r="P259" s="32">
        <f>SUM(P255:P258)</f>
        <v>540877332</v>
      </c>
      <c r="Q259" s="32">
        <f>SUM(Q255:Q258)</f>
        <v>2335423452</v>
      </c>
      <c r="R259" s="32">
        <f>SUM(R255:R258)</f>
        <v>2284215224</v>
      </c>
      <c r="S259" s="32">
        <f>SUM(S255:S258)</f>
        <v>540877332</v>
      </c>
      <c r="T259" s="37">
        <f t="shared" si="54"/>
        <v>0.23159711423502483</v>
      </c>
      <c r="U259" s="37">
        <f t="shared" si="55"/>
        <v>-6.268291901720846E-3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8197867926</v>
      </c>
      <c r="E260" s="32">
        <f>SUM(E234:E239,E241:E246,E248:E253,E255:E258)</f>
        <v>8197867926</v>
      </c>
      <c r="F260" s="32">
        <f>SUM(F234:F239,F241:F246,F248:F253,F255:F258)</f>
        <v>1161187173</v>
      </c>
      <c r="G260" s="37">
        <f t="shared" si="49"/>
        <v>0.14164502081293959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1161187173</v>
      </c>
      <c r="O260" s="37">
        <f t="shared" si="53"/>
        <v>0.14164502081293959</v>
      </c>
      <c r="P260" s="32">
        <f>SUM(P234:P239,P241:P246,P248:P253,P255:P258)</f>
        <v>993012065</v>
      </c>
      <c r="Q260" s="32">
        <f>SUM(Q234:Q239,Q241:Q246,Q248:Q253,Q255:Q258)</f>
        <v>7464819024</v>
      </c>
      <c r="R260" s="32">
        <f>SUM(R234:R239,R241:R246,R248:R253,R255:R258)</f>
        <v>7361322670</v>
      </c>
      <c r="S260" s="32">
        <f>SUM(S234:S239,S241:S246,S248:S253,S255:S258)</f>
        <v>993012065</v>
      </c>
      <c r="T260" s="37">
        <f t="shared" si="54"/>
        <v>0.13302560474773542</v>
      </c>
      <c r="U260" s="37">
        <f t="shared" si="55"/>
        <v>0.16935857471177851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8213997</v>
      </c>
      <c r="E263" s="31">
        <v>8213997</v>
      </c>
      <c r="F263" s="31">
        <v>3436869</v>
      </c>
      <c r="G263" s="36">
        <f t="shared" ref="G263:G299" si="56">IF(($D263     =0),0,($F263     /$D263     ))</f>
        <v>0.41841614989632941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3436869</v>
      </c>
      <c r="O263" s="36">
        <f t="shared" ref="O263:O299" si="60">IF(($D263     =0),0,($N263     /$D263     ))</f>
        <v>0.41841614989632941</v>
      </c>
      <c r="P263" s="31">
        <v>757269</v>
      </c>
      <c r="Q263" s="31">
        <v>12442800</v>
      </c>
      <c r="R263" s="31">
        <v>8767031</v>
      </c>
      <c r="S263" s="31">
        <v>757269</v>
      </c>
      <c r="T263" s="36">
        <f t="shared" ref="T263:T299" si="61">IF(($Q263     =0),0,($S263     /$Q263     ))</f>
        <v>6.0860015430610474E-2</v>
      </c>
      <c r="U263" s="36">
        <f t="shared" ref="U263:U299" si="62">IF(($P263     =0),0,(($F263     /$P263     )-1))</f>
        <v>3.5385048113682194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267942306</v>
      </c>
      <c r="E264" s="31">
        <v>267942306</v>
      </c>
      <c r="F264" s="31">
        <v>60294610</v>
      </c>
      <c r="G264" s="36">
        <f t="shared" si="56"/>
        <v>0.22502833128561639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60294610</v>
      </c>
      <c r="O264" s="36">
        <f t="shared" si="60"/>
        <v>0.22502833128561639</v>
      </c>
      <c r="P264" s="31">
        <v>80782253</v>
      </c>
      <c r="Q264" s="31">
        <v>226616222</v>
      </c>
      <c r="R264" s="31">
        <v>234316867</v>
      </c>
      <c r="S264" s="31">
        <v>80782253</v>
      </c>
      <c r="T264" s="36">
        <f t="shared" si="61"/>
        <v>0.35647162540729321</v>
      </c>
      <c r="U264" s="36">
        <f t="shared" si="62"/>
        <v>-0.25361564253475322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241314064</v>
      </c>
      <c r="E265" s="31">
        <v>241314064</v>
      </c>
      <c r="F265" s="31">
        <v>37301791</v>
      </c>
      <c r="G265" s="36">
        <f t="shared" si="56"/>
        <v>0.15457777462982847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37301791</v>
      </c>
      <c r="O265" s="36">
        <f t="shared" si="60"/>
        <v>0.15457777462982847</v>
      </c>
      <c r="P265" s="31">
        <v>24820670</v>
      </c>
      <c r="Q265" s="31">
        <v>203552528</v>
      </c>
      <c r="R265" s="31">
        <v>203552528</v>
      </c>
      <c r="S265" s="31">
        <v>24820670</v>
      </c>
      <c r="T265" s="36">
        <f t="shared" si="61"/>
        <v>0.12193741951463261</v>
      </c>
      <c r="U265" s="36">
        <f t="shared" si="62"/>
        <v>0.50285189722920443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517470367</v>
      </c>
      <c r="E267" s="32">
        <f>SUM(E263:E266)</f>
        <v>517470367</v>
      </c>
      <c r="F267" s="32">
        <f>SUM(F263:F266)</f>
        <v>101033270</v>
      </c>
      <c r="G267" s="37">
        <f t="shared" si="56"/>
        <v>0.19524455204214622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101033270</v>
      </c>
      <c r="O267" s="37">
        <f t="shared" si="60"/>
        <v>0.19524455204214622</v>
      </c>
      <c r="P267" s="32">
        <f>SUM(P263:P266)</f>
        <v>106360192</v>
      </c>
      <c r="Q267" s="32">
        <f>SUM(Q263:Q266)</f>
        <v>442611550</v>
      </c>
      <c r="R267" s="32">
        <f>SUM(R263:R266)</f>
        <v>446636426</v>
      </c>
      <c r="S267" s="32">
        <f>SUM(S263:S266)</f>
        <v>106360192</v>
      </c>
      <c r="T267" s="37">
        <f t="shared" si="61"/>
        <v>0.24030143813463523</v>
      </c>
      <c r="U267" s="37">
        <f t="shared" si="62"/>
        <v>-5.0083794508381518E-2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32360327</v>
      </c>
      <c r="E268" s="31">
        <v>32360327</v>
      </c>
      <c r="F268" s="31">
        <v>-17887</v>
      </c>
      <c r="G268" s="36">
        <f t="shared" si="56"/>
        <v>-5.5274472350047641E-4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-17887</v>
      </c>
      <c r="O268" s="36">
        <f t="shared" si="60"/>
        <v>-5.5274472350047641E-4</v>
      </c>
      <c r="P268" s="31">
        <v>1527465</v>
      </c>
      <c r="Q268" s="31">
        <v>20065339</v>
      </c>
      <c r="R268" s="31">
        <v>19985149</v>
      </c>
      <c r="S268" s="31">
        <v>1527465</v>
      </c>
      <c r="T268" s="36">
        <f t="shared" si="61"/>
        <v>7.6124554885417084E-2</v>
      </c>
      <c r="U268" s="36">
        <f t="shared" si="62"/>
        <v>-1.0117102519533998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149263003</v>
      </c>
      <c r="E269" s="31">
        <v>149263003</v>
      </c>
      <c r="F269" s="31">
        <v>28583429</v>
      </c>
      <c r="G269" s="36">
        <f t="shared" si="56"/>
        <v>0.19149707848233496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28583429</v>
      </c>
      <c r="O269" s="36">
        <f t="shared" si="60"/>
        <v>0.19149707848233496</v>
      </c>
      <c r="P269" s="31">
        <v>31628872</v>
      </c>
      <c r="Q269" s="31">
        <v>129681149</v>
      </c>
      <c r="R269" s="31">
        <v>129681149</v>
      </c>
      <c r="S269" s="31">
        <v>31628872</v>
      </c>
      <c r="T269" s="36">
        <f t="shared" si="61"/>
        <v>0.24389722210126316</v>
      </c>
      <c r="U269" s="36">
        <f t="shared" si="62"/>
        <v>-9.6286804031455842E-2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7596346</v>
      </c>
      <c r="E270" s="31">
        <v>7596346</v>
      </c>
      <c r="F270" s="31">
        <v>1304255</v>
      </c>
      <c r="G270" s="36">
        <f t="shared" si="56"/>
        <v>0.17169504917232575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1304255</v>
      </c>
      <c r="O270" s="36">
        <f t="shared" si="60"/>
        <v>0.17169504917232575</v>
      </c>
      <c r="P270" s="31">
        <v>1352686</v>
      </c>
      <c r="Q270" s="31">
        <v>15197493</v>
      </c>
      <c r="R270" s="31">
        <v>15197493</v>
      </c>
      <c r="S270" s="31">
        <v>1352686</v>
      </c>
      <c r="T270" s="36">
        <f t="shared" si="61"/>
        <v>8.9007180329018734E-2</v>
      </c>
      <c r="U270" s="36">
        <f t="shared" si="62"/>
        <v>-3.5803578953282567E-2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40261367</v>
      </c>
      <c r="E271" s="31">
        <v>40261367</v>
      </c>
      <c r="F271" s="31">
        <v>8368243</v>
      </c>
      <c r="G271" s="36">
        <f t="shared" si="56"/>
        <v>0.20784796005560369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8368243</v>
      </c>
      <c r="O271" s="36">
        <f t="shared" si="60"/>
        <v>0.20784796005560369</v>
      </c>
      <c r="P271" s="31">
        <v>8489507</v>
      </c>
      <c r="Q271" s="31">
        <v>36614052</v>
      </c>
      <c r="R271" s="31">
        <v>36614052</v>
      </c>
      <c r="S271" s="31">
        <v>8489507</v>
      </c>
      <c r="T271" s="36">
        <f t="shared" si="61"/>
        <v>0.231864722320272</v>
      </c>
      <c r="U271" s="36">
        <f t="shared" si="62"/>
        <v>-1.4283986101902069E-2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22179012</v>
      </c>
      <c r="E272" s="31">
        <v>22179012</v>
      </c>
      <c r="F272" s="31">
        <v>2202079</v>
      </c>
      <c r="G272" s="36">
        <f t="shared" si="56"/>
        <v>9.9286613849165151E-2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2202079</v>
      </c>
      <c r="O272" s="36">
        <f t="shared" si="60"/>
        <v>9.9286613849165151E-2</v>
      </c>
      <c r="P272" s="31">
        <v>3494851</v>
      </c>
      <c r="Q272" s="31">
        <v>19338989</v>
      </c>
      <c r="R272" s="31">
        <v>19357570</v>
      </c>
      <c r="S272" s="31">
        <v>3494851</v>
      </c>
      <c r="T272" s="36">
        <f t="shared" si="61"/>
        <v>0.1807152897186094</v>
      </c>
      <c r="U272" s="36">
        <f t="shared" si="62"/>
        <v>-0.36990761551780038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14357106</v>
      </c>
      <c r="E273" s="31">
        <v>14357106</v>
      </c>
      <c r="F273" s="31">
        <v>1612882</v>
      </c>
      <c r="G273" s="36">
        <f t="shared" si="56"/>
        <v>0.11234032819706144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1612882</v>
      </c>
      <c r="O273" s="36">
        <f t="shared" si="60"/>
        <v>0.11234032819706144</v>
      </c>
      <c r="P273" s="31">
        <v>2856500</v>
      </c>
      <c r="Q273" s="31">
        <v>12763155</v>
      </c>
      <c r="R273" s="31">
        <v>10719191</v>
      </c>
      <c r="S273" s="31">
        <v>2856500</v>
      </c>
      <c r="T273" s="36">
        <f t="shared" si="61"/>
        <v>0.22380829818332537</v>
      </c>
      <c r="U273" s="36">
        <f t="shared" si="62"/>
        <v>-0.43536425695781555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266017161</v>
      </c>
      <c r="E275" s="32">
        <f>SUM(E268:E274)</f>
        <v>266017161</v>
      </c>
      <c r="F275" s="32">
        <f>SUM(F268:F274)</f>
        <v>42053001</v>
      </c>
      <c r="G275" s="37">
        <f t="shared" si="56"/>
        <v>0.15808378994015351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42053001</v>
      </c>
      <c r="O275" s="37">
        <f t="shared" si="60"/>
        <v>0.15808378994015351</v>
      </c>
      <c r="P275" s="32">
        <f>SUM(P268:P274)</f>
        <v>49349881</v>
      </c>
      <c r="Q275" s="32">
        <f>SUM(Q268:Q274)</f>
        <v>233660177</v>
      </c>
      <c r="R275" s="32">
        <f>SUM(R268:R274)</f>
        <v>231554604</v>
      </c>
      <c r="S275" s="32">
        <f>SUM(S268:S274)</f>
        <v>49349881</v>
      </c>
      <c r="T275" s="37">
        <f t="shared" si="61"/>
        <v>0.21120364468439137</v>
      </c>
      <c r="U275" s="37">
        <f t="shared" si="62"/>
        <v>-0.14786013364449657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22063578</v>
      </c>
      <c r="E276" s="31">
        <v>22063578</v>
      </c>
      <c r="F276" s="31">
        <v>2049569</v>
      </c>
      <c r="G276" s="36">
        <f t="shared" si="56"/>
        <v>9.2893772714470885E-2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2049569</v>
      </c>
      <c r="O276" s="36">
        <f t="shared" si="60"/>
        <v>9.2893772714470885E-2</v>
      </c>
      <c r="P276" s="31">
        <v>1836925</v>
      </c>
      <c r="Q276" s="31">
        <v>21285276</v>
      </c>
      <c r="R276" s="31">
        <v>21285279</v>
      </c>
      <c r="S276" s="31">
        <v>1836925</v>
      </c>
      <c r="T276" s="36">
        <f t="shared" si="61"/>
        <v>8.6300266907509207E-2</v>
      </c>
      <c r="U276" s="36">
        <f t="shared" si="62"/>
        <v>0.11576085033411809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45647900</v>
      </c>
      <c r="E277" s="31">
        <v>45647900</v>
      </c>
      <c r="F277" s="31">
        <v>15603477</v>
      </c>
      <c r="G277" s="36">
        <f t="shared" si="56"/>
        <v>0.34182244966362091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15603477</v>
      </c>
      <c r="O277" s="36">
        <f t="shared" si="60"/>
        <v>0.34182244966362091</v>
      </c>
      <c r="P277" s="31">
        <v>38725492</v>
      </c>
      <c r="Q277" s="31">
        <v>38919400</v>
      </c>
      <c r="R277" s="31">
        <v>56334600</v>
      </c>
      <c r="S277" s="31">
        <v>38725492</v>
      </c>
      <c r="T277" s="36">
        <f t="shared" si="61"/>
        <v>0.99501770325339034</v>
      </c>
      <c r="U277" s="36">
        <f t="shared" si="62"/>
        <v>-0.59707478990841478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132228521</v>
      </c>
      <c r="E278" s="31">
        <v>132228521</v>
      </c>
      <c r="F278" s="31">
        <v>9032616</v>
      </c>
      <c r="G278" s="36">
        <f t="shared" si="56"/>
        <v>6.8310648350971115E-2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9032616</v>
      </c>
      <c r="O278" s="36">
        <f t="shared" si="60"/>
        <v>6.8310648350971115E-2</v>
      </c>
      <c r="P278" s="31">
        <v>26938766</v>
      </c>
      <c r="Q278" s="31">
        <v>123256942</v>
      </c>
      <c r="R278" s="31">
        <v>126092003</v>
      </c>
      <c r="S278" s="31">
        <v>26938766</v>
      </c>
      <c r="T278" s="36">
        <f t="shared" si="61"/>
        <v>0.21855779936516678</v>
      </c>
      <c r="U278" s="36">
        <f t="shared" si="62"/>
        <v>-0.66469822708285897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11532555</v>
      </c>
      <c r="E279" s="31">
        <v>11532555</v>
      </c>
      <c r="F279" s="31">
        <v>1159318</v>
      </c>
      <c r="G279" s="36">
        <f t="shared" si="56"/>
        <v>0.10052568576520987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1159318</v>
      </c>
      <c r="O279" s="36">
        <f t="shared" si="60"/>
        <v>0.10052568576520987</v>
      </c>
      <c r="P279" s="31">
        <v>2344815</v>
      </c>
      <c r="Q279" s="31">
        <v>10177529</v>
      </c>
      <c r="R279" s="31">
        <v>10177529</v>
      </c>
      <c r="S279" s="31">
        <v>2344815</v>
      </c>
      <c r="T279" s="36">
        <f t="shared" si="61"/>
        <v>0.2303913847850495</v>
      </c>
      <c r="U279" s="36">
        <f t="shared" si="62"/>
        <v>-0.50558231672861187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6986359</v>
      </c>
      <c r="E280" s="31">
        <v>6986359</v>
      </c>
      <c r="F280" s="31">
        <v>404569</v>
      </c>
      <c r="G280" s="36">
        <f t="shared" si="56"/>
        <v>5.7908418390752607E-2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404569</v>
      </c>
      <c r="O280" s="36">
        <f t="shared" si="60"/>
        <v>5.7908418390752607E-2</v>
      </c>
      <c r="P280" s="31">
        <v>2609122</v>
      </c>
      <c r="Q280" s="31">
        <v>12632707</v>
      </c>
      <c r="R280" s="31">
        <v>9805344</v>
      </c>
      <c r="S280" s="31">
        <v>2609122</v>
      </c>
      <c r="T280" s="36">
        <f t="shared" si="61"/>
        <v>0.20653704704779427</v>
      </c>
      <c r="U280" s="36">
        <f t="shared" si="62"/>
        <v>-0.84494055854804795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22546913</v>
      </c>
      <c r="E281" s="31">
        <v>22546913</v>
      </c>
      <c r="F281" s="31">
        <v>915079</v>
      </c>
      <c r="G281" s="36">
        <f t="shared" si="56"/>
        <v>4.0585555991633979E-2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915079</v>
      </c>
      <c r="O281" s="36">
        <f t="shared" si="60"/>
        <v>4.0585555991633979E-2</v>
      </c>
      <c r="P281" s="31">
        <v>2263196</v>
      </c>
      <c r="Q281" s="31">
        <v>21240194</v>
      </c>
      <c r="R281" s="31">
        <v>14633469</v>
      </c>
      <c r="S281" s="31">
        <v>2263196</v>
      </c>
      <c r="T281" s="36">
        <f t="shared" si="61"/>
        <v>0.10655251077273588</v>
      </c>
      <c r="U281" s="36">
        <f t="shared" si="62"/>
        <v>-0.59566957523784947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30412096</v>
      </c>
      <c r="E282" s="31">
        <v>30412096</v>
      </c>
      <c r="F282" s="31">
        <v>5320674</v>
      </c>
      <c r="G282" s="36">
        <f t="shared" si="56"/>
        <v>0.17495255835046686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5320674</v>
      </c>
      <c r="O282" s="36">
        <f t="shared" si="60"/>
        <v>0.17495255835046686</v>
      </c>
      <c r="P282" s="31">
        <v>5202946</v>
      </c>
      <c r="Q282" s="31">
        <v>31128106</v>
      </c>
      <c r="R282" s="31">
        <v>26559271</v>
      </c>
      <c r="S282" s="31">
        <v>5202946</v>
      </c>
      <c r="T282" s="36">
        <f t="shared" si="61"/>
        <v>0.16714624397642439</v>
      </c>
      <c r="U282" s="36">
        <f t="shared" si="62"/>
        <v>2.2627180831782612E-2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68624864</v>
      </c>
      <c r="E283" s="31">
        <v>68624864</v>
      </c>
      <c r="F283" s="31">
        <v>28870569</v>
      </c>
      <c r="G283" s="36">
        <f t="shared" si="56"/>
        <v>0.42070129275593171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28870569</v>
      </c>
      <c r="O283" s="36">
        <f t="shared" si="60"/>
        <v>0.42070129275593171</v>
      </c>
      <c r="P283" s="31">
        <v>12194317</v>
      </c>
      <c r="Q283" s="31">
        <v>52536770</v>
      </c>
      <c r="R283" s="31">
        <v>48755151</v>
      </c>
      <c r="S283" s="31">
        <v>12194317</v>
      </c>
      <c r="T283" s="36">
        <f t="shared" si="61"/>
        <v>0.23211013924152551</v>
      </c>
      <c r="U283" s="36">
        <f t="shared" si="62"/>
        <v>1.3675429300386401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340042786</v>
      </c>
      <c r="E285" s="32">
        <f>SUM(E276:E284)</f>
        <v>340042786</v>
      </c>
      <c r="F285" s="32">
        <f>SUM(F276:F284)</f>
        <v>63355871</v>
      </c>
      <c r="G285" s="37">
        <f t="shared" si="56"/>
        <v>0.18631735066421906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63355871</v>
      </c>
      <c r="O285" s="37">
        <f t="shared" si="60"/>
        <v>0.18631735066421906</v>
      </c>
      <c r="P285" s="32">
        <f>SUM(P276:P284)</f>
        <v>92115579</v>
      </c>
      <c r="Q285" s="32">
        <f>SUM(Q276:Q284)</f>
        <v>311176924</v>
      </c>
      <c r="R285" s="32">
        <f>SUM(R276:R284)</f>
        <v>313642646</v>
      </c>
      <c r="S285" s="32">
        <f>SUM(S276:S284)</f>
        <v>92115579</v>
      </c>
      <c r="T285" s="37">
        <f t="shared" si="61"/>
        <v>0.29602316847890686</v>
      </c>
      <c r="U285" s="37">
        <f t="shared" si="62"/>
        <v>-0.31221329021880218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118574884</v>
      </c>
      <c r="E286" s="31">
        <v>118574884</v>
      </c>
      <c r="F286" s="31">
        <v>14637882</v>
      </c>
      <c r="G286" s="36">
        <f t="shared" si="56"/>
        <v>0.12344841931281164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14637882</v>
      </c>
      <c r="O286" s="36">
        <f t="shared" si="60"/>
        <v>0.12344841931281164</v>
      </c>
      <c r="P286" s="31">
        <v>12264286</v>
      </c>
      <c r="Q286" s="31">
        <v>78886986</v>
      </c>
      <c r="R286" s="31">
        <v>106570000</v>
      </c>
      <c r="S286" s="31">
        <v>12264286</v>
      </c>
      <c r="T286" s="36">
        <f t="shared" si="61"/>
        <v>0.15546653030957477</v>
      </c>
      <c r="U286" s="36">
        <f t="shared" si="62"/>
        <v>0.19353723486226593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72374476</v>
      </c>
      <c r="E288" s="31">
        <v>72374476</v>
      </c>
      <c r="F288" s="31">
        <v>-21280658</v>
      </c>
      <c r="G288" s="36">
        <f t="shared" si="56"/>
        <v>-0.29403539999377681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-21280658</v>
      </c>
      <c r="O288" s="36">
        <f t="shared" si="60"/>
        <v>-0.29403539999377681</v>
      </c>
      <c r="P288" s="31">
        <v>12065188</v>
      </c>
      <c r="Q288" s="31">
        <v>70444936</v>
      </c>
      <c r="R288" s="31">
        <v>68308886</v>
      </c>
      <c r="S288" s="31">
        <v>12065188</v>
      </c>
      <c r="T288" s="36">
        <f t="shared" si="61"/>
        <v>0.17127118974172961</v>
      </c>
      <c r="U288" s="36">
        <f t="shared" si="62"/>
        <v>-2.7638065813810773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25517599</v>
      </c>
      <c r="E289" s="31">
        <v>25517599</v>
      </c>
      <c r="F289" s="31">
        <v>7678268</v>
      </c>
      <c r="G289" s="36">
        <f t="shared" si="56"/>
        <v>0.30090088021212341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7678268</v>
      </c>
      <c r="O289" s="36">
        <f t="shared" si="60"/>
        <v>0.30090088021212341</v>
      </c>
      <c r="P289" s="31">
        <v>3577115</v>
      </c>
      <c r="Q289" s="31">
        <v>38663979</v>
      </c>
      <c r="R289" s="31">
        <v>29618174</v>
      </c>
      <c r="S289" s="31">
        <v>3577115</v>
      </c>
      <c r="T289" s="36">
        <f t="shared" si="61"/>
        <v>9.251802562793654E-2</v>
      </c>
      <c r="U289" s="36">
        <f t="shared" si="62"/>
        <v>1.1464973868606405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393251271</v>
      </c>
      <c r="E290" s="31">
        <v>393251271</v>
      </c>
      <c r="F290" s="31">
        <v>87510874</v>
      </c>
      <c r="G290" s="36">
        <f t="shared" si="56"/>
        <v>0.22253170034891001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87510874</v>
      </c>
      <c r="O290" s="36">
        <f t="shared" si="60"/>
        <v>0.22253170034891001</v>
      </c>
      <c r="P290" s="31">
        <v>81717338</v>
      </c>
      <c r="Q290" s="31">
        <v>374605318</v>
      </c>
      <c r="R290" s="31">
        <v>343620540</v>
      </c>
      <c r="S290" s="31">
        <v>81717338</v>
      </c>
      <c r="T290" s="36">
        <f t="shared" si="61"/>
        <v>0.21814249310790618</v>
      </c>
      <c r="U290" s="36">
        <f t="shared" si="62"/>
        <v>7.0897267847858769E-2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609718230</v>
      </c>
      <c r="E292" s="32">
        <f>SUM(E286:E291)</f>
        <v>609718230</v>
      </c>
      <c r="F292" s="32">
        <f>SUM(F286:F291)</f>
        <v>88546366</v>
      </c>
      <c r="G292" s="37">
        <f t="shared" si="56"/>
        <v>0.1452250591228017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88546366</v>
      </c>
      <c r="O292" s="37">
        <f t="shared" si="60"/>
        <v>0.1452250591228017</v>
      </c>
      <c r="P292" s="32">
        <f>SUM(P286:P291)</f>
        <v>109623927</v>
      </c>
      <c r="Q292" s="32">
        <f>SUM(Q286:Q291)</f>
        <v>562601219</v>
      </c>
      <c r="R292" s="32">
        <f>SUM(R286:R291)</f>
        <v>548117600</v>
      </c>
      <c r="S292" s="32">
        <f>SUM(S286:S291)</f>
        <v>109623927</v>
      </c>
      <c r="T292" s="37">
        <f t="shared" si="61"/>
        <v>0.19485191872646832</v>
      </c>
      <c r="U292" s="37">
        <f t="shared" si="62"/>
        <v>-0.19227153758138948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1052251624</v>
      </c>
      <c r="E293" s="31">
        <v>1052251624</v>
      </c>
      <c r="F293" s="31">
        <v>260831345</v>
      </c>
      <c r="G293" s="36">
        <f t="shared" si="56"/>
        <v>0.2478792515505778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260831345</v>
      </c>
      <c r="O293" s="36">
        <f t="shared" si="60"/>
        <v>0.2478792515505778</v>
      </c>
      <c r="P293" s="31">
        <v>184242580</v>
      </c>
      <c r="Q293" s="31">
        <v>935853944</v>
      </c>
      <c r="R293" s="31">
        <v>915853944</v>
      </c>
      <c r="S293" s="31">
        <v>184242580</v>
      </c>
      <c r="T293" s="36">
        <f t="shared" si="61"/>
        <v>0.19687108355019126</v>
      </c>
      <c r="U293" s="36">
        <f t="shared" si="62"/>
        <v>0.41569524808000402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42956075</v>
      </c>
      <c r="E294" s="31">
        <v>42956075</v>
      </c>
      <c r="F294" s="31">
        <v>12474838</v>
      </c>
      <c r="G294" s="36">
        <f t="shared" si="56"/>
        <v>0.29040916796983895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12474838</v>
      </c>
      <c r="O294" s="36">
        <f t="shared" si="60"/>
        <v>0.29040916796983895</v>
      </c>
      <c r="P294" s="31">
        <v>9275610</v>
      </c>
      <c r="Q294" s="31">
        <v>59226098</v>
      </c>
      <c r="R294" s="31">
        <v>40502958</v>
      </c>
      <c r="S294" s="31">
        <v>9275610</v>
      </c>
      <c r="T294" s="36">
        <f t="shared" si="61"/>
        <v>0.15661355911037733</v>
      </c>
      <c r="U294" s="36">
        <f t="shared" si="62"/>
        <v>0.34490755864034828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35847970</v>
      </c>
      <c r="E295" s="31">
        <v>35847970</v>
      </c>
      <c r="F295" s="31">
        <v>2751081</v>
      </c>
      <c r="G295" s="36">
        <f t="shared" si="56"/>
        <v>7.6743006647238321E-2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2751081</v>
      </c>
      <c r="O295" s="36">
        <f t="shared" si="60"/>
        <v>7.6743006647238321E-2</v>
      </c>
      <c r="P295" s="31">
        <v>3669856</v>
      </c>
      <c r="Q295" s="31">
        <v>21360803</v>
      </c>
      <c r="R295" s="31">
        <v>21610840</v>
      </c>
      <c r="S295" s="31">
        <v>3669856</v>
      </c>
      <c r="T295" s="36">
        <f t="shared" si="61"/>
        <v>0.17180327911829907</v>
      </c>
      <c r="U295" s="36">
        <f t="shared" si="62"/>
        <v>-0.25035723472528626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138253587</v>
      </c>
      <c r="E296" s="31">
        <v>138253587</v>
      </c>
      <c r="F296" s="31">
        <v>27393174</v>
      </c>
      <c r="G296" s="36">
        <f t="shared" si="56"/>
        <v>0.19813716659662509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27393174</v>
      </c>
      <c r="O296" s="36">
        <f t="shared" si="60"/>
        <v>0.19813716659662509</v>
      </c>
      <c r="P296" s="31">
        <v>25994460</v>
      </c>
      <c r="Q296" s="31">
        <v>123406032</v>
      </c>
      <c r="R296" s="31">
        <v>121406032</v>
      </c>
      <c r="S296" s="31">
        <v>25994460</v>
      </c>
      <c r="T296" s="36">
        <f t="shared" si="61"/>
        <v>0.21064172940914266</v>
      </c>
      <c r="U296" s="36">
        <f t="shared" si="62"/>
        <v>5.3808157584346761E-2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1269309256</v>
      </c>
      <c r="E298" s="32">
        <f>SUM(E293:E297)</f>
        <v>1269309256</v>
      </c>
      <c r="F298" s="32">
        <f>SUM(F293:F297)</f>
        <v>303450438</v>
      </c>
      <c r="G298" s="37">
        <f t="shared" si="56"/>
        <v>0.23906737980960568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303450438</v>
      </c>
      <c r="O298" s="37">
        <f t="shared" si="60"/>
        <v>0.23906737980960568</v>
      </c>
      <c r="P298" s="32">
        <f>SUM(P293:P297)</f>
        <v>223182506</v>
      </c>
      <c r="Q298" s="32">
        <f>SUM(Q293:Q297)</f>
        <v>1139846877</v>
      </c>
      <c r="R298" s="32">
        <f>SUM(R293:R297)</f>
        <v>1099373774</v>
      </c>
      <c r="S298" s="32">
        <f>SUM(S293:S297)</f>
        <v>223182506</v>
      </c>
      <c r="T298" s="37">
        <f t="shared" si="61"/>
        <v>0.1958004276744621</v>
      </c>
      <c r="U298" s="37">
        <f t="shared" si="62"/>
        <v>0.35965154007187294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3002557800</v>
      </c>
      <c r="E299" s="32">
        <f>SUM(E263:E266,E268:E274,E276:E284,E286:E291,E293:E297)</f>
        <v>3002557800</v>
      </c>
      <c r="F299" s="32">
        <f>SUM(F263:F266,F268:F274,F276:F284,F286:F291,F293:F297)</f>
        <v>598438946</v>
      </c>
      <c r="G299" s="37">
        <f t="shared" si="56"/>
        <v>0.19930971720178042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598438946</v>
      </c>
      <c r="O299" s="37">
        <f t="shared" si="60"/>
        <v>0.19930971720178042</v>
      </c>
      <c r="P299" s="32">
        <f>SUM(P263:P266,P268:P274,P276:P284,P286:P291,P293:P297)</f>
        <v>580632085</v>
      </c>
      <c r="Q299" s="32">
        <f>SUM(Q263:Q266,Q268:Q274,Q276:Q284,Q286:Q291,Q293:Q297)</f>
        <v>2689896747</v>
      </c>
      <c r="R299" s="32">
        <f>SUM(R263:R266,R268:R274,R276:R284,R286:R291,R293:R297)</f>
        <v>2639325050</v>
      </c>
      <c r="S299" s="32">
        <f>SUM(S263:S266,S268:S274,S276:S284,S286:S291,S293:S297)</f>
        <v>580632085</v>
      </c>
      <c r="T299" s="37">
        <f t="shared" si="61"/>
        <v>0.21585664418069947</v>
      </c>
      <c r="U299" s="37">
        <f t="shared" si="62"/>
        <v>3.0668062375505789E-2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20127337395</v>
      </c>
      <c r="E302" s="31">
        <v>20127337395</v>
      </c>
      <c r="F302" s="31">
        <v>5679210497</v>
      </c>
      <c r="G302" s="36">
        <f t="shared" ref="G302:G339" si="63">IF(($D302     =0),0,($F302     /$D302     ))</f>
        <v>0.28216402326573115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5679210497</v>
      </c>
      <c r="O302" s="36">
        <f t="shared" ref="O302:O339" si="67">IF(($D302     =0),0,($N302     /$D302     ))</f>
        <v>0.28216402326573115</v>
      </c>
      <c r="P302" s="31">
        <v>5058007532</v>
      </c>
      <c r="Q302" s="31">
        <v>17635038761</v>
      </c>
      <c r="R302" s="31">
        <v>17628591443</v>
      </c>
      <c r="S302" s="31">
        <v>5058007532</v>
      </c>
      <c r="T302" s="36">
        <f t="shared" ref="T302:T339" si="68">IF(($Q302     =0),0,($S302     /$Q302     ))</f>
        <v>0.28681578762309362</v>
      </c>
      <c r="U302" s="36">
        <f t="shared" ref="U302:U339" si="69">IF(($P302     =0),0,(($F302     /$P302     )-1))</f>
        <v>0.12281574534436657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20127337395</v>
      </c>
      <c r="E303" s="32">
        <f>E302</f>
        <v>20127337395</v>
      </c>
      <c r="F303" s="32">
        <f>F302</f>
        <v>5679210497</v>
      </c>
      <c r="G303" s="37">
        <f t="shared" si="63"/>
        <v>0.28216402326573115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5679210497</v>
      </c>
      <c r="O303" s="37">
        <f t="shared" si="67"/>
        <v>0.28216402326573115</v>
      </c>
      <c r="P303" s="32">
        <f>P302</f>
        <v>5058007532</v>
      </c>
      <c r="Q303" s="32">
        <f>Q302</f>
        <v>17635038761</v>
      </c>
      <c r="R303" s="32">
        <f>R302</f>
        <v>17628591443</v>
      </c>
      <c r="S303" s="32">
        <f>S302</f>
        <v>5058007532</v>
      </c>
      <c r="T303" s="37">
        <f t="shared" si="68"/>
        <v>0.28681578762309362</v>
      </c>
      <c r="U303" s="37">
        <f t="shared" si="69"/>
        <v>0.12281574534436657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181768359</v>
      </c>
      <c r="E304" s="31">
        <v>181768359</v>
      </c>
      <c r="F304" s="31">
        <v>34438964</v>
      </c>
      <c r="G304" s="36">
        <f t="shared" si="63"/>
        <v>0.18946622057582641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34438964</v>
      </c>
      <c r="O304" s="36">
        <f t="shared" si="67"/>
        <v>0.18946622057582641</v>
      </c>
      <c r="P304" s="31">
        <v>36188831</v>
      </c>
      <c r="Q304" s="31">
        <v>163952702</v>
      </c>
      <c r="R304" s="31">
        <v>149956148</v>
      </c>
      <c r="S304" s="31">
        <v>36188831</v>
      </c>
      <c r="T304" s="36">
        <f t="shared" si="68"/>
        <v>0.22072726193923903</v>
      </c>
      <c r="U304" s="36">
        <f t="shared" si="69"/>
        <v>-4.8353786282845146E-2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115874125</v>
      </c>
      <c r="E305" s="31">
        <v>115874125</v>
      </c>
      <c r="F305" s="31">
        <v>35309635</v>
      </c>
      <c r="G305" s="36">
        <f t="shared" si="63"/>
        <v>0.30472407019254732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35309635</v>
      </c>
      <c r="O305" s="36">
        <f t="shared" si="67"/>
        <v>0.30472407019254732</v>
      </c>
      <c r="P305" s="31">
        <v>31128153</v>
      </c>
      <c r="Q305" s="31">
        <v>140686530</v>
      </c>
      <c r="R305" s="31">
        <v>125670142</v>
      </c>
      <c r="S305" s="31">
        <v>31128153</v>
      </c>
      <c r="T305" s="36">
        <f t="shared" si="68"/>
        <v>0.22125894355344466</v>
      </c>
      <c r="U305" s="36">
        <f t="shared" si="69"/>
        <v>0.13433119530092252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168801528</v>
      </c>
      <c r="E306" s="31">
        <v>168801528</v>
      </c>
      <c r="F306" s="31">
        <v>42343974</v>
      </c>
      <c r="G306" s="36">
        <f t="shared" si="63"/>
        <v>0.25085065580685978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42343974</v>
      </c>
      <c r="O306" s="36">
        <f t="shared" si="67"/>
        <v>0.25085065580685978</v>
      </c>
      <c r="P306" s="31">
        <v>38780404</v>
      </c>
      <c r="Q306" s="31">
        <v>160753000</v>
      </c>
      <c r="R306" s="31">
        <v>149923000</v>
      </c>
      <c r="S306" s="31">
        <v>38780404</v>
      </c>
      <c r="T306" s="36">
        <f t="shared" si="68"/>
        <v>0.24124217899510428</v>
      </c>
      <c r="U306" s="36">
        <f t="shared" si="69"/>
        <v>9.1890997319161505E-2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539804237</v>
      </c>
      <c r="E307" s="31">
        <v>539804237</v>
      </c>
      <c r="F307" s="31">
        <v>115933082</v>
      </c>
      <c r="G307" s="36">
        <f t="shared" si="63"/>
        <v>0.21476875143534674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115933082</v>
      </c>
      <c r="O307" s="36">
        <f t="shared" si="67"/>
        <v>0.21476875143534674</v>
      </c>
      <c r="P307" s="31">
        <v>101824055</v>
      </c>
      <c r="Q307" s="31">
        <v>474844011</v>
      </c>
      <c r="R307" s="31">
        <v>455892643</v>
      </c>
      <c r="S307" s="31">
        <v>101824055</v>
      </c>
      <c r="T307" s="36">
        <f t="shared" si="68"/>
        <v>0.21443685218976047</v>
      </c>
      <c r="U307" s="36">
        <f t="shared" si="69"/>
        <v>0.13856280816944477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432766894</v>
      </c>
      <c r="E308" s="31">
        <v>432766894</v>
      </c>
      <c r="F308" s="31">
        <v>117014318</v>
      </c>
      <c r="G308" s="36">
        <f t="shared" si="63"/>
        <v>0.27038648201218463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117014318</v>
      </c>
      <c r="O308" s="36">
        <f t="shared" si="67"/>
        <v>0.27038648201218463</v>
      </c>
      <c r="P308" s="31">
        <v>100981116</v>
      </c>
      <c r="Q308" s="31">
        <v>407353218</v>
      </c>
      <c r="R308" s="31">
        <v>392688864</v>
      </c>
      <c r="S308" s="31">
        <v>100981116</v>
      </c>
      <c r="T308" s="36">
        <f t="shared" si="68"/>
        <v>0.24789571197152049</v>
      </c>
      <c r="U308" s="36">
        <f t="shared" si="69"/>
        <v>0.15877426032803998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1439015143</v>
      </c>
      <c r="E310" s="32">
        <f>SUM(E304:E309)</f>
        <v>1439015143</v>
      </c>
      <c r="F310" s="32">
        <f>SUM(F304:F309)</f>
        <v>345039973</v>
      </c>
      <c r="G310" s="37">
        <f t="shared" si="63"/>
        <v>0.23977508136618686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345039973</v>
      </c>
      <c r="O310" s="37">
        <f t="shared" si="67"/>
        <v>0.23977508136618686</v>
      </c>
      <c r="P310" s="32">
        <f>SUM(P304:P309)</f>
        <v>308902559</v>
      </c>
      <c r="Q310" s="32">
        <f>SUM(Q304:Q309)</f>
        <v>1347589461</v>
      </c>
      <c r="R310" s="32">
        <f>SUM(R304:R309)</f>
        <v>1274130797</v>
      </c>
      <c r="S310" s="32">
        <f>SUM(S304:S309)</f>
        <v>308902559</v>
      </c>
      <c r="T310" s="37">
        <f t="shared" si="68"/>
        <v>0.22922601277303994</v>
      </c>
      <c r="U310" s="37">
        <f t="shared" si="69"/>
        <v>0.11698645073380565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397310761</v>
      </c>
      <c r="E311" s="31">
        <v>397310761</v>
      </c>
      <c r="F311" s="31">
        <v>97596598</v>
      </c>
      <c r="G311" s="36">
        <f t="shared" si="63"/>
        <v>0.24564297668242618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97596598</v>
      </c>
      <c r="O311" s="36">
        <f t="shared" si="67"/>
        <v>0.24564297668242618</v>
      </c>
      <c r="P311" s="31">
        <v>96420093</v>
      </c>
      <c r="Q311" s="31">
        <v>335872879</v>
      </c>
      <c r="R311" s="31">
        <v>337405053</v>
      </c>
      <c r="S311" s="31">
        <v>96420093</v>
      </c>
      <c r="T311" s="36">
        <f t="shared" si="68"/>
        <v>0.28707317270472438</v>
      </c>
      <c r="U311" s="36">
        <f t="shared" si="69"/>
        <v>1.2201865434832149E-2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1581002155</v>
      </c>
      <c r="E312" s="31">
        <v>1581002155</v>
      </c>
      <c r="F312" s="31">
        <v>417971272</v>
      </c>
      <c r="G312" s="36">
        <f t="shared" si="63"/>
        <v>0.26437109568645717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417971272</v>
      </c>
      <c r="O312" s="36">
        <f t="shared" si="67"/>
        <v>0.26437109568645717</v>
      </c>
      <c r="P312" s="31">
        <v>468330660</v>
      </c>
      <c r="Q312" s="31">
        <v>1559004982</v>
      </c>
      <c r="R312" s="31">
        <v>1409345450</v>
      </c>
      <c r="S312" s="31">
        <v>468330660</v>
      </c>
      <c r="T312" s="36">
        <f t="shared" si="68"/>
        <v>0.30040356856281042</v>
      </c>
      <c r="U312" s="36">
        <f t="shared" si="69"/>
        <v>-0.1075295561473596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956423812</v>
      </c>
      <c r="E313" s="31">
        <v>956423812</v>
      </c>
      <c r="F313" s="31">
        <v>264126730</v>
      </c>
      <c r="G313" s="36">
        <f t="shared" si="63"/>
        <v>0.27616076334159695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264126730</v>
      </c>
      <c r="O313" s="36">
        <f t="shared" si="67"/>
        <v>0.27616076334159695</v>
      </c>
      <c r="P313" s="31">
        <v>244155793</v>
      </c>
      <c r="Q313" s="31">
        <v>891849827</v>
      </c>
      <c r="R313" s="31">
        <v>853616885</v>
      </c>
      <c r="S313" s="31">
        <v>244155793</v>
      </c>
      <c r="T313" s="36">
        <f t="shared" si="68"/>
        <v>0.27376334625896609</v>
      </c>
      <c r="U313" s="36">
        <f t="shared" si="69"/>
        <v>8.1795876127338074E-2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555186950</v>
      </c>
      <c r="E314" s="31">
        <v>555186950</v>
      </c>
      <c r="F314" s="31">
        <v>111990668</v>
      </c>
      <c r="G314" s="36">
        <f t="shared" si="63"/>
        <v>0.20171703963862983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111990668</v>
      </c>
      <c r="O314" s="36">
        <f t="shared" si="67"/>
        <v>0.20171703963862983</v>
      </c>
      <c r="P314" s="31">
        <v>106804178</v>
      </c>
      <c r="Q314" s="31">
        <v>546318000</v>
      </c>
      <c r="R314" s="31">
        <v>546318000</v>
      </c>
      <c r="S314" s="31">
        <v>106804178</v>
      </c>
      <c r="T314" s="36">
        <f t="shared" si="68"/>
        <v>0.19549818603816824</v>
      </c>
      <c r="U314" s="36">
        <f t="shared" si="69"/>
        <v>4.8560740760534626E-2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657831028</v>
      </c>
      <c r="E315" s="31">
        <v>657831027</v>
      </c>
      <c r="F315" s="31">
        <v>126716778</v>
      </c>
      <c r="G315" s="36">
        <f t="shared" si="63"/>
        <v>0.19262815617751616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126716778</v>
      </c>
      <c r="O315" s="36">
        <f t="shared" si="67"/>
        <v>0.19262815617751616</v>
      </c>
      <c r="P315" s="31">
        <v>122515013</v>
      </c>
      <c r="Q315" s="31">
        <v>571619022</v>
      </c>
      <c r="R315" s="31">
        <v>567912404</v>
      </c>
      <c r="S315" s="31">
        <v>122515013</v>
      </c>
      <c r="T315" s="36">
        <f t="shared" si="68"/>
        <v>0.21432983907942799</v>
      </c>
      <c r="U315" s="36">
        <f t="shared" si="69"/>
        <v>3.429591930908904E-2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4147754706</v>
      </c>
      <c r="E317" s="32">
        <f>SUM(E311:E316)</f>
        <v>4147754705</v>
      </c>
      <c r="F317" s="32">
        <f>SUM(F311:F316)</f>
        <v>1018402046</v>
      </c>
      <c r="G317" s="37">
        <f t="shared" si="63"/>
        <v>0.24553092412307181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1018402046</v>
      </c>
      <c r="O317" s="37">
        <f t="shared" si="67"/>
        <v>0.24553092412307181</v>
      </c>
      <c r="P317" s="32">
        <f>SUM(P311:P316)</f>
        <v>1038225737</v>
      </c>
      <c r="Q317" s="32">
        <f>SUM(Q311:Q316)</f>
        <v>3904664710</v>
      </c>
      <c r="R317" s="32">
        <f>SUM(R311:R316)</f>
        <v>3714597792</v>
      </c>
      <c r="S317" s="32">
        <f>SUM(S311:S316)</f>
        <v>1038225737</v>
      </c>
      <c r="T317" s="37">
        <f t="shared" si="68"/>
        <v>0.26589369743862079</v>
      </c>
      <c r="U317" s="37">
        <f t="shared" si="69"/>
        <v>-1.9093815818206794E-2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142018286</v>
      </c>
      <c r="E318" s="31">
        <v>142018286</v>
      </c>
      <c r="F318" s="31">
        <v>42571710</v>
      </c>
      <c r="G318" s="36">
        <f t="shared" si="63"/>
        <v>0.29976217287962481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42571710</v>
      </c>
      <c r="O318" s="36">
        <f t="shared" si="67"/>
        <v>0.29976217287962481</v>
      </c>
      <c r="P318" s="31">
        <v>36585485</v>
      </c>
      <c r="Q318" s="31">
        <v>130262417</v>
      </c>
      <c r="R318" s="31">
        <v>125601098</v>
      </c>
      <c r="S318" s="31">
        <v>36585485</v>
      </c>
      <c r="T318" s="36">
        <f t="shared" si="68"/>
        <v>0.28085986612700425</v>
      </c>
      <c r="U318" s="36">
        <f t="shared" si="69"/>
        <v>0.16362295046792474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629855957</v>
      </c>
      <c r="E319" s="31">
        <v>629855957</v>
      </c>
      <c r="F319" s="31">
        <v>170123759</v>
      </c>
      <c r="G319" s="36">
        <f t="shared" si="63"/>
        <v>0.2700994681550658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170123759</v>
      </c>
      <c r="O319" s="36">
        <f t="shared" si="67"/>
        <v>0.2700994681550658</v>
      </c>
      <c r="P319" s="31">
        <v>148408626</v>
      </c>
      <c r="Q319" s="31">
        <v>583502339</v>
      </c>
      <c r="R319" s="31">
        <v>567854373</v>
      </c>
      <c r="S319" s="31">
        <v>148408626</v>
      </c>
      <c r="T319" s="36">
        <f t="shared" si="68"/>
        <v>0.25434109870808935</v>
      </c>
      <c r="U319" s="36">
        <f t="shared" si="69"/>
        <v>0.14631988439809418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165992533</v>
      </c>
      <c r="E320" s="31">
        <v>165992533</v>
      </c>
      <c r="F320" s="31">
        <v>43470218</v>
      </c>
      <c r="G320" s="36">
        <f t="shared" si="63"/>
        <v>0.261880563025085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43470218</v>
      </c>
      <c r="O320" s="36">
        <f t="shared" si="67"/>
        <v>0.261880563025085</v>
      </c>
      <c r="P320" s="31">
        <v>39645794</v>
      </c>
      <c r="Q320" s="31">
        <v>171011145</v>
      </c>
      <c r="R320" s="31">
        <v>161250295</v>
      </c>
      <c r="S320" s="31">
        <v>39645794</v>
      </c>
      <c r="T320" s="36">
        <f t="shared" si="68"/>
        <v>0.23183163880927177</v>
      </c>
      <c r="U320" s="36">
        <f t="shared" si="69"/>
        <v>9.6464810365508136E-2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118186801</v>
      </c>
      <c r="E321" s="31">
        <v>118526095</v>
      </c>
      <c r="F321" s="31">
        <v>30295325</v>
      </c>
      <c r="G321" s="36">
        <f t="shared" si="63"/>
        <v>0.25633425004878507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30295325</v>
      </c>
      <c r="O321" s="36">
        <f t="shared" si="67"/>
        <v>0.25633425004878507</v>
      </c>
      <c r="P321" s="31">
        <v>27541527</v>
      </c>
      <c r="Q321" s="31">
        <v>115903712</v>
      </c>
      <c r="R321" s="31">
        <v>107553049</v>
      </c>
      <c r="S321" s="31">
        <v>27541527</v>
      </c>
      <c r="T321" s="36">
        <f t="shared" si="68"/>
        <v>0.23762420137156609</v>
      </c>
      <c r="U321" s="36">
        <f t="shared" si="69"/>
        <v>9.998712126600684E-2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1056053577</v>
      </c>
      <c r="E323" s="32">
        <f>SUM(E318:E322)</f>
        <v>1056392871</v>
      </c>
      <c r="F323" s="32">
        <f>SUM(F318:F322)</f>
        <v>286461012</v>
      </c>
      <c r="G323" s="37">
        <f t="shared" si="63"/>
        <v>0.27125613533147475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286461012</v>
      </c>
      <c r="O323" s="37">
        <f t="shared" si="67"/>
        <v>0.27125613533147475</v>
      </c>
      <c r="P323" s="32">
        <f>SUM(P318:P322)</f>
        <v>252181432</v>
      </c>
      <c r="Q323" s="32">
        <f>SUM(Q318:Q322)</f>
        <v>1000679613</v>
      </c>
      <c r="R323" s="32">
        <f>SUM(R318:R322)</f>
        <v>962258815</v>
      </c>
      <c r="S323" s="32">
        <f>SUM(S318:S322)</f>
        <v>252181432</v>
      </c>
      <c r="T323" s="37">
        <f t="shared" si="68"/>
        <v>0.25201016261735315</v>
      </c>
      <c r="U323" s="37">
        <f t="shared" si="69"/>
        <v>0.13593221248739673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81031800</v>
      </c>
      <c r="E324" s="31">
        <v>81031800</v>
      </c>
      <c r="F324" s="31">
        <v>19922289</v>
      </c>
      <c r="G324" s="36">
        <f t="shared" si="63"/>
        <v>0.2458576632877463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19922289</v>
      </c>
      <c r="O324" s="36">
        <f t="shared" si="67"/>
        <v>0.2458576632877463</v>
      </c>
      <c r="P324" s="31">
        <v>18411521</v>
      </c>
      <c r="Q324" s="31">
        <v>75292440</v>
      </c>
      <c r="R324" s="31">
        <v>75292440</v>
      </c>
      <c r="S324" s="31">
        <v>18411521</v>
      </c>
      <c r="T324" s="36">
        <f t="shared" si="68"/>
        <v>0.24453346179244556</v>
      </c>
      <c r="U324" s="36">
        <f t="shared" si="69"/>
        <v>8.2055578135016738E-2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228648958</v>
      </c>
      <c r="E325" s="31">
        <v>228648958</v>
      </c>
      <c r="F325" s="31">
        <v>53945912</v>
      </c>
      <c r="G325" s="36">
        <f t="shared" si="63"/>
        <v>0.23593333847600564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53945912</v>
      </c>
      <c r="O325" s="36">
        <f t="shared" si="67"/>
        <v>0.23593333847600564</v>
      </c>
      <c r="P325" s="31">
        <v>45235636</v>
      </c>
      <c r="Q325" s="31">
        <v>203415374</v>
      </c>
      <c r="R325" s="31">
        <v>190391979</v>
      </c>
      <c r="S325" s="31">
        <v>45235636</v>
      </c>
      <c r="T325" s="36">
        <f t="shared" si="68"/>
        <v>0.22238061514465471</v>
      </c>
      <c r="U325" s="36">
        <f t="shared" si="69"/>
        <v>0.19255341076667953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651373939</v>
      </c>
      <c r="E326" s="31">
        <v>651373939</v>
      </c>
      <c r="F326" s="31">
        <v>143949006</v>
      </c>
      <c r="G326" s="36">
        <f t="shared" si="63"/>
        <v>0.22099288501009556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143949006</v>
      </c>
      <c r="O326" s="36">
        <f t="shared" si="67"/>
        <v>0.22099288501009556</v>
      </c>
      <c r="P326" s="31">
        <v>132312342</v>
      </c>
      <c r="Q326" s="31">
        <v>612429280</v>
      </c>
      <c r="R326" s="31">
        <v>592815640</v>
      </c>
      <c r="S326" s="31">
        <v>132312342</v>
      </c>
      <c r="T326" s="36">
        <f t="shared" si="68"/>
        <v>0.21604509503529942</v>
      </c>
      <c r="U326" s="36">
        <f t="shared" si="69"/>
        <v>8.7948439458504835E-2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970060194</v>
      </c>
      <c r="E327" s="31">
        <v>970060194</v>
      </c>
      <c r="F327" s="31">
        <v>249062239</v>
      </c>
      <c r="G327" s="36">
        <f t="shared" si="63"/>
        <v>0.25674926209785287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249062239</v>
      </c>
      <c r="O327" s="36">
        <f t="shared" si="67"/>
        <v>0.25674926209785287</v>
      </c>
      <c r="P327" s="31">
        <v>198685882</v>
      </c>
      <c r="Q327" s="31">
        <v>1001687760</v>
      </c>
      <c r="R327" s="31">
        <v>905306503</v>
      </c>
      <c r="S327" s="31">
        <v>198685882</v>
      </c>
      <c r="T327" s="36">
        <f t="shared" si="68"/>
        <v>0.19835111292564861</v>
      </c>
      <c r="U327" s="36">
        <f t="shared" si="69"/>
        <v>0.25354774326642904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329402200</v>
      </c>
      <c r="E328" s="31">
        <v>329402200</v>
      </c>
      <c r="F328" s="31">
        <v>83182028</v>
      </c>
      <c r="G328" s="36">
        <f t="shared" si="63"/>
        <v>0.25252420293489236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83182028</v>
      </c>
      <c r="O328" s="36">
        <f t="shared" si="67"/>
        <v>0.25252420293489236</v>
      </c>
      <c r="P328" s="31">
        <v>76675622</v>
      </c>
      <c r="Q328" s="31">
        <v>310878600</v>
      </c>
      <c r="R328" s="31">
        <v>287224600</v>
      </c>
      <c r="S328" s="31">
        <v>76675622</v>
      </c>
      <c r="T328" s="36">
        <f t="shared" si="68"/>
        <v>0.24664168585422092</v>
      </c>
      <c r="U328" s="36">
        <f t="shared" si="69"/>
        <v>8.4856253269129045E-2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266162496</v>
      </c>
      <c r="E329" s="31">
        <v>266162496</v>
      </c>
      <c r="F329" s="31">
        <v>71916464</v>
      </c>
      <c r="G329" s="36">
        <f t="shared" si="63"/>
        <v>0.27019758636468455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71916464</v>
      </c>
      <c r="O329" s="36">
        <f t="shared" si="67"/>
        <v>0.27019758636468455</v>
      </c>
      <c r="P329" s="31">
        <v>51251561</v>
      </c>
      <c r="Q329" s="31">
        <v>230362507</v>
      </c>
      <c r="R329" s="31">
        <v>225069067</v>
      </c>
      <c r="S329" s="31">
        <v>51251561</v>
      </c>
      <c r="T329" s="36">
        <f t="shared" si="68"/>
        <v>0.22248221582342825</v>
      </c>
      <c r="U329" s="36">
        <f t="shared" si="69"/>
        <v>0.40320533846764195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425837307</v>
      </c>
      <c r="E330" s="31">
        <v>425837307</v>
      </c>
      <c r="F330" s="31">
        <v>111912963</v>
      </c>
      <c r="G330" s="36">
        <f t="shared" si="63"/>
        <v>0.26280685407396681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111912963</v>
      </c>
      <c r="O330" s="36">
        <f t="shared" si="67"/>
        <v>0.26280685407396681</v>
      </c>
      <c r="P330" s="31">
        <v>95796229</v>
      </c>
      <c r="Q330" s="31">
        <v>378816127</v>
      </c>
      <c r="R330" s="31">
        <v>361092923</v>
      </c>
      <c r="S330" s="31">
        <v>95796229</v>
      </c>
      <c r="T330" s="36">
        <f t="shared" si="68"/>
        <v>0.25288318572561724</v>
      </c>
      <c r="U330" s="36">
        <f t="shared" si="69"/>
        <v>0.16823975398864599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2952516894</v>
      </c>
      <c r="E332" s="32">
        <f>SUM(E324:E331)</f>
        <v>2952516894</v>
      </c>
      <c r="F332" s="32">
        <f>SUM(F324:F331)</f>
        <v>733890901</v>
      </c>
      <c r="G332" s="37">
        <f t="shared" si="63"/>
        <v>0.24856450525021112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733890901</v>
      </c>
      <c r="O332" s="37">
        <f t="shared" si="67"/>
        <v>0.24856450525021112</v>
      </c>
      <c r="P332" s="32">
        <f>SUM(P324:P331)</f>
        <v>618368793</v>
      </c>
      <c r="Q332" s="32">
        <f>SUM(Q324:Q331)</f>
        <v>2812882088</v>
      </c>
      <c r="R332" s="32">
        <f>SUM(R324:R331)</f>
        <v>2637193152</v>
      </c>
      <c r="S332" s="32">
        <f>SUM(S324:S331)</f>
        <v>618368793</v>
      </c>
      <c r="T332" s="37">
        <f t="shared" si="68"/>
        <v>0.21983459443181608</v>
      </c>
      <c r="U332" s="37">
        <f t="shared" si="69"/>
        <v>0.18681749355355981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20622827</v>
      </c>
      <c r="E333" s="31">
        <v>20622827</v>
      </c>
      <c r="F333" s="31">
        <v>4809623</v>
      </c>
      <c r="G333" s="36">
        <f t="shared" si="63"/>
        <v>0.23321841375093724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4809623</v>
      </c>
      <c r="O333" s="36">
        <f t="shared" si="67"/>
        <v>0.23321841375093724</v>
      </c>
      <c r="P333" s="31">
        <v>3836794</v>
      </c>
      <c r="Q333" s="31">
        <v>19733460</v>
      </c>
      <c r="R333" s="31">
        <v>18574884</v>
      </c>
      <c r="S333" s="31">
        <v>3836794</v>
      </c>
      <c r="T333" s="36">
        <f t="shared" si="68"/>
        <v>0.19443088034232212</v>
      </c>
      <c r="U333" s="36">
        <f t="shared" si="69"/>
        <v>0.25355257540540355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21123497</v>
      </c>
      <c r="E334" s="31">
        <v>21123497</v>
      </c>
      <c r="F334" s="31">
        <v>7123431</v>
      </c>
      <c r="G334" s="36">
        <f t="shared" si="63"/>
        <v>0.33722782738104395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7123431</v>
      </c>
      <c r="O334" s="36">
        <f t="shared" si="67"/>
        <v>0.33722782738104395</v>
      </c>
      <c r="P334" s="31">
        <v>5413810</v>
      </c>
      <c r="Q334" s="31">
        <v>20926259</v>
      </c>
      <c r="R334" s="31">
        <v>21101259</v>
      </c>
      <c r="S334" s="31">
        <v>5413810</v>
      </c>
      <c r="T334" s="36">
        <f t="shared" si="68"/>
        <v>0.25870892642588433</v>
      </c>
      <c r="U334" s="36">
        <f t="shared" si="69"/>
        <v>0.31578888065890753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135232214</v>
      </c>
      <c r="E335" s="31">
        <v>135232214</v>
      </c>
      <c r="F335" s="31">
        <v>36956601</v>
      </c>
      <c r="G335" s="36">
        <f t="shared" si="63"/>
        <v>0.27328252571535949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36956601</v>
      </c>
      <c r="O335" s="36">
        <f t="shared" si="67"/>
        <v>0.27328252571535949</v>
      </c>
      <c r="P335" s="31">
        <v>27423895</v>
      </c>
      <c r="Q335" s="31">
        <v>116380504</v>
      </c>
      <c r="R335" s="31">
        <v>115366572</v>
      </c>
      <c r="S335" s="31">
        <v>27423895</v>
      </c>
      <c r="T335" s="36">
        <f t="shared" si="68"/>
        <v>0.23563994017417214</v>
      </c>
      <c r="U335" s="36">
        <f t="shared" si="69"/>
        <v>0.34760583790158184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176978538</v>
      </c>
      <c r="E337" s="32">
        <f>SUM(E333:E336)</f>
        <v>176978538</v>
      </c>
      <c r="F337" s="32">
        <f>SUM(F333:F336)</f>
        <v>48889655</v>
      </c>
      <c r="G337" s="37">
        <f t="shared" si="63"/>
        <v>0.27624623613966121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48889655</v>
      </c>
      <c r="O337" s="37">
        <f t="shared" si="67"/>
        <v>0.27624623613966121</v>
      </c>
      <c r="P337" s="32">
        <f>SUM(P333:P336)</f>
        <v>36674499</v>
      </c>
      <c r="Q337" s="32">
        <f>SUM(Q333:Q336)</f>
        <v>157040223</v>
      </c>
      <c r="R337" s="32">
        <f>SUM(R333:R336)</f>
        <v>155042715</v>
      </c>
      <c r="S337" s="32">
        <f>SUM(S333:S336)</f>
        <v>36674499</v>
      </c>
      <c r="T337" s="37">
        <f t="shared" si="68"/>
        <v>0.23353570377953425</v>
      </c>
      <c r="U337" s="37">
        <f t="shared" si="69"/>
        <v>0.33306947151479838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29899656253</v>
      </c>
      <c r="E338" s="32">
        <f>SUM(E302,E304:E309,E311:E316,E318:E322,E324:E331,E333:E336)</f>
        <v>29899995546</v>
      </c>
      <c r="F338" s="32">
        <f>SUM(F302,F304:F309,F311:F316,F318:F322,F324:F331,F333:F336)</f>
        <v>8111894084</v>
      </c>
      <c r="G338" s="37">
        <f t="shared" si="63"/>
        <v>0.27130392454549002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8111894084</v>
      </c>
      <c r="O338" s="37">
        <f t="shared" si="67"/>
        <v>0.27130392454549002</v>
      </c>
      <c r="P338" s="32">
        <f>SUM(P302,P304:P309,P311:P316,P318:P322,P324:P331,P333:P336)</f>
        <v>7312360552</v>
      </c>
      <c r="Q338" s="32">
        <f>SUM(Q302,Q304:Q309,Q311:Q316,Q318:Q322,Q324:Q331,Q333:Q336)</f>
        <v>26857894856</v>
      </c>
      <c r="R338" s="32">
        <f>SUM(R302,R304:R309,R311:R316,R318:R322,R324:R331,R333:R336)</f>
        <v>26371814714</v>
      </c>
      <c r="S338" s="32">
        <f>SUM(S302,S304:S309,S311:S316,S318:S322,S324:S331,S333:S336)</f>
        <v>7312360552</v>
      </c>
      <c r="T338" s="37">
        <f t="shared" si="68"/>
        <v>0.27226112065765395</v>
      </c>
      <c r="U338" s="37">
        <f t="shared" si="69"/>
        <v>0.10934000399929955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174853063994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174843003287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43690734473</v>
      </c>
      <c r="G339" s="39">
        <f t="shared" si="63"/>
        <v>0.24987114023062945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43690734473</v>
      </c>
      <c r="O339" s="39">
        <f t="shared" si="67"/>
        <v>0.24987114023062945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38952100983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156556527227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153186334194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38952100983</v>
      </c>
      <c r="T339" s="39">
        <f t="shared" si="68"/>
        <v>0.24880534636873483</v>
      </c>
      <c r="U339" s="39">
        <f t="shared" si="69"/>
        <v>0.12165283438929508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1164265542</v>
      </c>
      <c r="E8" s="31">
        <v>1164265542</v>
      </c>
      <c r="F8" s="31">
        <v>295007936</v>
      </c>
      <c r="G8" s="36">
        <f>IF(($D8       =0),0,($F8       /$D8       ))</f>
        <v>0.25338543945329611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295007936</v>
      </c>
      <c r="O8" s="36">
        <f>IF(($D8       =0),0,($N8       /$D8       ))</f>
        <v>0.25338543945329611</v>
      </c>
      <c r="P8" s="31">
        <v>285911943</v>
      </c>
      <c r="Q8" s="31">
        <v>1057033799</v>
      </c>
      <c r="R8" s="31">
        <v>1057033799</v>
      </c>
      <c r="S8" s="31">
        <v>285911943</v>
      </c>
      <c r="T8" s="36">
        <f>IF(($Q8       =0),0,($S8       /$Q8       ))</f>
        <v>0.27048514746688812</v>
      </c>
      <c r="U8" s="36">
        <f>IF(($P8       =0),0,(($F8       /$P8       )-1))</f>
        <v>3.1813966582011632E-2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3426437560</v>
      </c>
      <c r="E9" s="31">
        <v>3426437560</v>
      </c>
      <c r="F9" s="31">
        <v>591505620</v>
      </c>
      <c r="G9" s="36">
        <f>IF(($D9       =0),0,($F9       /$D9       ))</f>
        <v>0.17262991361792099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591505620</v>
      </c>
      <c r="O9" s="36">
        <f>IF(($D9       =0),0,($N9       /$D9       ))</f>
        <v>0.17262991361792099</v>
      </c>
      <c r="P9" s="31">
        <v>1389322038</v>
      </c>
      <c r="Q9" s="31">
        <v>2992471790</v>
      </c>
      <c r="R9" s="31">
        <v>4680179090</v>
      </c>
      <c r="S9" s="31">
        <v>1389322038</v>
      </c>
      <c r="T9" s="36">
        <f>IF(($Q9       =0),0,($S9       /$Q9       ))</f>
        <v>0.46427239268979043</v>
      </c>
      <c r="U9" s="36">
        <f>IF(($P9       =0),0,(($F9       /$P9       )-1))</f>
        <v>-0.57424873152411626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4590703102</v>
      </c>
      <c r="E10" s="32">
        <f>SUM(E8:E9)</f>
        <v>4590703102</v>
      </c>
      <c r="F10" s="32">
        <f>SUM(F8:F9)</f>
        <v>886513556</v>
      </c>
      <c r="G10" s="37">
        <f t="shared" ref="G10:G54" si="0">IF(($D10      =0),0,($F10      /$D10      ))</f>
        <v>0.19311062734895201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886513556</v>
      </c>
      <c r="O10" s="37">
        <f t="shared" ref="O10:O54" si="4">IF(($D10      =0),0,($N10      /$D10      ))</f>
        <v>0.19311062734895201</v>
      </c>
      <c r="P10" s="32">
        <f>SUM(P8:P9)</f>
        <v>1675233981</v>
      </c>
      <c r="Q10" s="32">
        <f>SUM(Q8:Q9)</f>
        <v>4049505589</v>
      </c>
      <c r="R10" s="32">
        <f>SUM(R8:R9)</f>
        <v>5737212889</v>
      </c>
      <c r="S10" s="32">
        <f>SUM(S8:S9)</f>
        <v>1675233981</v>
      </c>
      <c r="T10" s="37">
        <f t="shared" ref="T10:T54" si="5">IF(($Q10      =0),0,($S10      /$Q10      ))</f>
        <v>0.41368852176684823</v>
      </c>
      <c r="U10" s="37">
        <f t="shared" ref="U10:U54" si="6">IF(($P10      =0),0,(($F10      /$P10      )-1))</f>
        <v>-0.47081209785942135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48414792</v>
      </c>
      <c r="E11" s="31">
        <v>48414792</v>
      </c>
      <c r="F11" s="31">
        <v>15648978</v>
      </c>
      <c r="G11" s="36">
        <f t="shared" si="0"/>
        <v>0.32322720708993236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15648978</v>
      </c>
      <c r="O11" s="36">
        <f t="shared" si="4"/>
        <v>0.32322720708993236</v>
      </c>
      <c r="P11" s="31">
        <v>11645805</v>
      </c>
      <c r="Q11" s="31">
        <v>58025089</v>
      </c>
      <c r="R11" s="31">
        <v>58025089</v>
      </c>
      <c r="S11" s="31">
        <v>11645805</v>
      </c>
      <c r="T11" s="36">
        <f t="shared" si="5"/>
        <v>0.20070292352330557</v>
      </c>
      <c r="U11" s="36">
        <f t="shared" si="6"/>
        <v>0.34374377726571925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32193351</v>
      </c>
      <c r="E12" s="31">
        <v>32193351</v>
      </c>
      <c r="F12" s="31">
        <v>4849684</v>
      </c>
      <c r="G12" s="36">
        <f t="shared" si="0"/>
        <v>0.1506424106021147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4849684</v>
      </c>
      <c r="O12" s="36">
        <f t="shared" si="4"/>
        <v>0.1506424106021147</v>
      </c>
      <c r="P12" s="31">
        <v>4031284</v>
      </c>
      <c r="Q12" s="31">
        <v>26391011</v>
      </c>
      <c r="R12" s="31">
        <v>27300584</v>
      </c>
      <c r="S12" s="31">
        <v>4031284</v>
      </c>
      <c r="T12" s="36">
        <f t="shared" si="5"/>
        <v>0.15275216246925893</v>
      </c>
      <c r="U12" s="36">
        <f t="shared" si="6"/>
        <v>0.20301224126109707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189875668</v>
      </c>
      <c r="E13" s="31">
        <v>189875668</v>
      </c>
      <c r="F13" s="31">
        <v>36199197</v>
      </c>
      <c r="G13" s="36">
        <f t="shared" si="0"/>
        <v>0.19064684475527427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36199197</v>
      </c>
      <c r="O13" s="36">
        <f t="shared" si="4"/>
        <v>0.19064684475527427</v>
      </c>
      <c r="P13" s="31">
        <v>55107007</v>
      </c>
      <c r="Q13" s="31">
        <v>131139372</v>
      </c>
      <c r="R13" s="31">
        <v>177313372</v>
      </c>
      <c r="S13" s="31">
        <v>55107007</v>
      </c>
      <c r="T13" s="36">
        <f t="shared" si="5"/>
        <v>0.42021710306802446</v>
      </c>
      <c r="U13" s="36">
        <f t="shared" si="6"/>
        <v>-0.34311081347604311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107238193</v>
      </c>
      <c r="E14" s="31">
        <v>107238193</v>
      </c>
      <c r="F14" s="31">
        <v>30538676</v>
      </c>
      <c r="G14" s="36">
        <f t="shared" si="0"/>
        <v>0.28477425015917601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30538676</v>
      </c>
      <c r="O14" s="36">
        <f t="shared" si="4"/>
        <v>0.28477425015917601</v>
      </c>
      <c r="P14" s="31">
        <v>17620927</v>
      </c>
      <c r="Q14" s="31">
        <v>90155153</v>
      </c>
      <c r="R14" s="31">
        <v>87553029</v>
      </c>
      <c r="S14" s="31">
        <v>17620927</v>
      </c>
      <c r="T14" s="36">
        <f t="shared" si="5"/>
        <v>0.19545113522240931</v>
      </c>
      <c r="U14" s="36">
        <f t="shared" si="6"/>
        <v>0.73309134076771332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28850014</v>
      </c>
      <c r="E15" s="31">
        <v>28850014</v>
      </c>
      <c r="F15" s="31">
        <v>4197929</v>
      </c>
      <c r="G15" s="36">
        <f t="shared" si="0"/>
        <v>0.14550873354862151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4197929</v>
      </c>
      <c r="O15" s="36">
        <f t="shared" si="4"/>
        <v>0.14550873354862151</v>
      </c>
      <c r="P15" s="31">
        <v>7075043</v>
      </c>
      <c r="Q15" s="31">
        <v>23889538</v>
      </c>
      <c r="R15" s="31">
        <v>81602272</v>
      </c>
      <c r="S15" s="31">
        <v>7075043</v>
      </c>
      <c r="T15" s="36">
        <f t="shared" si="5"/>
        <v>0.29615654350452486</v>
      </c>
      <c r="U15" s="36">
        <f t="shared" si="6"/>
        <v>-0.40665675106144228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131299510</v>
      </c>
      <c r="E16" s="31">
        <v>131299510</v>
      </c>
      <c r="F16" s="31">
        <v>32271223</v>
      </c>
      <c r="G16" s="36">
        <f t="shared" si="0"/>
        <v>0.24578327063063679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32271223</v>
      </c>
      <c r="O16" s="36">
        <f t="shared" si="4"/>
        <v>0.24578327063063679</v>
      </c>
      <c r="P16" s="31">
        <v>18925462</v>
      </c>
      <c r="Q16" s="31">
        <v>114284491</v>
      </c>
      <c r="R16" s="31">
        <v>115780622</v>
      </c>
      <c r="S16" s="31">
        <v>18925462</v>
      </c>
      <c r="T16" s="36">
        <f t="shared" si="5"/>
        <v>0.16559956503634427</v>
      </c>
      <c r="U16" s="36">
        <f t="shared" si="6"/>
        <v>0.70517491197837079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40636565</v>
      </c>
      <c r="E17" s="31">
        <v>40636565</v>
      </c>
      <c r="F17" s="31">
        <v>6544162</v>
      </c>
      <c r="G17" s="36">
        <f t="shared" si="0"/>
        <v>0.16104121989641595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6544162</v>
      </c>
      <c r="O17" s="36">
        <f t="shared" si="4"/>
        <v>0.16104121989641595</v>
      </c>
      <c r="P17" s="31">
        <v>4954397</v>
      </c>
      <c r="Q17" s="31">
        <v>36644903</v>
      </c>
      <c r="R17" s="31">
        <v>30243836</v>
      </c>
      <c r="S17" s="31">
        <v>4954397</v>
      </c>
      <c r="T17" s="36">
        <f t="shared" si="5"/>
        <v>0.13520016685540143</v>
      </c>
      <c r="U17" s="36">
        <f t="shared" si="6"/>
        <v>0.32087961461303971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578508093</v>
      </c>
      <c r="E19" s="32">
        <f>SUM(E11:E18)</f>
        <v>578508093</v>
      </c>
      <c r="F19" s="32">
        <f>SUM(F11:F18)</f>
        <v>130249849</v>
      </c>
      <c r="G19" s="37">
        <f t="shared" si="0"/>
        <v>0.22514784248662187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130249849</v>
      </c>
      <c r="O19" s="37">
        <f t="shared" si="4"/>
        <v>0.22514784248662187</v>
      </c>
      <c r="P19" s="32">
        <f>SUM(P11:P18)</f>
        <v>119359925</v>
      </c>
      <c r="Q19" s="32">
        <f>SUM(Q11:Q18)</f>
        <v>480529557</v>
      </c>
      <c r="R19" s="32">
        <f>SUM(R11:R18)</f>
        <v>577818804</v>
      </c>
      <c r="S19" s="32">
        <f>SUM(S11:S18)</f>
        <v>119359925</v>
      </c>
      <c r="T19" s="37">
        <f t="shared" si="5"/>
        <v>0.24839247297331182</v>
      </c>
      <c r="U19" s="37">
        <f t="shared" si="6"/>
        <v>9.123601577330076E-2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1120266923</v>
      </c>
      <c r="E26" s="31">
        <v>1120266923</v>
      </c>
      <c r="F26" s="31">
        <v>564537150</v>
      </c>
      <c r="G26" s="36">
        <f t="shared" si="0"/>
        <v>0.50393092789726146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564537150</v>
      </c>
      <c r="O26" s="36">
        <f t="shared" si="4"/>
        <v>0.50393092789726146</v>
      </c>
      <c r="P26" s="31">
        <v>484086912</v>
      </c>
      <c r="Q26" s="31">
        <v>1131886831</v>
      </c>
      <c r="R26" s="31">
        <v>1141879745</v>
      </c>
      <c r="S26" s="31">
        <v>484086912</v>
      </c>
      <c r="T26" s="36">
        <f t="shared" si="5"/>
        <v>0.42768137126599365</v>
      </c>
      <c r="U26" s="36">
        <f t="shared" si="6"/>
        <v>0.16618965728203783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1120266923</v>
      </c>
      <c r="E27" s="32">
        <f>SUM(E20:E26)</f>
        <v>1120266923</v>
      </c>
      <c r="F27" s="32">
        <f>SUM(F20:F26)</f>
        <v>564537150</v>
      </c>
      <c r="G27" s="37">
        <f t="shared" si="0"/>
        <v>0.50393092789726146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564537150</v>
      </c>
      <c r="O27" s="37">
        <f t="shared" si="4"/>
        <v>0.50393092789726146</v>
      </c>
      <c r="P27" s="32">
        <f>SUM(P20:P26)</f>
        <v>484086912</v>
      </c>
      <c r="Q27" s="32">
        <f>SUM(Q20:Q26)</f>
        <v>1131886831</v>
      </c>
      <c r="R27" s="32">
        <f>SUM(R20:R26)</f>
        <v>1141879745</v>
      </c>
      <c r="S27" s="32">
        <f>SUM(S20:S26)</f>
        <v>484086912</v>
      </c>
      <c r="T27" s="37">
        <f t="shared" si="5"/>
        <v>0.42768137126599365</v>
      </c>
      <c r="U27" s="37">
        <f t="shared" si="6"/>
        <v>0.16618965728203783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340633801</v>
      </c>
      <c r="E34" s="31">
        <v>340633801</v>
      </c>
      <c r="F34" s="31">
        <v>90374001</v>
      </c>
      <c r="G34" s="36">
        <f t="shared" si="0"/>
        <v>0.26531131301323796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90374001</v>
      </c>
      <c r="O34" s="36">
        <f t="shared" si="4"/>
        <v>0.26531131301323796</v>
      </c>
      <c r="P34" s="31">
        <v>121360228</v>
      </c>
      <c r="Q34" s="31">
        <v>310488891</v>
      </c>
      <c r="R34" s="31">
        <v>323488891</v>
      </c>
      <c r="S34" s="31">
        <v>121360228</v>
      </c>
      <c r="T34" s="36">
        <f t="shared" si="5"/>
        <v>0.39086818085224184</v>
      </c>
      <c r="U34" s="36">
        <f t="shared" si="6"/>
        <v>-0.25532439672081042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340633801</v>
      </c>
      <c r="E35" s="32">
        <f>SUM(E28:E34)</f>
        <v>340633801</v>
      </c>
      <c r="F35" s="32">
        <f>SUM(F28:F34)</f>
        <v>90374001</v>
      </c>
      <c r="G35" s="37">
        <f t="shared" si="0"/>
        <v>0.26531131301323796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90374001</v>
      </c>
      <c r="O35" s="37">
        <f t="shared" si="4"/>
        <v>0.26531131301323796</v>
      </c>
      <c r="P35" s="32">
        <f>SUM(P28:P34)</f>
        <v>121360228</v>
      </c>
      <c r="Q35" s="32">
        <f>SUM(Q28:Q34)</f>
        <v>310488891</v>
      </c>
      <c r="R35" s="32">
        <f>SUM(R28:R34)</f>
        <v>323488891</v>
      </c>
      <c r="S35" s="32">
        <f>SUM(S28:S34)</f>
        <v>121360228</v>
      </c>
      <c r="T35" s="37">
        <f t="shared" si="5"/>
        <v>0.39086818085224184</v>
      </c>
      <c r="U35" s="37">
        <f t="shared" si="6"/>
        <v>-0.25532439672081042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235008671</v>
      </c>
      <c r="E39" s="31">
        <v>235008671</v>
      </c>
      <c r="F39" s="31">
        <v>34499841</v>
      </c>
      <c r="G39" s="36">
        <f t="shared" si="0"/>
        <v>0.14680241734569871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34499841</v>
      </c>
      <c r="O39" s="36">
        <f t="shared" si="4"/>
        <v>0.14680241734569871</v>
      </c>
      <c r="P39" s="31">
        <v>15255641</v>
      </c>
      <c r="Q39" s="31">
        <v>215574213</v>
      </c>
      <c r="R39" s="31">
        <v>222074217</v>
      </c>
      <c r="S39" s="31">
        <v>15255641</v>
      </c>
      <c r="T39" s="36">
        <f t="shared" si="5"/>
        <v>7.0767466978993443E-2</v>
      </c>
      <c r="U39" s="36">
        <f t="shared" si="6"/>
        <v>1.261448142362553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235008671</v>
      </c>
      <c r="E40" s="32">
        <f>SUM(E36:E39)</f>
        <v>235008671</v>
      </c>
      <c r="F40" s="32">
        <f>SUM(F36:F39)</f>
        <v>34499841</v>
      </c>
      <c r="G40" s="37">
        <f t="shared" si="0"/>
        <v>0.14680241734569871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34499841</v>
      </c>
      <c r="O40" s="37">
        <f t="shared" si="4"/>
        <v>0.14680241734569871</v>
      </c>
      <c r="P40" s="32">
        <f>SUM(P36:P39)</f>
        <v>15255641</v>
      </c>
      <c r="Q40" s="32">
        <f>SUM(Q36:Q39)</f>
        <v>215574213</v>
      </c>
      <c r="R40" s="32">
        <f>SUM(R36:R39)</f>
        <v>222074217</v>
      </c>
      <c r="S40" s="32">
        <f>SUM(S36:S39)</f>
        <v>15255641</v>
      </c>
      <c r="T40" s="37">
        <f t="shared" si="5"/>
        <v>7.0767466978993443E-2</v>
      </c>
      <c r="U40" s="37">
        <f t="shared" si="6"/>
        <v>1.261448142362553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793296240</v>
      </c>
      <c r="E46" s="31">
        <v>793296240</v>
      </c>
      <c r="F46" s="31">
        <v>33083475</v>
      </c>
      <c r="G46" s="36">
        <f t="shared" si="0"/>
        <v>4.1703809159614823E-2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33083475</v>
      </c>
      <c r="O46" s="36">
        <f t="shared" si="4"/>
        <v>4.1703809159614823E-2</v>
      </c>
      <c r="P46" s="31">
        <v>83410401</v>
      </c>
      <c r="Q46" s="31">
        <v>725243622</v>
      </c>
      <c r="R46" s="31">
        <v>663756778</v>
      </c>
      <c r="S46" s="31">
        <v>83410401</v>
      </c>
      <c r="T46" s="36">
        <f t="shared" si="5"/>
        <v>0.11501018205438282</v>
      </c>
      <c r="U46" s="36">
        <f t="shared" si="6"/>
        <v>-0.60336511270339055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793296240</v>
      </c>
      <c r="E47" s="32">
        <f>SUM(E41:E46)</f>
        <v>793296240</v>
      </c>
      <c r="F47" s="32">
        <f>SUM(F41:F46)</f>
        <v>33083475</v>
      </c>
      <c r="G47" s="37">
        <f t="shared" si="0"/>
        <v>4.1703809159614823E-2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33083475</v>
      </c>
      <c r="O47" s="37">
        <f t="shared" si="4"/>
        <v>4.1703809159614823E-2</v>
      </c>
      <c r="P47" s="32">
        <f>SUM(P41:P46)</f>
        <v>83410401</v>
      </c>
      <c r="Q47" s="32">
        <f>SUM(Q41:Q46)</f>
        <v>725243622</v>
      </c>
      <c r="R47" s="32">
        <f>SUM(R41:R46)</f>
        <v>663756778</v>
      </c>
      <c r="S47" s="32">
        <f>SUM(S41:S46)</f>
        <v>83410401</v>
      </c>
      <c r="T47" s="37">
        <f t="shared" si="5"/>
        <v>0.11501018205438282</v>
      </c>
      <c r="U47" s="37">
        <f t="shared" si="6"/>
        <v>-0.60336511270339055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56620714</v>
      </c>
      <c r="E52" s="31">
        <v>56620714</v>
      </c>
      <c r="F52" s="31">
        <v>6293752</v>
      </c>
      <c r="G52" s="36">
        <f t="shared" si="0"/>
        <v>0.11115635171961978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6293752</v>
      </c>
      <c r="O52" s="36">
        <f t="shared" si="4"/>
        <v>0.11115635171961978</v>
      </c>
      <c r="P52" s="31">
        <v>9063974</v>
      </c>
      <c r="Q52" s="31">
        <v>44883770</v>
      </c>
      <c r="R52" s="31">
        <v>51395754</v>
      </c>
      <c r="S52" s="31">
        <v>9063974</v>
      </c>
      <c r="T52" s="36">
        <f t="shared" si="5"/>
        <v>0.20194324139883971</v>
      </c>
      <c r="U52" s="36">
        <f t="shared" si="6"/>
        <v>-0.30562995877966992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56620714</v>
      </c>
      <c r="E53" s="32">
        <f>SUM(E48:E52)</f>
        <v>56620714</v>
      </c>
      <c r="F53" s="32">
        <f>SUM(F48:F52)</f>
        <v>6293752</v>
      </c>
      <c r="G53" s="37">
        <f t="shared" si="0"/>
        <v>0.11115635171961978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6293752</v>
      </c>
      <c r="O53" s="37">
        <f t="shared" si="4"/>
        <v>0.11115635171961978</v>
      </c>
      <c r="P53" s="32">
        <f>SUM(P48:P52)</f>
        <v>9063974</v>
      </c>
      <c r="Q53" s="32">
        <f>SUM(Q48:Q52)</f>
        <v>44883770</v>
      </c>
      <c r="R53" s="32">
        <f>SUM(R48:R52)</f>
        <v>51395754</v>
      </c>
      <c r="S53" s="32">
        <f>SUM(S48:S52)</f>
        <v>9063974</v>
      </c>
      <c r="T53" s="37">
        <f t="shared" si="5"/>
        <v>0.20194324139883971</v>
      </c>
      <c r="U53" s="37">
        <f t="shared" si="6"/>
        <v>-0.30562995877966992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7715037544</v>
      </c>
      <c r="E54" s="32">
        <f>SUM(E8:E9,E11:E18,E20:E26,E28:E34,E36:E39,E41:E46,E48:E52)</f>
        <v>7715037544</v>
      </c>
      <c r="F54" s="32">
        <f>SUM(F8:F9,F11:F18,F20:F26,F28:F34,F36:F39,F41:F46,F48:F52)</f>
        <v>1745551624</v>
      </c>
      <c r="G54" s="37">
        <f t="shared" si="0"/>
        <v>0.22625316001961895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1745551624</v>
      </c>
      <c r="O54" s="37">
        <f t="shared" si="4"/>
        <v>0.22625316001961895</v>
      </c>
      <c r="P54" s="32">
        <f>SUM(P8:P9,P11:P18,P20:P26,P28:P34,P36:P39,P41:P46,P48:P52)</f>
        <v>2507771062</v>
      </c>
      <c r="Q54" s="32">
        <f>SUM(Q8:Q9,Q11:Q18,Q20:Q26,Q28:Q34,Q36:Q39,Q41:Q46,Q48:Q52)</f>
        <v>6958112473</v>
      </c>
      <c r="R54" s="32">
        <f>SUM(R8:R9,R11:R18,R20:R26,R28:R34,R36:R39,R41:R46,R48:R52)</f>
        <v>8717627078</v>
      </c>
      <c r="S54" s="32">
        <f>SUM(S8:S9,S11:S18,S20:S26,S28:S34,S36:S39,S41:S46,S48:S52)</f>
        <v>2507771062</v>
      </c>
      <c r="T54" s="37">
        <f t="shared" si="5"/>
        <v>0.36040967600495988</v>
      </c>
      <c r="U54" s="37">
        <f t="shared" si="6"/>
        <v>-0.30394299126815583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1844878166</v>
      </c>
      <c r="E57" s="31">
        <v>1844878166</v>
      </c>
      <c r="F57" s="31">
        <v>510590348</v>
      </c>
      <c r="G57" s="36">
        <f t="shared" ref="G57:G85" si="7">IF(($D57      =0),0,($F57      /$D57      ))</f>
        <v>0.27676101187052587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510590348</v>
      </c>
      <c r="O57" s="36">
        <f t="shared" ref="O57:O85" si="11">IF(($D57      =0),0,($N57      /$D57      ))</f>
        <v>0.27676101187052587</v>
      </c>
      <c r="P57" s="31">
        <v>515691580</v>
      </c>
      <c r="Q57" s="31">
        <v>1629229442</v>
      </c>
      <c r="R57" s="31">
        <v>1629229442</v>
      </c>
      <c r="S57" s="31">
        <v>515691580</v>
      </c>
      <c r="T57" s="36">
        <f t="shared" ref="T57:T85" si="12">IF(($Q57      =0),0,($S57      /$Q57      ))</f>
        <v>0.31652483481206328</v>
      </c>
      <c r="U57" s="36">
        <f t="shared" ref="U57:U85" si="13">IF(($P57      =0),0,(($F57      /$P57      )-1))</f>
        <v>-9.8920211185142826E-3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1844878166</v>
      </c>
      <c r="E58" s="32">
        <f>E57</f>
        <v>1844878166</v>
      </c>
      <c r="F58" s="32">
        <f>F57</f>
        <v>510590348</v>
      </c>
      <c r="G58" s="37">
        <f t="shared" si="7"/>
        <v>0.27676101187052587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510590348</v>
      </c>
      <c r="O58" s="37">
        <f t="shared" si="11"/>
        <v>0.27676101187052587</v>
      </c>
      <c r="P58" s="32">
        <f>P57</f>
        <v>515691580</v>
      </c>
      <c r="Q58" s="32">
        <f>Q57</f>
        <v>1629229442</v>
      </c>
      <c r="R58" s="32">
        <f>R57</f>
        <v>1629229442</v>
      </c>
      <c r="S58" s="32">
        <f>S57</f>
        <v>515691580</v>
      </c>
      <c r="T58" s="37">
        <f t="shared" si="12"/>
        <v>0.31652483481206328</v>
      </c>
      <c r="U58" s="37">
        <f t="shared" si="13"/>
        <v>-9.8920211185142826E-3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5295475</v>
      </c>
      <c r="Q59" s="31">
        <v>29685926</v>
      </c>
      <c r="R59" s="31">
        <v>0</v>
      </c>
      <c r="S59" s="31">
        <v>5295475</v>
      </c>
      <c r="T59" s="36">
        <f t="shared" si="12"/>
        <v>0.17838335243441622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51266000</v>
      </c>
      <c r="E60" s="31">
        <v>51266000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12816501</v>
      </c>
      <c r="Q60" s="31">
        <v>51266000</v>
      </c>
      <c r="R60" s="31">
        <v>51266000</v>
      </c>
      <c r="S60" s="31">
        <v>12816501</v>
      </c>
      <c r="T60" s="36">
        <f t="shared" si="12"/>
        <v>0.2500000195061054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67550074</v>
      </c>
      <c r="E61" s="31">
        <v>67550074</v>
      </c>
      <c r="F61" s="31">
        <v>5390423</v>
      </c>
      <c r="G61" s="36">
        <f t="shared" si="7"/>
        <v>7.9798920723610167E-2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5390423</v>
      </c>
      <c r="O61" s="36">
        <f t="shared" si="11"/>
        <v>7.9798920723610167E-2</v>
      </c>
      <c r="P61" s="31">
        <v>8839915</v>
      </c>
      <c r="Q61" s="31">
        <v>45041099</v>
      </c>
      <c r="R61" s="31">
        <v>46396321</v>
      </c>
      <c r="S61" s="31">
        <v>8839915</v>
      </c>
      <c r="T61" s="36">
        <f t="shared" si="12"/>
        <v>0.1962633060973934</v>
      </c>
      <c r="U61" s="36">
        <f t="shared" si="13"/>
        <v>-0.39021777924335244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118816074</v>
      </c>
      <c r="E63" s="32">
        <f>SUM(E59:E62)</f>
        <v>118816074</v>
      </c>
      <c r="F63" s="32">
        <f>SUM(F59:F62)</f>
        <v>5390423</v>
      </c>
      <c r="G63" s="37">
        <f t="shared" si="7"/>
        <v>4.5367792576617202E-2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5390423</v>
      </c>
      <c r="O63" s="37">
        <f t="shared" si="11"/>
        <v>4.5367792576617202E-2</v>
      </c>
      <c r="P63" s="32">
        <f>SUM(P59:P62)</f>
        <v>26951891</v>
      </c>
      <c r="Q63" s="32">
        <f>SUM(Q59:Q62)</f>
        <v>125993025</v>
      </c>
      <c r="R63" s="32">
        <f>SUM(R59:R62)</f>
        <v>97662321</v>
      </c>
      <c r="S63" s="32">
        <f>SUM(S59:S62)</f>
        <v>26951891</v>
      </c>
      <c r="T63" s="37">
        <f t="shared" si="12"/>
        <v>0.21391573858949731</v>
      </c>
      <c r="U63" s="37">
        <f t="shared" si="13"/>
        <v>-0.79999833777897067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31596670</v>
      </c>
      <c r="E64" s="31">
        <v>31596670</v>
      </c>
      <c r="F64" s="31">
        <v>12332451</v>
      </c>
      <c r="G64" s="36">
        <f t="shared" si="7"/>
        <v>0.39030856732687336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12332451</v>
      </c>
      <c r="O64" s="36">
        <f t="shared" si="11"/>
        <v>0.39030856732687336</v>
      </c>
      <c r="P64" s="31">
        <v>11723071</v>
      </c>
      <c r="Q64" s="31">
        <v>39223893</v>
      </c>
      <c r="R64" s="31">
        <v>39223893</v>
      </c>
      <c r="S64" s="31">
        <v>11723071</v>
      </c>
      <c r="T64" s="36">
        <f t="shared" si="12"/>
        <v>0.29887576432048701</v>
      </c>
      <c r="U64" s="36">
        <f t="shared" si="13"/>
        <v>5.1981259859297912E-2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7486750</v>
      </c>
      <c r="E65" s="31">
        <v>7486750</v>
      </c>
      <c r="F65" s="31">
        <v>1471225</v>
      </c>
      <c r="G65" s="36">
        <f t="shared" si="7"/>
        <v>0.19651050188666644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1471225</v>
      </c>
      <c r="O65" s="36">
        <f t="shared" si="11"/>
        <v>0.19651050188666644</v>
      </c>
      <c r="P65" s="31">
        <v>838823</v>
      </c>
      <c r="Q65" s="31">
        <v>4496683</v>
      </c>
      <c r="R65" s="31">
        <v>4496683</v>
      </c>
      <c r="S65" s="31">
        <v>838823</v>
      </c>
      <c r="T65" s="36">
        <f t="shared" si="12"/>
        <v>0.18654261374439782</v>
      </c>
      <c r="U65" s="36">
        <f t="shared" si="13"/>
        <v>0.75391590359348748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5759689</v>
      </c>
      <c r="E66" s="31">
        <v>5759689</v>
      </c>
      <c r="F66" s="31">
        <v>1637431</v>
      </c>
      <c r="G66" s="36">
        <f t="shared" si="7"/>
        <v>0.28429156504804337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1637431</v>
      </c>
      <c r="O66" s="36">
        <f t="shared" si="11"/>
        <v>0.28429156504804337</v>
      </c>
      <c r="P66" s="31">
        <v>1415487</v>
      </c>
      <c r="Q66" s="31">
        <v>5332635</v>
      </c>
      <c r="R66" s="31">
        <v>5332635</v>
      </c>
      <c r="S66" s="31">
        <v>1415487</v>
      </c>
      <c r="T66" s="36">
        <f t="shared" si="12"/>
        <v>0.26543856836254498</v>
      </c>
      <c r="U66" s="36">
        <f t="shared" si="13"/>
        <v>0.15679691865767764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784980806</v>
      </c>
      <c r="E67" s="31">
        <v>784980806</v>
      </c>
      <c r="F67" s="31">
        <v>176879353</v>
      </c>
      <c r="G67" s="36">
        <f t="shared" si="7"/>
        <v>0.22532952608270526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176879353</v>
      </c>
      <c r="O67" s="36">
        <f t="shared" si="11"/>
        <v>0.22532952608270526</v>
      </c>
      <c r="P67" s="31">
        <v>154532082</v>
      </c>
      <c r="Q67" s="31">
        <v>592911582</v>
      </c>
      <c r="R67" s="31">
        <v>592911582</v>
      </c>
      <c r="S67" s="31">
        <v>154532082</v>
      </c>
      <c r="T67" s="36">
        <f t="shared" si="12"/>
        <v>0.2606325912520292</v>
      </c>
      <c r="U67" s="36">
        <f t="shared" si="13"/>
        <v>0.14461250188811925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85243013</v>
      </c>
      <c r="E68" s="31">
        <v>85243013</v>
      </c>
      <c r="F68" s="31">
        <v>10363611</v>
      </c>
      <c r="G68" s="36">
        <f t="shared" si="7"/>
        <v>0.12157724880043834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10363611</v>
      </c>
      <c r="O68" s="36">
        <f t="shared" si="11"/>
        <v>0.12157724880043834</v>
      </c>
      <c r="P68" s="31">
        <v>4708161</v>
      </c>
      <c r="Q68" s="31">
        <v>59540324</v>
      </c>
      <c r="R68" s="31">
        <v>59540324</v>
      </c>
      <c r="S68" s="31">
        <v>4708161</v>
      </c>
      <c r="T68" s="36">
        <f t="shared" si="12"/>
        <v>7.9075165932923033E-2</v>
      </c>
      <c r="U68" s="36">
        <f t="shared" si="13"/>
        <v>1.2012014882243833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915066928</v>
      </c>
      <c r="E70" s="32">
        <f>SUM(E64:E69)</f>
        <v>915066928</v>
      </c>
      <c r="F70" s="32">
        <f>SUM(F64:F69)</f>
        <v>202684071</v>
      </c>
      <c r="G70" s="37">
        <f t="shared" si="7"/>
        <v>0.22149644446553532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202684071</v>
      </c>
      <c r="O70" s="37">
        <f t="shared" si="11"/>
        <v>0.22149644446553532</v>
      </c>
      <c r="P70" s="32">
        <f>SUM(P64:P69)</f>
        <v>173217624</v>
      </c>
      <c r="Q70" s="32">
        <f>SUM(Q64:Q69)</f>
        <v>701505117</v>
      </c>
      <c r="R70" s="32">
        <f>SUM(R64:R69)</f>
        <v>701505117</v>
      </c>
      <c r="S70" s="32">
        <f>SUM(S64:S69)</f>
        <v>173217624</v>
      </c>
      <c r="T70" s="37">
        <f t="shared" si="12"/>
        <v>0.2469228232300977</v>
      </c>
      <c r="U70" s="37">
        <f t="shared" si="13"/>
        <v>0.17011229180698151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129092004</v>
      </c>
      <c r="E71" s="31">
        <v>129092004</v>
      </c>
      <c r="F71" s="31">
        <v>45061988</v>
      </c>
      <c r="G71" s="36">
        <f t="shared" si="7"/>
        <v>0.34906877733496183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45061988</v>
      </c>
      <c r="O71" s="36">
        <f t="shared" si="11"/>
        <v>0.34906877733496183</v>
      </c>
      <c r="P71" s="31">
        <v>36774299</v>
      </c>
      <c r="Q71" s="31">
        <v>115217076</v>
      </c>
      <c r="R71" s="31">
        <v>114776996</v>
      </c>
      <c r="S71" s="31">
        <v>36774299</v>
      </c>
      <c r="T71" s="36">
        <f t="shared" si="12"/>
        <v>0.31917403458494292</v>
      </c>
      <c r="U71" s="36">
        <f t="shared" si="13"/>
        <v>0.2253663353310964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157238296</v>
      </c>
      <c r="E72" s="31">
        <v>157238296</v>
      </c>
      <c r="F72" s="31">
        <v>47807414</v>
      </c>
      <c r="G72" s="36">
        <f t="shared" si="7"/>
        <v>0.30404434044490025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47807414</v>
      </c>
      <c r="O72" s="36">
        <f t="shared" si="11"/>
        <v>0.30404434044490025</v>
      </c>
      <c r="P72" s="31">
        <v>23630573</v>
      </c>
      <c r="Q72" s="31">
        <v>89570313</v>
      </c>
      <c r="R72" s="31">
        <v>106929385</v>
      </c>
      <c r="S72" s="31">
        <v>23630573</v>
      </c>
      <c r="T72" s="36">
        <f t="shared" si="12"/>
        <v>0.26382148513872</v>
      </c>
      <c r="U72" s="36">
        <f t="shared" si="13"/>
        <v>1.0231170018602596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91808896</v>
      </c>
      <c r="E73" s="31">
        <v>91808896</v>
      </c>
      <c r="F73" s="31">
        <v>20505772</v>
      </c>
      <c r="G73" s="36">
        <f t="shared" si="7"/>
        <v>0.22335277836256739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20505772</v>
      </c>
      <c r="O73" s="36">
        <f t="shared" si="11"/>
        <v>0.22335277836256739</v>
      </c>
      <c r="P73" s="31">
        <v>16029132</v>
      </c>
      <c r="Q73" s="31">
        <v>116032803</v>
      </c>
      <c r="R73" s="31">
        <v>116902720</v>
      </c>
      <c r="S73" s="31">
        <v>16029132</v>
      </c>
      <c r="T73" s="36">
        <f t="shared" si="12"/>
        <v>0.13814310768653928</v>
      </c>
      <c r="U73" s="36">
        <f t="shared" si="13"/>
        <v>0.27928149821213033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126615980</v>
      </c>
      <c r="E74" s="31">
        <v>126615980</v>
      </c>
      <c r="F74" s="31">
        <v>27062858</v>
      </c>
      <c r="G74" s="36">
        <f t="shared" si="7"/>
        <v>0.21373967172232131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27062858</v>
      </c>
      <c r="O74" s="36">
        <f t="shared" si="11"/>
        <v>0.21373967172232131</v>
      </c>
      <c r="P74" s="31">
        <v>25369169</v>
      </c>
      <c r="Q74" s="31">
        <v>118081594</v>
      </c>
      <c r="R74" s="31">
        <v>111980334</v>
      </c>
      <c r="S74" s="31">
        <v>25369169</v>
      </c>
      <c r="T74" s="36">
        <f t="shared" si="12"/>
        <v>0.21484439818791742</v>
      </c>
      <c r="U74" s="36">
        <f t="shared" si="13"/>
        <v>6.6761705911612568E-2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43685982</v>
      </c>
      <c r="E75" s="31">
        <v>43685982</v>
      </c>
      <c r="F75" s="31">
        <v>6807917</v>
      </c>
      <c r="G75" s="36">
        <f t="shared" si="7"/>
        <v>0.15583756363769047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6807917</v>
      </c>
      <c r="O75" s="36">
        <f t="shared" si="11"/>
        <v>0.15583756363769047</v>
      </c>
      <c r="P75" s="31">
        <v>2948943</v>
      </c>
      <c r="Q75" s="31">
        <v>15884827</v>
      </c>
      <c r="R75" s="31">
        <v>22827311</v>
      </c>
      <c r="S75" s="31">
        <v>2948943</v>
      </c>
      <c r="T75" s="36">
        <f t="shared" si="12"/>
        <v>0.1856452701688221</v>
      </c>
      <c r="U75" s="36">
        <f t="shared" si="13"/>
        <v>1.3085956561384875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37300000</v>
      </c>
      <c r="E76" s="31">
        <v>37300000</v>
      </c>
      <c r="F76" s="31">
        <v>238</v>
      </c>
      <c r="G76" s="36">
        <f t="shared" si="7"/>
        <v>6.3806970509383379E-6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238</v>
      </c>
      <c r="O76" s="36">
        <f t="shared" si="11"/>
        <v>6.3806970509383379E-6</v>
      </c>
      <c r="P76" s="31">
        <v>2799079</v>
      </c>
      <c r="Q76" s="31">
        <v>48445296</v>
      </c>
      <c r="R76" s="31">
        <v>27280361</v>
      </c>
      <c r="S76" s="31">
        <v>2799079</v>
      </c>
      <c r="T76" s="36">
        <f t="shared" si="12"/>
        <v>5.7778138046674338E-2</v>
      </c>
      <c r="U76" s="36">
        <f t="shared" si="13"/>
        <v>-0.99991497203187196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585741158</v>
      </c>
      <c r="E78" s="32">
        <f>SUM(E71:E77)</f>
        <v>585741158</v>
      </c>
      <c r="F78" s="32">
        <f>SUM(F71:F77)</f>
        <v>147246187</v>
      </c>
      <c r="G78" s="37">
        <f t="shared" si="7"/>
        <v>0.25138439563094522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147246187</v>
      </c>
      <c r="O78" s="37">
        <f t="shared" si="11"/>
        <v>0.25138439563094522</v>
      </c>
      <c r="P78" s="32">
        <f>SUM(P71:P77)</f>
        <v>107551195</v>
      </c>
      <c r="Q78" s="32">
        <f>SUM(Q71:Q77)</f>
        <v>503231909</v>
      </c>
      <c r="R78" s="32">
        <f>SUM(R71:R77)</f>
        <v>500697107</v>
      </c>
      <c r="S78" s="32">
        <f>SUM(S71:S77)</f>
        <v>107551195</v>
      </c>
      <c r="T78" s="37">
        <f t="shared" si="12"/>
        <v>0.21372093676198103</v>
      </c>
      <c r="U78" s="37">
        <f t="shared" si="13"/>
        <v>0.3690799716358335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235404339</v>
      </c>
      <c r="E79" s="31">
        <v>235404339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37299308</v>
      </c>
      <c r="Q79" s="31">
        <v>221385157</v>
      </c>
      <c r="R79" s="31">
        <v>221906774</v>
      </c>
      <c r="S79" s="31">
        <v>37299308</v>
      </c>
      <c r="T79" s="36">
        <f t="shared" si="12"/>
        <v>0.16848152109854411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100669323</v>
      </c>
      <c r="E80" s="31">
        <v>100669323</v>
      </c>
      <c r="F80" s="31">
        <v>21895660</v>
      </c>
      <c r="G80" s="36">
        <f t="shared" si="7"/>
        <v>0.21750081700658699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21895660</v>
      </c>
      <c r="O80" s="36">
        <f t="shared" si="11"/>
        <v>0.21750081700658699</v>
      </c>
      <c r="P80" s="31">
        <v>26843969</v>
      </c>
      <c r="Q80" s="31">
        <v>94035991</v>
      </c>
      <c r="R80" s="31">
        <v>94035991</v>
      </c>
      <c r="S80" s="31">
        <v>26843969</v>
      </c>
      <c r="T80" s="36">
        <f t="shared" si="12"/>
        <v>0.28546483867012151</v>
      </c>
      <c r="U80" s="36">
        <f t="shared" si="13"/>
        <v>-0.18433596760598259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587653560</v>
      </c>
      <c r="E81" s="31">
        <v>587653560</v>
      </c>
      <c r="F81" s="31">
        <v>145826086</v>
      </c>
      <c r="G81" s="36">
        <f t="shared" si="7"/>
        <v>0.24814975340232773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145826086</v>
      </c>
      <c r="O81" s="36">
        <f t="shared" si="11"/>
        <v>0.24814975340232773</v>
      </c>
      <c r="P81" s="31">
        <v>108451916</v>
      </c>
      <c r="Q81" s="31">
        <v>575147500</v>
      </c>
      <c r="R81" s="31">
        <v>539039900</v>
      </c>
      <c r="S81" s="31">
        <v>108451916</v>
      </c>
      <c r="T81" s="36">
        <f t="shared" si="12"/>
        <v>0.18856365714881834</v>
      </c>
      <c r="U81" s="36">
        <f t="shared" si="13"/>
        <v>0.34461511957059376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40616354</v>
      </c>
      <c r="E82" s="31">
        <v>40616354</v>
      </c>
      <c r="F82" s="31">
        <v>18644815</v>
      </c>
      <c r="G82" s="36">
        <f t="shared" si="7"/>
        <v>0.4590469888065285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18644815</v>
      </c>
      <c r="O82" s="36">
        <f t="shared" si="11"/>
        <v>0.4590469888065285</v>
      </c>
      <c r="P82" s="31">
        <v>12772781</v>
      </c>
      <c r="Q82" s="31">
        <v>73497946</v>
      </c>
      <c r="R82" s="31">
        <v>46401913</v>
      </c>
      <c r="S82" s="31">
        <v>12772781</v>
      </c>
      <c r="T82" s="36">
        <f t="shared" si="12"/>
        <v>0.17378418983300567</v>
      </c>
      <c r="U82" s="36">
        <f t="shared" si="13"/>
        <v>0.45973026547624984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964343576</v>
      </c>
      <c r="E84" s="32">
        <f>SUM(E79:E83)</f>
        <v>964343576</v>
      </c>
      <c r="F84" s="32">
        <f>SUM(F79:F83)</f>
        <v>186366561</v>
      </c>
      <c r="G84" s="37">
        <f t="shared" si="7"/>
        <v>0.19325742986024724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186366561</v>
      </c>
      <c r="O84" s="37">
        <f t="shared" si="11"/>
        <v>0.19325742986024724</v>
      </c>
      <c r="P84" s="32">
        <f>SUM(P79:P83)</f>
        <v>185367974</v>
      </c>
      <c r="Q84" s="32">
        <f>SUM(Q79:Q83)</f>
        <v>964066594</v>
      </c>
      <c r="R84" s="32">
        <f>SUM(R79:R83)</f>
        <v>901384578</v>
      </c>
      <c r="S84" s="32">
        <f>SUM(S79:S83)</f>
        <v>185367974</v>
      </c>
      <c r="T84" s="37">
        <f t="shared" si="12"/>
        <v>0.19227714677975866</v>
      </c>
      <c r="U84" s="37">
        <f t="shared" si="13"/>
        <v>5.3870524581554058E-3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4428845902</v>
      </c>
      <c r="E85" s="32">
        <f>SUM(E57,E59:E62,E64:E69,E71:E77,E79:E83)</f>
        <v>4428845902</v>
      </c>
      <c r="F85" s="32">
        <f>SUM(F57,F59:F62,F64:F69,F71:F77,F79:F83)</f>
        <v>1052277590</v>
      </c>
      <c r="G85" s="37">
        <f t="shared" si="7"/>
        <v>0.23759634299418891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1052277590</v>
      </c>
      <c r="O85" s="37">
        <f t="shared" si="11"/>
        <v>0.23759634299418891</v>
      </c>
      <c r="P85" s="32">
        <f>SUM(P57,P59:P62,P64:P69,P71:P77,P79:P83)</f>
        <v>1008780264</v>
      </c>
      <c r="Q85" s="32">
        <f>SUM(Q57,Q59:Q62,Q64:Q69,Q71:Q77,Q79:Q83)</f>
        <v>3924026087</v>
      </c>
      <c r="R85" s="32">
        <f>SUM(R57,R59:R62,R64:R69,R71:R77,R79:R83)</f>
        <v>3830478565</v>
      </c>
      <c r="S85" s="32">
        <f>SUM(S57,S59:S62,S64:S69,S71:S77,S79:S83)</f>
        <v>1008780264</v>
      </c>
      <c r="T85" s="37">
        <f t="shared" si="12"/>
        <v>0.25707786891173134</v>
      </c>
      <c r="U85" s="37">
        <f t="shared" si="13"/>
        <v>4.3118732148391903E-2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13700076061</v>
      </c>
      <c r="E88" s="31">
        <v>13700076061</v>
      </c>
      <c r="F88" s="31">
        <v>3781602908</v>
      </c>
      <c r="G88" s="36">
        <f t="shared" ref="G88:G99" si="14">IF(($D88      =0),0,($F88      /$D88      ))</f>
        <v>0.27602787686450059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3781602908</v>
      </c>
      <c r="O88" s="36">
        <f t="shared" ref="O88:O99" si="18">IF(($D88      =0),0,($N88      /$D88      ))</f>
        <v>0.27602787686450059</v>
      </c>
      <c r="P88" s="31">
        <v>2476544232</v>
      </c>
      <c r="Q88" s="31">
        <v>8629552815</v>
      </c>
      <c r="R88" s="31">
        <v>8969552815</v>
      </c>
      <c r="S88" s="31">
        <v>2476544232</v>
      </c>
      <c r="T88" s="36">
        <f t="shared" ref="T88:T99" si="19">IF(($Q88      =0),0,($S88      /$Q88      ))</f>
        <v>0.28698407496796807</v>
      </c>
      <c r="U88" s="36">
        <f t="shared" ref="U88:U99" si="20">IF(($P88      =0),0,(($F88      /$P88      )-1))</f>
        <v>0.52696764270834962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9796266170</v>
      </c>
      <c r="E89" s="31">
        <v>9796266170</v>
      </c>
      <c r="F89" s="31">
        <v>2527031323</v>
      </c>
      <c r="G89" s="36">
        <f t="shared" si="14"/>
        <v>0.25795862210632442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2527031323</v>
      </c>
      <c r="O89" s="36">
        <f t="shared" si="18"/>
        <v>0.25795862210632442</v>
      </c>
      <c r="P89" s="31">
        <v>3234209615</v>
      </c>
      <c r="Q89" s="31">
        <v>0</v>
      </c>
      <c r="R89" s="31">
        <v>9124093445</v>
      </c>
      <c r="S89" s="31">
        <v>3234209615</v>
      </c>
      <c r="T89" s="36">
        <f t="shared" si="19"/>
        <v>0</v>
      </c>
      <c r="U89" s="36">
        <f t="shared" si="20"/>
        <v>-0.21865567671314956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6021317412</v>
      </c>
      <c r="E90" s="31">
        <v>6021317412</v>
      </c>
      <c r="F90" s="31">
        <v>1861390979</v>
      </c>
      <c r="G90" s="36">
        <f t="shared" si="14"/>
        <v>0.30913350877175116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1861390979</v>
      </c>
      <c r="O90" s="36">
        <f t="shared" si="18"/>
        <v>0.30913350877175116</v>
      </c>
      <c r="P90" s="31">
        <v>1456111510</v>
      </c>
      <c r="Q90" s="31">
        <v>6093160449</v>
      </c>
      <c r="R90" s="31">
        <v>5770786603</v>
      </c>
      <c r="S90" s="31">
        <v>1456111510</v>
      </c>
      <c r="T90" s="36">
        <f t="shared" si="19"/>
        <v>0.23897475246019079</v>
      </c>
      <c r="U90" s="36">
        <f t="shared" si="20"/>
        <v>0.27832996732509852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29517659643</v>
      </c>
      <c r="E91" s="32">
        <f>SUM(E88:E90)</f>
        <v>29517659643</v>
      </c>
      <c r="F91" s="32">
        <f>SUM(F88:F90)</f>
        <v>8170025210</v>
      </c>
      <c r="G91" s="37">
        <f t="shared" si="14"/>
        <v>0.27678431517986185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8170025210</v>
      </c>
      <c r="O91" s="37">
        <f t="shared" si="18"/>
        <v>0.27678431517986185</v>
      </c>
      <c r="P91" s="32">
        <f>SUM(P88:P90)</f>
        <v>7166865357</v>
      </c>
      <c r="Q91" s="32">
        <f>SUM(Q88:Q90)</f>
        <v>14722713264</v>
      </c>
      <c r="R91" s="32">
        <f>SUM(R88:R90)</f>
        <v>23864432863</v>
      </c>
      <c r="S91" s="32">
        <f>SUM(S88:S90)</f>
        <v>7166865357</v>
      </c>
      <c r="T91" s="37">
        <f t="shared" si="19"/>
        <v>0.48678971249983044</v>
      </c>
      <c r="U91" s="37">
        <f t="shared" si="20"/>
        <v>0.1399719128279977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1377339716</v>
      </c>
      <c r="E92" s="31">
        <v>1377339716</v>
      </c>
      <c r="F92" s="31">
        <v>228579511</v>
      </c>
      <c r="G92" s="36">
        <f t="shared" si="14"/>
        <v>0.16595724957661789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228579511</v>
      </c>
      <c r="O92" s="36">
        <f t="shared" si="18"/>
        <v>0.16595724957661789</v>
      </c>
      <c r="P92" s="31">
        <v>246066130</v>
      </c>
      <c r="Q92" s="31">
        <v>903753916</v>
      </c>
      <c r="R92" s="31">
        <v>941459461</v>
      </c>
      <c r="S92" s="31">
        <v>246066130</v>
      </c>
      <c r="T92" s="36">
        <f t="shared" si="19"/>
        <v>0.27227116324882406</v>
      </c>
      <c r="U92" s="36">
        <f t="shared" si="20"/>
        <v>-7.1064713376034372E-2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308433288</v>
      </c>
      <c r="E93" s="31">
        <v>308433288</v>
      </c>
      <c r="F93" s="31">
        <v>78659008</v>
      </c>
      <c r="G93" s="36">
        <f t="shared" si="14"/>
        <v>0.25502762205096358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78659008</v>
      </c>
      <c r="O93" s="36">
        <f t="shared" si="18"/>
        <v>0.25502762205096358</v>
      </c>
      <c r="P93" s="31">
        <v>72065915</v>
      </c>
      <c r="Q93" s="31">
        <v>304799651</v>
      </c>
      <c r="R93" s="31">
        <v>285028897</v>
      </c>
      <c r="S93" s="31">
        <v>72065915</v>
      </c>
      <c r="T93" s="36">
        <f t="shared" si="19"/>
        <v>0.2364369997260922</v>
      </c>
      <c r="U93" s="36">
        <f t="shared" si="20"/>
        <v>9.1486981050611815E-2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186318568</v>
      </c>
      <c r="E94" s="31">
        <v>186318568</v>
      </c>
      <c r="F94" s="31">
        <v>41453654</v>
      </c>
      <c r="G94" s="36">
        <f t="shared" si="14"/>
        <v>0.22248804531387339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41453654</v>
      </c>
      <c r="O94" s="36">
        <f t="shared" si="18"/>
        <v>0.22248804531387339</v>
      </c>
      <c r="P94" s="31">
        <v>45514384</v>
      </c>
      <c r="Q94" s="31">
        <v>174938069</v>
      </c>
      <c r="R94" s="31">
        <v>178535033</v>
      </c>
      <c r="S94" s="31">
        <v>45514384</v>
      </c>
      <c r="T94" s="36">
        <f t="shared" si="19"/>
        <v>0.26017426772899843</v>
      </c>
      <c r="U94" s="36">
        <f t="shared" si="20"/>
        <v>-8.9218608341486094E-2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1872091572</v>
      </c>
      <c r="E96" s="32">
        <f>SUM(E92:E95)</f>
        <v>1872091572</v>
      </c>
      <c r="F96" s="32">
        <f>SUM(F92:F95)</f>
        <v>348692173</v>
      </c>
      <c r="G96" s="37">
        <f t="shared" si="14"/>
        <v>0.18625807530744015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348692173</v>
      </c>
      <c r="O96" s="37">
        <f t="shared" si="18"/>
        <v>0.18625807530744015</v>
      </c>
      <c r="P96" s="32">
        <f>SUM(P92:P95)</f>
        <v>363646429</v>
      </c>
      <c r="Q96" s="32">
        <f>SUM(Q92:Q95)</f>
        <v>1383491636</v>
      </c>
      <c r="R96" s="32">
        <f>SUM(R92:R95)</f>
        <v>1405023391</v>
      </c>
      <c r="S96" s="32">
        <f>SUM(S92:S95)</f>
        <v>363646429</v>
      </c>
      <c r="T96" s="37">
        <f t="shared" si="19"/>
        <v>0.26284685757218412</v>
      </c>
      <c r="U96" s="37">
        <f t="shared" si="20"/>
        <v>-4.1123065723821517E-2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525683099</v>
      </c>
      <c r="E97" s="31">
        <v>525683099</v>
      </c>
      <c r="F97" s="31">
        <v>131993582</v>
      </c>
      <c r="G97" s="36">
        <f t="shared" si="14"/>
        <v>0.25108964364859676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131993582</v>
      </c>
      <c r="O97" s="36">
        <f t="shared" si="18"/>
        <v>0.25108964364859676</v>
      </c>
      <c r="P97" s="31">
        <v>97748582</v>
      </c>
      <c r="Q97" s="31">
        <v>469398029</v>
      </c>
      <c r="R97" s="31">
        <v>480744156</v>
      </c>
      <c r="S97" s="31">
        <v>97748582</v>
      </c>
      <c r="T97" s="36">
        <f t="shared" si="19"/>
        <v>0.20824242106052815</v>
      </c>
      <c r="U97" s="36">
        <f t="shared" si="20"/>
        <v>0.35033756295308716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518232102</v>
      </c>
      <c r="E98" s="31">
        <v>518232102</v>
      </c>
      <c r="F98" s="31">
        <v>90262197</v>
      </c>
      <c r="G98" s="36">
        <f t="shared" si="14"/>
        <v>0.17417330314284543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90262197</v>
      </c>
      <c r="O98" s="36">
        <f t="shared" si="18"/>
        <v>0.17417330314284543</v>
      </c>
      <c r="P98" s="31">
        <v>99570347</v>
      </c>
      <c r="Q98" s="31">
        <v>485271482</v>
      </c>
      <c r="R98" s="31">
        <v>488256442</v>
      </c>
      <c r="S98" s="31">
        <v>99570347</v>
      </c>
      <c r="T98" s="36">
        <f t="shared" si="19"/>
        <v>0.20518483095200718</v>
      </c>
      <c r="U98" s="36">
        <f t="shared" si="20"/>
        <v>-9.3483153172098543E-2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391506928</v>
      </c>
      <c r="E99" s="31">
        <v>391506928</v>
      </c>
      <c r="F99" s="31">
        <v>116481586</v>
      </c>
      <c r="G99" s="36">
        <f t="shared" si="14"/>
        <v>0.29752113607552816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116481586</v>
      </c>
      <c r="O99" s="36">
        <f t="shared" si="18"/>
        <v>0.29752113607552816</v>
      </c>
      <c r="P99" s="31">
        <v>92323253</v>
      </c>
      <c r="Q99" s="31">
        <v>392003047</v>
      </c>
      <c r="R99" s="31">
        <v>367741757</v>
      </c>
      <c r="S99" s="31">
        <v>92323253</v>
      </c>
      <c r="T99" s="36">
        <f t="shared" si="19"/>
        <v>0.23551667188954273</v>
      </c>
      <c r="U99" s="36">
        <f t="shared" si="20"/>
        <v>0.26167116316839478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1435422129</v>
      </c>
      <c r="E101" s="32">
        <f>SUM(E97:E100)</f>
        <v>1435422129</v>
      </c>
      <c r="F101" s="32">
        <f>SUM(F97:F100)</f>
        <v>338737365</v>
      </c>
      <c r="G101" s="37">
        <f>IF(($D101     =0),0,($F101     /$D101     ))</f>
        <v>0.23598449414736589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338737365</v>
      </c>
      <c r="O101" s="37">
        <f>IF(($D101     =0),0,($N101     /$D101     ))</f>
        <v>0.23598449414736589</v>
      </c>
      <c r="P101" s="32">
        <f>SUM(P97:P100)</f>
        <v>289642182</v>
      </c>
      <c r="Q101" s="32">
        <f>SUM(Q97:Q100)</f>
        <v>1346672558</v>
      </c>
      <c r="R101" s="32">
        <f>SUM(R97:R100)</f>
        <v>1336742355</v>
      </c>
      <c r="S101" s="32">
        <f>SUM(S97:S100)</f>
        <v>289642182</v>
      </c>
      <c r="T101" s="37">
        <f>IF(($Q101     =0),0,($S101     /$Q101     ))</f>
        <v>0.21507988729655245</v>
      </c>
      <c r="U101" s="37">
        <f>IF(($P101     =0),0,(($F101     /$P101     )-1))</f>
        <v>0.16950287648364704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32825173344</v>
      </c>
      <c r="E102" s="32">
        <f>SUM(E88:E90,E92:E95,E97:E100)</f>
        <v>32825173344</v>
      </c>
      <c r="F102" s="32">
        <f>SUM(F88:F90,F92:F95,F97:F100)</f>
        <v>8857454748</v>
      </c>
      <c r="G102" s="37">
        <f>IF(($D102     =0),0,($F102     /$D102     ))</f>
        <v>0.26983725737488068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8857454748</v>
      </c>
      <c r="O102" s="37">
        <f>IF(($D102     =0),0,($N102     /$D102     ))</f>
        <v>0.26983725737488068</v>
      </c>
      <c r="P102" s="32">
        <f>SUM(P88:P90,P92:P95,P97:P100)</f>
        <v>7820153968</v>
      </c>
      <c r="Q102" s="32">
        <f>SUM(Q88:Q90,Q92:Q95,Q97:Q100)</f>
        <v>17452877458</v>
      </c>
      <c r="R102" s="32">
        <f>SUM(R88:R90,R92:R95,R97:R100)</f>
        <v>26606198609</v>
      </c>
      <c r="S102" s="32">
        <f>SUM(S88:S90,S92:S95,S97:S100)</f>
        <v>7820153968</v>
      </c>
      <c r="T102" s="37">
        <f>IF(($Q102     =0),0,($S102     /$Q102     ))</f>
        <v>0.44807247325371097</v>
      </c>
      <c r="U102" s="37">
        <f>IF(($P102     =0),0,(($F102     /$P102     )-1))</f>
        <v>0.13264454692895122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9683332880</v>
      </c>
      <c r="E105" s="31">
        <v>9683332880</v>
      </c>
      <c r="F105" s="31">
        <v>2105659105</v>
      </c>
      <c r="G105" s="36">
        <f t="shared" ref="G105:G136" si="21">IF(($D105     =0),0,($F105     /$D105     ))</f>
        <v>0.21745189709929708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2105659105</v>
      </c>
      <c r="O105" s="36">
        <f t="shared" ref="O105:O136" si="25">IF(($D105     =0),0,($N105     /$D105     ))</f>
        <v>0.21745189709929708</v>
      </c>
      <c r="P105" s="31">
        <v>2085452357</v>
      </c>
      <c r="Q105" s="31">
        <v>7281636340</v>
      </c>
      <c r="R105" s="31">
        <v>7559839260</v>
      </c>
      <c r="S105" s="31">
        <v>2085452357</v>
      </c>
      <c r="T105" s="36">
        <f t="shared" ref="T105:T136" si="26">IF(($Q105     =0),0,($S105     /$Q105     ))</f>
        <v>0.28639886141306531</v>
      </c>
      <c r="U105" s="36">
        <f t="shared" ref="U105:U136" si="27">IF(($P105     =0),0,(($F105     /$P105     )-1))</f>
        <v>9.6893836640161712E-3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9683332880</v>
      </c>
      <c r="E106" s="32">
        <f>E105</f>
        <v>9683332880</v>
      </c>
      <c r="F106" s="32">
        <f>F105</f>
        <v>2105659105</v>
      </c>
      <c r="G106" s="37">
        <f t="shared" si="21"/>
        <v>0.21745189709929708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2105659105</v>
      </c>
      <c r="O106" s="37">
        <f t="shared" si="25"/>
        <v>0.21745189709929708</v>
      </c>
      <c r="P106" s="32">
        <f>P105</f>
        <v>2085452357</v>
      </c>
      <c r="Q106" s="32">
        <f>Q105</f>
        <v>7281636340</v>
      </c>
      <c r="R106" s="32">
        <f>R105</f>
        <v>7559839260</v>
      </c>
      <c r="S106" s="32">
        <f>S105</f>
        <v>2085452357</v>
      </c>
      <c r="T106" s="37">
        <f t="shared" si="26"/>
        <v>0.28639886141306531</v>
      </c>
      <c r="U106" s="37">
        <f t="shared" si="27"/>
        <v>9.6893836640161712E-3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484041567</v>
      </c>
      <c r="E111" s="31">
        <v>484041567</v>
      </c>
      <c r="F111" s="31">
        <v>67287259</v>
      </c>
      <c r="G111" s="36">
        <f t="shared" si="21"/>
        <v>0.13901132379401623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67287259</v>
      </c>
      <c r="O111" s="36">
        <f t="shared" si="25"/>
        <v>0.13901132379401623</v>
      </c>
      <c r="P111" s="31">
        <v>50755456</v>
      </c>
      <c r="Q111" s="31">
        <v>506873051</v>
      </c>
      <c r="R111" s="31">
        <v>426225526</v>
      </c>
      <c r="S111" s="31">
        <v>50755456</v>
      </c>
      <c r="T111" s="36">
        <f t="shared" si="26"/>
        <v>0.10013445358727505</v>
      </c>
      <c r="U111" s="36">
        <f t="shared" si="27"/>
        <v>0.32571479606054576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484041567</v>
      </c>
      <c r="E112" s="32">
        <f>SUM(E107:E111)</f>
        <v>484041567</v>
      </c>
      <c r="F112" s="32">
        <f>SUM(F107:F111)</f>
        <v>67287259</v>
      </c>
      <c r="G112" s="37">
        <f t="shared" si="21"/>
        <v>0.13901132379401623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67287259</v>
      </c>
      <c r="O112" s="37">
        <f t="shared" si="25"/>
        <v>0.13901132379401623</v>
      </c>
      <c r="P112" s="32">
        <f>SUM(P107:P111)</f>
        <v>50755456</v>
      </c>
      <c r="Q112" s="32">
        <f>SUM(Q107:Q111)</f>
        <v>506873051</v>
      </c>
      <c r="R112" s="32">
        <f>SUM(R107:R111)</f>
        <v>426225526</v>
      </c>
      <c r="S112" s="32">
        <f>SUM(S107:S111)</f>
        <v>50755456</v>
      </c>
      <c r="T112" s="37">
        <f t="shared" si="26"/>
        <v>0.10013445358727505</v>
      </c>
      <c r="U112" s="37">
        <f t="shared" si="27"/>
        <v>0.32571479606054576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1264764918</v>
      </c>
      <c r="E117" s="31">
        <v>1264764918</v>
      </c>
      <c r="F117" s="31">
        <v>369256301</v>
      </c>
      <c r="G117" s="36">
        <f t="shared" si="21"/>
        <v>0.29195647012720194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369256301</v>
      </c>
      <c r="O117" s="36">
        <f t="shared" si="25"/>
        <v>0.29195647012720194</v>
      </c>
      <c r="P117" s="31">
        <v>42529125</v>
      </c>
      <c r="Q117" s="31">
        <v>144697795</v>
      </c>
      <c r="R117" s="31">
        <v>1145340481</v>
      </c>
      <c r="S117" s="31">
        <v>42529125</v>
      </c>
      <c r="T117" s="36">
        <f t="shared" si="26"/>
        <v>0.29391688380600411</v>
      </c>
      <c r="U117" s="36">
        <f t="shared" si="27"/>
        <v>7.6824335323146205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583398231</v>
      </c>
      <c r="E120" s="31">
        <v>583398231</v>
      </c>
      <c r="F120" s="31">
        <v>124490928</v>
      </c>
      <c r="G120" s="36">
        <f t="shared" si="21"/>
        <v>0.21338927920060835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124490928</v>
      </c>
      <c r="O120" s="36">
        <f t="shared" si="25"/>
        <v>0.21338927920060835</v>
      </c>
      <c r="P120" s="31">
        <v>108172187</v>
      </c>
      <c r="Q120" s="31">
        <v>577558553</v>
      </c>
      <c r="R120" s="31">
        <v>578108553</v>
      </c>
      <c r="S120" s="31">
        <v>108172187</v>
      </c>
      <c r="T120" s="36">
        <f t="shared" si="26"/>
        <v>0.18729215667939386</v>
      </c>
      <c r="U120" s="36">
        <f t="shared" si="27"/>
        <v>0.15085893567077457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1848163149</v>
      </c>
      <c r="E121" s="32">
        <f>SUM(E113:E120)</f>
        <v>1848163149</v>
      </c>
      <c r="F121" s="32">
        <f>SUM(F113:F120)</f>
        <v>493747229</v>
      </c>
      <c r="G121" s="37">
        <f t="shared" si="21"/>
        <v>0.26715565087809245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493747229</v>
      </c>
      <c r="O121" s="37">
        <f t="shared" si="25"/>
        <v>0.26715565087809245</v>
      </c>
      <c r="P121" s="32">
        <f>SUM(P113:P120)</f>
        <v>150701312</v>
      </c>
      <c r="Q121" s="32">
        <f>SUM(Q113:Q120)</f>
        <v>722256348</v>
      </c>
      <c r="R121" s="32">
        <f>SUM(R113:R120)</f>
        <v>1723449034</v>
      </c>
      <c r="S121" s="32">
        <f>SUM(S113:S120)</f>
        <v>150701312</v>
      </c>
      <c r="T121" s="37">
        <f t="shared" si="26"/>
        <v>0.2086534959745345</v>
      </c>
      <c r="U121" s="37">
        <f t="shared" si="27"/>
        <v>2.2763299963838404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286657248</v>
      </c>
      <c r="E125" s="31">
        <v>286657248</v>
      </c>
      <c r="F125" s="31">
        <v>80750501</v>
      </c>
      <c r="G125" s="36">
        <f t="shared" si="21"/>
        <v>0.28169704957189851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80750501</v>
      </c>
      <c r="O125" s="36">
        <f t="shared" si="25"/>
        <v>0.28169704957189851</v>
      </c>
      <c r="P125" s="31">
        <v>75226692</v>
      </c>
      <c r="Q125" s="31">
        <v>316140362</v>
      </c>
      <c r="R125" s="31">
        <v>356184122</v>
      </c>
      <c r="S125" s="31">
        <v>75226692</v>
      </c>
      <c r="T125" s="36">
        <f t="shared" si="26"/>
        <v>0.23795345688887393</v>
      </c>
      <c r="U125" s="36">
        <f t="shared" si="27"/>
        <v>7.3428843581211822E-2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286657248</v>
      </c>
      <c r="E126" s="32">
        <f>SUM(E122:E125)</f>
        <v>286657248</v>
      </c>
      <c r="F126" s="32">
        <f>SUM(F122:F125)</f>
        <v>80750501</v>
      </c>
      <c r="G126" s="37">
        <f t="shared" si="21"/>
        <v>0.28169704957189851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80750501</v>
      </c>
      <c r="O126" s="37">
        <f t="shared" si="25"/>
        <v>0.28169704957189851</v>
      </c>
      <c r="P126" s="32">
        <f>SUM(P122:P125)</f>
        <v>75226692</v>
      </c>
      <c r="Q126" s="32">
        <f>SUM(Q122:Q125)</f>
        <v>316140362</v>
      </c>
      <c r="R126" s="32">
        <f>SUM(R122:R125)</f>
        <v>356184122</v>
      </c>
      <c r="S126" s="32">
        <f>SUM(S122:S125)</f>
        <v>75226692</v>
      </c>
      <c r="T126" s="37">
        <f t="shared" si="26"/>
        <v>0.23795345688887393</v>
      </c>
      <c r="U126" s="37">
        <f t="shared" si="27"/>
        <v>7.3428843581211822E-2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183124932</v>
      </c>
      <c r="E131" s="31">
        <v>183124932</v>
      </c>
      <c r="F131" s="31">
        <v>27158634</v>
      </c>
      <c r="G131" s="36">
        <f t="shared" si="21"/>
        <v>0.14830658885923845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27158634</v>
      </c>
      <c r="O131" s="36">
        <f t="shared" si="25"/>
        <v>0.14830658885923845</v>
      </c>
      <c r="P131" s="31">
        <v>24239956</v>
      </c>
      <c r="Q131" s="31">
        <v>109715174</v>
      </c>
      <c r="R131" s="31">
        <v>101052217</v>
      </c>
      <c r="S131" s="31">
        <v>24239956</v>
      </c>
      <c r="T131" s="36">
        <f t="shared" si="26"/>
        <v>0.22093531018781412</v>
      </c>
      <c r="U131" s="36">
        <f t="shared" si="27"/>
        <v>0.12040772681270551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183124932</v>
      </c>
      <c r="E132" s="32">
        <f>SUM(E127:E131)</f>
        <v>183124932</v>
      </c>
      <c r="F132" s="32">
        <f>SUM(F127:F131)</f>
        <v>27158634</v>
      </c>
      <c r="G132" s="37">
        <f t="shared" si="21"/>
        <v>0.14830658885923845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27158634</v>
      </c>
      <c r="O132" s="37">
        <f t="shared" si="25"/>
        <v>0.14830658885923845</v>
      </c>
      <c r="P132" s="32">
        <f>SUM(P127:P131)</f>
        <v>24239956</v>
      </c>
      <c r="Q132" s="32">
        <f>SUM(Q127:Q131)</f>
        <v>109715174</v>
      </c>
      <c r="R132" s="32">
        <f>SUM(R127:R131)</f>
        <v>101052217</v>
      </c>
      <c r="S132" s="32">
        <f>SUM(S127:S131)</f>
        <v>24239956</v>
      </c>
      <c r="T132" s="37">
        <f t="shared" si="26"/>
        <v>0.22093531018781412</v>
      </c>
      <c r="U132" s="37">
        <f t="shared" si="27"/>
        <v>0.12040772681270551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317295299</v>
      </c>
      <c r="E133" s="31">
        <v>317295299</v>
      </c>
      <c r="F133" s="31">
        <v>97063772</v>
      </c>
      <c r="G133" s="36">
        <f t="shared" si="21"/>
        <v>0.30590989625724019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97063772</v>
      </c>
      <c r="O133" s="36">
        <f t="shared" si="25"/>
        <v>0.30590989625724019</v>
      </c>
      <c r="P133" s="31">
        <v>86641401</v>
      </c>
      <c r="Q133" s="31">
        <v>289580886</v>
      </c>
      <c r="R133" s="31">
        <v>302483455</v>
      </c>
      <c r="S133" s="31">
        <v>86641401</v>
      </c>
      <c r="T133" s="36">
        <f t="shared" si="26"/>
        <v>0.29919585576514879</v>
      </c>
      <c r="U133" s="36">
        <f t="shared" si="27"/>
        <v>0.12029319562826557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94764270</v>
      </c>
      <c r="E136" s="31">
        <v>94764270</v>
      </c>
      <c r="F136" s="31">
        <v>34261934</v>
      </c>
      <c r="G136" s="36">
        <f t="shared" si="21"/>
        <v>0.36154907329524094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34261934</v>
      </c>
      <c r="O136" s="36">
        <f t="shared" si="25"/>
        <v>0.36154907329524094</v>
      </c>
      <c r="P136" s="31">
        <v>29135724</v>
      </c>
      <c r="Q136" s="31">
        <v>84714342</v>
      </c>
      <c r="R136" s="31">
        <v>87714342</v>
      </c>
      <c r="S136" s="31">
        <v>29135724</v>
      </c>
      <c r="T136" s="36">
        <f t="shared" si="26"/>
        <v>0.34392905985151839</v>
      </c>
      <c r="U136" s="36">
        <f t="shared" si="27"/>
        <v>0.17594242724155396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412059569</v>
      </c>
      <c r="E137" s="32">
        <f>SUM(E133:E136)</f>
        <v>412059569</v>
      </c>
      <c r="F137" s="32">
        <f>SUM(F133:F136)</f>
        <v>131325706</v>
      </c>
      <c r="G137" s="37">
        <f t="shared" ref="G137:G170" si="28">IF(($D137     =0),0,($F137     /$D137     ))</f>
        <v>0.31870563355367681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131325706</v>
      </c>
      <c r="O137" s="37">
        <f t="shared" ref="O137:O170" si="32">IF(($D137     =0),0,($N137     /$D137     ))</f>
        <v>0.31870563355367681</v>
      </c>
      <c r="P137" s="32">
        <f>SUM(P133:P136)</f>
        <v>115777125</v>
      </c>
      <c r="Q137" s="32">
        <f>SUM(Q133:Q136)</f>
        <v>374295228</v>
      </c>
      <c r="R137" s="32">
        <f>SUM(R133:R136)</f>
        <v>390197797</v>
      </c>
      <c r="S137" s="32">
        <f>SUM(S133:S136)</f>
        <v>115777125</v>
      </c>
      <c r="T137" s="37">
        <f t="shared" ref="T137:T170" si="33">IF(($Q137     =0),0,($S137     /$Q137     ))</f>
        <v>0.30932033416146038</v>
      </c>
      <c r="U137" s="37">
        <f t="shared" ref="U137:U170" si="34">IF(($P137     =0),0,(($F137     /$P137     )-1))</f>
        <v>0.13429752207096168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62253388</v>
      </c>
      <c r="E140" s="31">
        <v>62253388</v>
      </c>
      <c r="F140" s="31">
        <v>16538734</v>
      </c>
      <c r="G140" s="36">
        <f t="shared" si="28"/>
        <v>0.26566801472716634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16538734</v>
      </c>
      <c r="O140" s="36">
        <f t="shared" si="32"/>
        <v>0.26566801472716634</v>
      </c>
      <c r="P140" s="31">
        <v>8744851</v>
      </c>
      <c r="Q140" s="31">
        <v>59158550</v>
      </c>
      <c r="R140" s="31">
        <v>59158550</v>
      </c>
      <c r="S140" s="31">
        <v>8744851</v>
      </c>
      <c r="T140" s="36">
        <f t="shared" si="33"/>
        <v>0.14782057707634821</v>
      </c>
      <c r="U140" s="36">
        <f t="shared" si="34"/>
        <v>0.89125395046753808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59499000</v>
      </c>
      <c r="E143" s="31">
        <v>59499000</v>
      </c>
      <c r="F143" s="31">
        <v>16892905</v>
      </c>
      <c r="G143" s="36">
        <f t="shared" si="28"/>
        <v>0.28391914149817643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16892905</v>
      </c>
      <c r="O143" s="36">
        <f t="shared" si="32"/>
        <v>0.28391914149817643</v>
      </c>
      <c r="P143" s="31">
        <v>10046286</v>
      </c>
      <c r="Q143" s="31">
        <v>76602000</v>
      </c>
      <c r="R143" s="31">
        <v>49664110</v>
      </c>
      <c r="S143" s="31">
        <v>10046286</v>
      </c>
      <c r="T143" s="36">
        <f t="shared" si="33"/>
        <v>0.13114913448735019</v>
      </c>
      <c r="U143" s="36">
        <f t="shared" si="34"/>
        <v>0.68150747450351301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121752388</v>
      </c>
      <c r="E144" s="32">
        <f>SUM(E138:E143)</f>
        <v>121752388</v>
      </c>
      <c r="F144" s="32">
        <f>SUM(F138:F143)</f>
        <v>33431639</v>
      </c>
      <c r="G144" s="37">
        <f t="shared" si="28"/>
        <v>0.27458713171194638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33431639</v>
      </c>
      <c r="O144" s="37">
        <f t="shared" si="32"/>
        <v>0.27458713171194638</v>
      </c>
      <c r="P144" s="32">
        <f>SUM(P138:P143)</f>
        <v>18791137</v>
      </c>
      <c r="Q144" s="32">
        <f>SUM(Q138:Q143)</f>
        <v>135760550</v>
      </c>
      <c r="R144" s="32">
        <f>SUM(R138:R143)</f>
        <v>108822660</v>
      </c>
      <c r="S144" s="32">
        <f>SUM(S138:S143)</f>
        <v>18791137</v>
      </c>
      <c r="T144" s="37">
        <f t="shared" si="33"/>
        <v>0.13841382492925963</v>
      </c>
      <c r="U144" s="37">
        <f t="shared" si="34"/>
        <v>0.77911741051113625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47046000</v>
      </c>
      <c r="E149" s="31">
        <v>47046000</v>
      </c>
      <c r="F149" s="31">
        <v>12899009</v>
      </c>
      <c r="G149" s="36">
        <f t="shared" si="28"/>
        <v>0.27417865493346938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12899009</v>
      </c>
      <c r="O149" s="36">
        <f t="shared" si="32"/>
        <v>0.27417865493346938</v>
      </c>
      <c r="P149" s="31">
        <v>6181462</v>
      </c>
      <c r="Q149" s="31">
        <v>44501633</v>
      </c>
      <c r="R149" s="31">
        <v>43451635</v>
      </c>
      <c r="S149" s="31">
        <v>6181462</v>
      </c>
      <c r="T149" s="36">
        <f t="shared" si="33"/>
        <v>0.13890416111246973</v>
      </c>
      <c r="U149" s="36">
        <f t="shared" si="34"/>
        <v>1.0867246292220192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47046000</v>
      </c>
      <c r="E150" s="32">
        <f>SUM(E145:E149)</f>
        <v>47046000</v>
      </c>
      <c r="F150" s="32">
        <f>SUM(F145:F149)</f>
        <v>12899009</v>
      </c>
      <c r="G150" s="37">
        <f t="shared" si="28"/>
        <v>0.27417865493346938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12899009</v>
      </c>
      <c r="O150" s="37">
        <f t="shared" si="32"/>
        <v>0.27417865493346938</v>
      </c>
      <c r="P150" s="32">
        <f>SUM(P145:P149)</f>
        <v>6181462</v>
      </c>
      <c r="Q150" s="32">
        <f>SUM(Q145:Q149)</f>
        <v>44501633</v>
      </c>
      <c r="R150" s="32">
        <f>SUM(R145:R149)</f>
        <v>43451635</v>
      </c>
      <c r="S150" s="32">
        <f>SUM(S145:S149)</f>
        <v>6181462</v>
      </c>
      <c r="T150" s="37">
        <f t="shared" si="33"/>
        <v>0.13890416111246973</v>
      </c>
      <c r="U150" s="37">
        <f t="shared" si="34"/>
        <v>1.0867246292220192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1156968900</v>
      </c>
      <c r="E152" s="31">
        <v>1156968900</v>
      </c>
      <c r="F152" s="31">
        <v>331561282</v>
      </c>
      <c r="G152" s="36">
        <f t="shared" si="28"/>
        <v>0.28657752338891734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331561282</v>
      </c>
      <c r="O152" s="36">
        <f t="shared" si="32"/>
        <v>0.28657752338891734</v>
      </c>
      <c r="P152" s="31">
        <v>329600183</v>
      </c>
      <c r="Q152" s="31">
        <v>1166809200</v>
      </c>
      <c r="R152" s="31">
        <v>1167756602</v>
      </c>
      <c r="S152" s="31">
        <v>329600183</v>
      </c>
      <c r="T152" s="36">
        <f t="shared" si="33"/>
        <v>0.28247993159464291</v>
      </c>
      <c r="U152" s="36">
        <f t="shared" si="34"/>
        <v>5.9499329828951453E-3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400941413</v>
      </c>
      <c r="E156" s="31">
        <v>400941413</v>
      </c>
      <c r="F156" s="31">
        <v>157850577</v>
      </c>
      <c r="G156" s="36">
        <f t="shared" si="28"/>
        <v>0.39369985709109079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157850577</v>
      </c>
      <c r="O156" s="36">
        <f t="shared" si="32"/>
        <v>0.39369985709109079</v>
      </c>
      <c r="P156" s="31">
        <v>141710745</v>
      </c>
      <c r="Q156" s="31">
        <v>370021583</v>
      </c>
      <c r="R156" s="31">
        <v>385441479</v>
      </c>
      <c r="S156" s="31">
        <v>141710745</v>
      </c>
      <c r="T156" s="36">
        <f t="shared" si="33"/>
        <v>0.3829796733775932</v>
      </c>
      <c r="U156" s="36">
        <f t="shared" si="34"/>
        <v>0.11389278914594647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1557910313</v>
      </c>
      <c r="E157" s="32">
        <f>SUM(E151:E156)</f>
        <v>1557910313</v>
      </c>
      <c r="F157" s="32">
        <f>SUM(F151:F156)</f>
        <v>489411859</v>
      </c>
      <c r="G157" s="37">
        <f t="shared" si="28"/>
        <v>0.31414636318669775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489411859</v>
      </c>
      <c r="O157" s="37">
        <f t="shared" si="32"/>
        <v>0.31414636318669775</v>
      </c>
      <c r="P157" s="32">
        <f>SUM(P151:P156)</f>
        <v>471310928</v>
      </c>
      <c r="Q157" s="32">
        <f>SUM(Q151:Q156)</f>
        <v>1536830783</v>
      </c>
      <c r="R157" s="32">
        <f>SUM(R151:R156)</f>
        <v>1553198081</v>
      </c>
      <c r="S157" s="32">
        <f>SUM(S151:S156)</f>
        <v>471310928</v>
      </c>
      <c r="T157" s="37">
        <f t="shared" si="33"/>
        <v>0.30667717826419932</v>
      </c>
      <c r="U157" s="37">
        <f t="shared" si="34"/>
        <v>3.8405498206483424E-2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868495210</v>
      </c>
      <c r="E162" s="31">
        <v>868495210</v>
      </c>
      <c r="F162" s="31">
        <v>214696633</v>
      </c>
      <c r="G162" s="36">
        <f t="shared" si="28"/>
        <v>0.24720531619282046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214696633</v>
      </c>
      <c r="O162" s="36">
        <f t="shared" si="32"/>
        <v>0.24720531619282046</v>
      </c>
      <c r="P162" s="31">
        <v>186736655</v>
      </c>
      <c r="Q162" s="31">
        <v>666398360</v>
      </c>
      <c r="R162" s="31">
        <v>812484953</v>
      </c>
      <c r="S162" s="31">
        <v>186736655</v>
      </c>
      <c r="T162" s="36">
        <f t="shared" si="33"/>
        <v>0.28021775893926271</v>
      </c>
      <c r="U162" s="36">
        <f t="shared" si="34"/>
        <v>0.14972945724019748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868495210</v>
      </c>
      <c r="E163" s="32">
        <f>SUM(E158:E162)</f>
        <v>868495210</v>
      </c>
      <c r="F163" s="32">
        <f>SUM(F158:F162)</f>
        <v>214696633</v>
      </c>
      <c r="G163" s="37">
        <f t="shared" si="28"/>
        <v>0.24720531619282046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214696633</v>
      </c>
      <c r="O163" s="37">
        <f t="shared" si="32"/>
        <v>0.24720531619282046</v>
      </c>
      <c r="P163" s="32">
        <f>SUM(P158:P162)</f>
        <v>186736655</v>
      </c>
      <c r="Q163" s="32">
        <f>SUM(Q158:Q162)</f>
        <v>666398360</v>
      </c>
      <c r="R163" s="32">
        <f>SUM(R158:R162)</f>
        <v>812484953</v>
      </c>
      <c r="S163" s="32">
        <f>SUM(S158:S162)</f>
        <v>186736655</v>
      </c>
      <c r="T163" s="37">
        <f t="shared" si="33"/>
        <v>0.28021775893926271</v>
      </c>
      <c r="U163" s="37">
        <f t="shared" si="34"/>
        <v>0.14972945724019748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102382691</v>
      </c>
      <c r="E168" s="31">
        <v>102382691</v>
      </c>
      <c r="F168" s="31">
        <v>20568492</v>
      </c>
      <c r="G168" s="36">
        <f t="shared" si="28"/>
        <v>0.20089813814329222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20568492</v>
      </c>
      <c r="O168" s="36">
        <f t="shared" si="32"/>
        <v>0.20089813814329222</v>
      </c>
      <c r="P168" s="31">
        <v>27294140</v>
      </c>
      <c r="Q168" s="31">
        <v>76453684</v>
      </c>
      <c r="R168" s="31">
        <v>84304715</v>
      </c>
      <c r="S168" s="31">
        <v>27294140</v>
      </c>
      <c r="T168" s="36">
        <f t="shared" si="33"/>
        <v>0.35700228650852195</v>
      </c>
      <c r="U168" s="36">
        <f t="shared" si="34"/>
        <v>-0.24641362578194437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102382691</v>
      </c>
      <c r="E169" s="32">
        <f>SUM(E164:E168)</f>
        <v>102382691</v>
      </c>
      <c r="F169" s="32">
        <f>SUM(F164:F168)</f>
        <v>20568492</v>
      </c>
      <c r="G169" s="37">
        <f t="shared" si="28"/>
        <v>0.20089813814329222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20568492</v>
      </c>
      <c r="O169" s="37">
        <f t="shared" si="32"/>
        <v>0.20089813814329222</v>
      </c>
      <c r="P169" s="32">
        <f>SUM(P164:P168)</f>
        <v>27294140</v>
      </c>
      <c r="Q169" s="32">
        <f>SUM(Q164:Q168)</f>
        <v>76453684</v>
      </c>
      <c r="R169" s="32">
        <f>SUM(R164:R168)</f>
        <v>84304715</v>
      </c>
      <c r="S169" s="32">
        <f>SUM(S164:S168)</f>
        <v>27294140</v>
      </c>
      <c r="T169" s="37">
        <f t="shared" si="33"/>
        <v>0.35700228650852195</v>
      </c>
      <c r="U169" s="37">
        <f t="shared" si="34"/>
        <v>-0.24641362578194437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15594965947</v>
      </c>
      <c r="E170" s="32">
        <f>SUM(E105,E107:E111,E113:E120,E122:E125,E127:E131,E133:E136,E138:E143,E145:E149,E151:E156,E158:E162,E164:E168)</f>
        <v>15594965947</v>
      </c>
      <c r="F170" s="32">
        <f>SUM(F105,F107:F111,F113:F120,F122:F125,F127:F131,F133:F136,F138:F143,F145:F149,F151:F156,F158:F162,F164:F168)</f>
        <v>3676936066</v>
      </c>
      <c r="G170" s="37">
        <f t="shared" si="28"/>
        <v>0.23577711413389341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3676936066</v>
      </c>
      <c r="O170" s="37">
        <f t="shared" si="32"/>
        <v>0.23577711413389341</v>
      </c>
      <c r="P170" s="32">
        <f>SUM(P105,P107:P111,P113:P120,P122:P125,P127:P131,P133:P136,P138:P143,P145:P149,P151:P156,P158:P162,P164:P168)</f>
        <v>3212467220</v>
      </c>
      <c r="Q170" s="32">
        <f>SUM(Q105,Q107:Q111,Q113:Q120,Q122:Q125,Q127:Q131,Q133:Q136,Q138:Q143,Q145:Q149,Q151:Q156,Q158:Q162,Q164:Q168)</f>
        <v>11770861513</v>
      </c>
      <c r="R170" s="32">
        <f>SUM(R105,R107:R111,R113:R120,R122:R125,R127:R131,R133:R136,R138:R143,R145:R149,R151:R156,R158:R162,R164:R168)</f>
        <v>13159210000</v>
      </c>
      <c r="S170" s="32">
        <f>SUM(S105,S107:S111,S113:S120,S122:S125,S127:S131,S133:S136,S138:S143,S145:S149,S151:S156,S158:S162,S164:S168)</f>
        <v>3212467220</v>
      </c>
      <c r="T170" s="37">
        <f t="shared" si="33"/>
        <v>0.27291691576288446</v>
      </c>
      <c r="U170" s="37">
        <f t="shared" si="34"/>
        <v>0.14458321725692191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1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818574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818574</v>
      </c>
      <c r="O177" s="36">
        <f t="shared" si="39"/>
        <v>0</v>
      </c>
      <c r="P177" s="31">
        <v>1528259</v>
      </c>
      <c r="Q177" s="31">
        <v>0</v>
      </c>
      <c r="R177" s="31">
        <v>0</v>
      </c>
      <c r="S177" s="31">
        <v>1528259</v>
      </c>
      <c r="T177" s="36">
        <f t="shared" si="40"/>
        <v>0</v>
      </c>
      <c r="U177" s="36">
        <f t="shared" si="41"/>
        <v>-0.46437482128356511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351369011</v>
      </c>
      <c r="E178" s="31">
        <v>351369011</v>
      </c>
      <c r="F178" s="31">
        <v>10978028</v>
      </c>
      <c r="G178" s="36">
        <f t="shared" si="35"/>
        <v>3.1243586247849273E-2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10978028</v>
      </c>
      <c r="O178" s="36">
        <f t="shared" si="39"/>
        <v>3.1243586247849273E-2</v>
      </c>
      <c r="P178" s="31">
        <v>28442956</v>
      </c>
      <c r="Q178" s="31">
        <v>329886518</v>
      </c>
      <c r="R178" s="31">
        <v>314736518</v>
      </c>
      <c r="S178" s="31">
        <v>28442956</v>
      </c>
      <c r="T178" s="36">
        <f t="shared" si="40"/>
        <v>8.6220425655588628E-2</v>
      </c>
      <c r="U178" s="36">
        <f t="shared" si="41"/>
        <v>-0.61403350622206776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351369011</v>
      </c>
      <c r="E179" s="32">
        <f>SUM(E173:E178)</f>
        <v>351369011</v>
      </c>
      <c r="F179" s="32">
        <f>SUM(F173:F178)</f>
        <v>11796603</v>
      </c>
      <c r="G179" s="37">
        <f t="shared" si="35"/>
        <v>3.3573259538246532E-2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11796603</v>
      </c>
      <c r="O179" s="37">
        <f t="shared" si="39"/>
        <v>3.3573259538246532E-2</v>
      </c>
      <c r="P179" s="32">
        <f>SUM(P173:P178)</f>
        <v>29971215</v>
      </c>
      <c r="Q179" s="32">
        <f>SUM(Q173:Q178)</f>
        <v>329886518</v>
      </c>
      <c r="R179" s="32">
        <f>SUM(R173:R178)</f>
        <v>314736518</v>
      </c>
      <c r="S179" s="32">
        <f>SUM(S173:S178)</f>
        <v>29971215</v>
      </c>
      <c r="T179" s="37">
        <f t="shared" si="40"/>
        <v>9.0853106643176001E-2</v>
      </c>
      <c r="U179" s="37">
        <f t="shared" si="41"/>
        <v>-0.60640224295211254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9584807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9584807</v>
      </c>
      <c r="O180" s="36">
        <f t="shared" si="39"/>
        <v>0</v>
      </c>
      <c r="P180" s="31">
        <v>9892028</v>
      </c>
      <c r="Q180" s="31">
        <v>0</v>
      </c>
      <c r="R180" s="31">
        <v>0</v>
      </c>
      <c r="S180" s="31">
        <v>9892028</v>
      </c>
      <c r="T180" s="36">
        <f t="shared" si="40"/>
        <v>0</v>
      </c>
      <c r="U180" s="36">
        <f t="shared" si="41"/>
        <v>-3.1057433319032213E-2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1121075582</v>
      </c>
      <c r="E184" s="31">
        <v>1121075582</v>
      </c>
      <c r="F184" s="31">
        <v>103105875</v>
      </c>
      <c r="G184" s="36">
        <f t="shared" si="35"/>
        <v>9.1970493921613217E-2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103105875</v>
      </c>
      <c r="O184" s="36">
        <f t="shared" si="39"/>
        <v>9.1970493921613217E-2</v>
      </c>
      <c r="P184" s="31">
        <v>323840465</v>
      </c>
      <c r="Q184" s="31">
        <v>1325505700</v>
      </c>
      <c r="R184" s="31">
        <v>846024690</v>
      </c>
      <c r="S184" s="31">
        <v>323840465</v>
      </c>
      <c r="T184" s="36">
        <f t="shared" si="40"/>
        <v>0.24431465289059112</v>
      </c>
      <c r="U184" s="36">
        <f t="shared" si="41"/>
        <v>-0.68161522063031876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1121075582</v>
      </c>
      <c r="E185" s="32">
        <f>SUM(E180:E184)</f>
        <v>1121075582</v>
      </c>
      <c r="F185" s="32">
        <f>SUM(F180:F184)</f>
        <v>112690682</v>
      </c>
      <c r="G185" s="37">
        <f t="shared" si="35"/>
        <v>0.10052014673173035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112690682</v>
      </c>
      <c r="O185" s="37">
        <f t="shared" si="39"/>
        <v>0.10052014673173035</v>
      </c>
      <c r="P185" s="32">
        <f>SUM(P180:P184)</f>
        <v>333732493</v>
      </c>
      <c r="Q185" s="32">
        <f>SUM(Q180:Q184)</f>
        <v>1325505700</v>
      </c>
      <c r="R185" s="32">
        <f>SUM(R180:R184)</f>
        <v>846024690</v>
      </c>
      <c r="S185" s="32">
        <f>SUM(S180:S184)</f>
        <v>333732493</v>
      </c>
      <c r="T185" s="37">
        <f t="shared" si="40"/>
        <v>0.25177748613227391</v>
      </c>
      <c r="U185" s="37">
        <f t="shared" si="41"/>
        <v>-0.66233230397496834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1159559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1159559</v>
      </c>
      <c r="O186" s="36">
        <f t="shared" si="39"/>
        <v>0</v>
      </c>
      <c r="P186" s="31">
        <v>1145417</v>
      </c>
      <c r="Q186" s="31">
        <v>0</v>
      </c>
      <c r="R186" s="31">
        <v>0</v>
      </c>
      <c r="S186" s="31">
        <v>1145417</v>
      </c>
      <c r="T186" s="36">
        <f t="shared" si="40"/>
        <v>0</v>
      </c>
      <c r="U186" s="36">
        <f t="shared" si="41"/>
        <v>1.234659517014336E-2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68588</v>
      </c>
      <c r="E187" s="31">
        <v>68588</v>
      </c>
      <c r="F187" s="31">
        <v>317437</v>
      </c>
      <c r="G187" s="36">
        <f t="shared" si="35"/>
        <v>4.6281711086487434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317437</v>
      </c>
      <c r="O187" s="36">
        <f t="shared" si="39"/>
        <v>4.6281711086487434</v>
      </c>
      <c r="P187" s="31">
        <v>332400</v>
      </c>
      <c r="Q187" s="31">
        <v>459174</v>
      </c>
      <c r="R187" s="31">
        <v>459174</v>
      </c>
      <c r="S187" s="31">
        <v>332400</v>
      </c>
      <c r="T187" s="36">
        <f t="shared" si="40"/>
        <v>0.72390858367416278</v>
      </c>
      <c r="U187" s="36">
        <f t="shared" si="41"/>
        <v>-4.5015042117930171E-2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373505118</v>
      </c>
      <c r="E188" s="31">
        <v>373505118</v>
      </c>
      <c r="F188" s="31">
        <v>70605113</v>
      </c>
      <c r="G188" s="36">
        <f t="shared" si="35"/>
        <v>0.1890338568265616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70605113</v>
      </c>
      <c r="O188" s="36">
        <f t="shared" si="39"/>
        <v>0.1890338568265616</v>
      </c>
      <c r="P188" s="31">
        <v>57345294</v>
      </c>
      <c r="Q188" s="31">
        <v>300018818</v>
      </c>
      <c r="R188" s="31">
        <v>300018818</v>
      </c>
      <c r="S188" s="31">
        <v>57345294</v>
      </c>
      <c r="T188" s="36">
        <f t="shared" si="40"/>
        <v>0.19113899048825664</v>
      </c>
      <c r="U188" s="36">
        <f t="shared" si="41"/>
        <v>0.23122767493353513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269751000</v>
      </c>
      <c r="E190" s="31">
        <v>269751000</v>
      </c>
      <c r="F190" s="31">
        <v>103859854</v>
      </c>
      <c r="G190" s="36">
        <f t="shared" si="35"/>
        <v>0.38502120103354576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103859854</v>
      </c>
      <c r="O190" s="36">
        <f t="shared" si="39"/>
        <v>0.38502120103354576</v>
      </c>
      <c r="P190" s="31">
        <v>90717128</v>
      </c>
      <c r="Q190" s="31">
        <v>254482000</v>
      </c>
      <c r="R190" s="31">
        <v>263205000</v>
      </c>
      <c r="S190" s="31">
        <v>90717128</v>
      </c>
      <c r="T190" s="36">
        <f t="shared" si="40"/>
        <v>0.35647758191149082</v>
      </c>
      <c r="U190" s="36">
        <f t="shared" si="41"/>
        <v>0.14487590480157175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643324706</v>
      </c>
      <c r="E191" s="32">
        <f>SUM(E186:E190)</f>
        <v>643324706</v>
      </c>
      <c r="F191" s="32">
        <f>SUM(F186:F190)</f>
        <v>175941963</v>
      </c>
      <c r="G191" s="37">
        <f t="shared" si="35"/>
        <v>0.27348858416141725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175941963</v>
      </c>
      <c r="O191" s="37">
        <f t="shared" si="39"/>
        <v>0.27348858416141725</v>
      </c>
      <c r="P191" s="32">
        <f>SUM(P186:P190)</f>
        <v>149540239</v>
      </c>
      <c r="Q191" s="32">
        <f>SUM(Q186:Q190)</f>
        <v>554959992</v>
      </c>
      <c r="R191" s="32">
        <f>SUM(R186:R190)</f>
        <v>563682992</v>
      </c>
      <c r="S191" s="32">
        <f>SUM(S186:S190)</f>
        <v>149540239</v>
      </c>
      <c r="T191" s="37">
        <f t="shared" si="40"/>
        <v>0.26946129659018736</v>
      </c>
      <c r="U191" s="37">
        <f t="shared" si="41"/>
        <v>0.17655264012250238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84282031</v>
      </c>
      <c r="E192" s="31">
        <v>84282031</v>
      </c>
      <c r="F192" s="31">
        <v>3525781</v>
      </c>
      <c r="G192" s="36">
        <f t="shared" si="35"/>
        <v>4.1833128107698306E-2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3525781</v>
      </c>
      <c r="O192" s="36">
        <f t="shared" si="39"/>
        <v>4.1833128107698306E-2</v>
      </c>
      <c r="P192" s="31">
        <v>13249551</v>
      </c>
      <c r="Q192" s="31">
        <v>61314765</v>
      </c>
      <c r="R192" s="31">
        <v>61330218</v>
      </c>
      <c r="S192" s="31">
        <v>13249551</v>
      </c>
      <c r="T192" s="36">
        <f t="shared" si="40"/>
        <v>0.21609070833101945</v>
      </c>
      <c r="U192" s="36">
        <f t="shared" si="41"/>
        <v>-0.73389430328620198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84436739</v>
      </c>
      <c r="E193" s="31">
        <v>84436739</v>
      </c>
      <c r="F193" s="31">
        <v>19568920</v>
      </c>
      <c r="G193" s="36">
        <f t="shared" si="35"/>
        <v>0.23175835817155374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19568920</v>
      </c>
      <c r="O193" s="36">
        <f t="shared" si="39"/>
        <v>0.23175835817155374</v>
      </c>
      <c r="P193" s="31">
        <v>10150068</v>
      </c>
      <c r="Q193" s="31">
        <v>76801901</v>
      </c>
      <c r="R193" s="31">
        <v>71801901</v>
      </c>
      <c r="S193" s="31">
        <v>10150068</v>
      </c>
      <c r="T193" s="36">
        <f t="shared" si="40"/>
        <v>0.13215907246879213</v>
      </c>
      <c r="U193" s="36">
        <f t="shared" si="41"/>
        <v>0.92795949741420447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46431586</v>
      </c>
      <c r="E194" s="31">
        <v>46431586</v>
      </c>
      <c r="F194" s="31">
        <v>12933663</v>
      </c>
      <c r="G194" s="36">
        <f t="shared" si="35"/>
        <v>0.27855311683731848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12933663</v>
      </c>
      <c r="O194" s="36">
        <f t="shared" si="39"/>
        <v>0.27855311683731848</v>
      </c>
      <c r="P194" s="31">
        <v>11264520</v>
      </c>
      <c r="Q194" s="31">
        <v>47748956</v>
      </c>
      <c r="R194" s="31">
        <v>47748956</v>
      </c>
      <c r="S194" s="31">
        <v>11264520</v>
      </c>
      <c r="T194" s="36">
        <f t="shared" si="40"/>
        <v>0.23591133594627703</v>
      </c>
      <c r="U194" s="36">
        <f t="shared" si="41"/>
        <v>0.14817701952679752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222838611</v>
      </c>
      <c r="E195" s="31">
        <v>222838611</v>
      </c>
      <c r="F195" s="31">
        <v>-1820302</v>
      </c>
      <c r="G195" s="36">
        <f t="shared" si="35"/>
        <v>-8.1687010694928442E-3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-1820302</v>
      </c>
      <c r="O195" s="36">
        <f t="shared" si="39"/>
        <v>-8.1687010694928442E-3</v>
      </c>
      <c r="P195" s="31">
        <v>35431960</v>
      </c>
      <c r="Q195" s="31">
        <v>159663166</v>
      </c>
      <c r="R195" s="31">
        <v>159729466</v>
      </c>
      <c r="S195" s="31">
        <v>35431960</v>
      </c>
      <c r="T195" s="36">
        <f t="shared" si="40"/>
        <v>0.22191693229983928</v>
      </c>
      <c r="U195" s="36">
        <f t="shared" si="41"/>
        <v>-1.0513745782056652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120131191</v>
      </c>
      <c r="E196" s="31">
        <v>120131191</v>
      </c>
      <c r="F196" s="31">
        <v>24330738</v>
      </c>
      <c r="G196" s="36">
        <f t="shared" si="35"/>
        <v>0.20253472722167551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24330738</v>
      </c>
      <c r="O196" s="36">
        <f t="shared" si="39"/>
        <v>0.20253472722167551</v>
      </c>
      <c r="P196" s="31">
        <v>19643235</v>
      </c>
      <c r="Q196" s="31">
        <v>82879214</v>
      </c>
      <c r="R196" s="31">
        <v>82879214</v>
      </c>
      <c r="S196" s="31">
        <v>19643235</v>
      </c>
      <c r="T196" s="36">
        <f t="shared" si="40"/>
        <v>0.23701039201457677</v>
      </c>
      <c r="U196" s="36">
        <f t="shared" si="41"/>
        <v>0.23863192595313354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558120158</v>
      </c>
      <c r="E198" s="32">
        <f>SUM(E192:E197)</f>
        <v>558120158</v>
      </c>
      <c r="F198" s="32">
        <f>SUM(F192:F197)</f>
        <v>58538800</v>
      </c>
      <c r="G198" s="37">
        <f t="shared" si="35"/>
        <v>0.10488565797331406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58538800</v>
      </c>
      <c r="O198" s="37">
        <f t="shared" si="39"/>
        <v>0.10488565797331406</v>
      </c>
      <c r="P198" s="32">
        <f>SUM(P192:P197)</f>
        <v>89739334</v>
      </c>
      <c r="Q198" s="32">
        <f>SUM(Q192:Q197)</f>
        <v>428408002</v>
      </c>
      <c r="R198" s="32">
        <f>SUM(R192:R197)</f>
        <v>423489755</v>
      </c>
      <c r="S198" s="32">
        <f>SUM(S192:S197)</f>
        <v>89739334</v>
      </c>
      <c r="T198" s="37">
        <f t="shared" si="40"/>
        <v>0.2094716568809562</v>
      </c>
      <c r="U198" s="37">
        <f t="shared" si="41"/>
        <v>-0.34767958050591286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-71548</v>
      </c>
      <c r="Q203" s="31">
        <v>0</v>
      </c>
      <c r="R203" s="31">
        <v>0</v>
      </c>
      <c r="S203" s="31">
        <v>-71548</v>
      </c>
      <c r="T203" s="36">
        <f t="shared" si="40"/>
        <v>0</v>
      </c>
      <c r="U203" s="36">
        <f t="shared" si="41"/>
        <v>-1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20000000</v>
      </c>
      <c r="E204" s="32">
        <f>SUM(E199:E203)</f>
        <v>20000000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-71548</v>
      </c>
      <c r="Q204" s="32">
        <f>SUM(Q199:Q203)</f>
        <v>0</v>
      </c>
      <c r="R204" s="32">
        <f>SUM(R199:R203)</f>
        <v>0</v>
      </c>
      <c r="S204" s="32">
        <f>SUM(S199:S203)</f>
        <v>-71548</v>
      </c>
      <c r="T204" s="37">
        <f t="shared" si="40"/>
        <v>0</v>
      </c>
      <c r="U204" s="37">
        <f t="shared" si="41"/>
        <v>-1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2693889457</v>
      </c>
      <c r="E205" s="32">
        <f>SUM(E173:E178,E180:E184,E186:E190,E192:E197,E199:E203)</f>
        <v>2693889457</v>
      </c>
      <c r="F205" s="32">
        <f>SUM(F173:F178,F180:F184,F186:F190,F192:F197,F199:F203)</f>
        <v>358968048</v>
      </c>
      <c r="G205" s="37">
        <f t="shared" si="35"/>
        <v>0.13325270161595945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358968048</v>
      </c>
      <c r="O205" s="37">
        <f t="shared" si="39"/>
        <v>0.13325270161595945</v>
      </c>
      <c r="P205" s="32">
        <f>SUM(P173:P178,P180:P184,P186:P190,P192:P197,P199:P203)</f>
        <v>602911733</v>
      </c>
      <c r="Q205" s="32">
        <f>SUM(Q173:Q178,Q180:Q184,Q186:Q190,Q192:Q197,Q199:Q203)</f>
        <v>2638760212</v>
      </c>
      <c r="R205" s="32">
        <f>SUM(R173:R178,R180:R184,R186:R190,R192:R197,R199:R203)</f>
        <v>2147933955</v>
      </c>
      <c r="S205" s="32">
        <f>SUM(S173:S178,S180:S184,S186:S190,S192:S197,S199:S203)</f>
        <v>602911733</v>
      </c>
      <c r="T205" s="37">
        <f t="shared" si="40"/>
        <v>0.22848295584350731</v>
      </c>
      <c r="U205" s="37">
        <f t="shared" si="41"/>
        <v>-0.40460928465626655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55151246</v>
      </c>
      <c r="E208" s="31">
        <v>55151246</v>
      </c>
      <c r="F208" s="31">
        <v>1462450</v>
      </c>
      <c r="G208" s="36">
        <f t="shared" ref="G208:G231" si="42">IF(($D208     =0),0,($F208     /$D208     ))</f>
        <v>2.6517079958628679E-2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1462450</v>
      </c>
      <c r="O208" s="36">
        <f t="shared" ref="O208:O231" si="46">IF(($D208     =0),0,($N208     /$D208     ))</f>
        <v>2.6517079958628679E-2</v>
      </c>
      <c r="P208" s="31">
        <v>1106368</v>
      </c>
      <c r="Q208" s="31">
        <v>52375353</v>
      </c>
      <c r="R208" s="31">
        <v>52375354</v>
      </c>
      <c r="S208" s="31">
        <v>1106368</v>
      </c>
      <c r="T208" s="36">
        <f t="shared" ref="T208:T231" si="47">IF(($Q208     =0),0,($S208     /$Q208     ))</f>
        <v>2.112382898879937E-2</v>
      </c>
      <c r="U208" s="36">
        <f t="shared" ref="U208:U231" si="48">IF(($P208     =0),0,(($F208     /$P208     )-1))</f>
        <v>0.32184770347660097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91011763</v>
      </c>
      <c r="E209" s="31">
        <v>91011763</v>
      </c>
      <c r="F209" s="31">
        <v>25722628</v>
      </c>
      <c r="G209" s="36">
        <f t="shared" si="42"/>
        <v>0.28262970798620835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25722628</v>
      </c>
      <c r="O209" s="36">
        <f t="shared" si="46"/>
        <v>0.28262970798620835</v>
      </c>
      <c r="P209" s="31">
        <v>22262046</v>
      </c>
      <c r="Q209" s="31">
        <v>77635209</v>
      </c>
      <c r="R209" s="31">
        <v>86314180</v>
      </c>
      <c r="S209" s="31">
        <v>22262046</v>
      </c>
      <c r="T209" s="36">
        <f t="shared" si="47"/>
        <v>0.28675192978484798</v>
      </c>
      <c r="U209" s="36">
        <f t="shared" si="48"/>
        <v>0.15544761698902243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43164181</v>
      </c>
      <c r="E210" s="31">
        <v>43164181</v>
      </c>
      <c r="F210" s="31">
        <v>6078280</v>
      </c>
      <c r="G210" s="36">
        <f t="shared" si="42"/>
        <v>0.14081768399590391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6078280</v>
      </c>
      <c r="O210" s="36">
        <f t="shared" si="46"/>
        <v>0.14081768399590391</v>
      </c>
      <c r="P210" s="31">
        <v>7819723</v>
      </c>
      <c r="Q210" s="31">
        <v>32633150</v>
      </c>
      <c r="R210" s="31">
        <v>40252750</v>
      </c>
      <c r="S210" s="31">
        <v>7819723</v>
      </c>
      <c r="T210" s="36">
        <f t="shared" si="47"/>
        <v>0.23962513578983335</v>
      </c>
      <c r="U210" s="36">
        <f t="shared" si="48"/>
        <v>-0.2226988091521912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78112248</v>
      </c>
      <c r="E211" s="31">
        <v>78112248</v>
      </c>
      <c r="F211" s="31">
        <v>8720827</v>
      </c>
      <c r="G211" s="36">
        <f t="shared" si="42"/>
        <v>0.1116448088909181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8720827</v>
      </c>
      <c r="O211" s="36">
        <f t="shared" si="46"/>
        <v>0.1116448088909181</v>
      </c>
      <c r="P211" s="31">
        <v>6002954</v>
      </c>
      <c r="Q211" s="31">
        <v>26343940</v>
      </c>
      <c r="R211" s="31">
        <v>59687880</v>
      </c>
      <c r="S211" s="31">
        <v>6002954</v>
      </c>
      <c r="T211" s="36">
        <f t="shared" si="47"/>
        <v>0.22786849651191127</v>
      </c>
      <c r="U211" s="36">
        <f t="shared" si="48"/>
        <v>0.45275592649885366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116593149</v>
      </c>
      <c r="E212" s="31">
        <v>116593149</v>
      </c>
      <c r="F212" s="31">
        <v>-18283331</v>
      </c>
      <c r="G212" s="36">
        <f t="shared" si="42"/>
        <v>-0.15681308170173874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-18283331</v>
      </c>
      <c r="O212" s="36">
        <f t="shared" si="46"/>
        <v>-0.15681308170173874</v>
      </c>
      <c r="P212" s="31">
        <v>20011415</v>
      </c>
      <c r="Q212" s="31">
        <v>114320918</v>
      </c>
      <c r="R212" s="31">
        <v>114320918</v>
      </c>
      <c r="S212" s="31">
        <v>20011415</v>
      </c>
      <c r="T212" s="36">
        <f t="shared" si="47"/>
        <v>0.17504596140489354</v>
      </c>
      <c r="U212" s="36">
        <f t="shared" si="48"/>
        <v>-1.9136450870665569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27610272</v>
      </c>
      <c r="E213" s="31">
        <v>27610272</v>
      </c>
      <c r="F213" s="31">
        <v>6880920</v>
      </c>
      <c r="G213" s="36">
        <f t="shared" si="42"/>
        <v>0.24921594397911037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6880920</v>
      </c>
      <c r="O213" s="36">
        <f t="shared" si="46"/>
        <v>0.24921594397911037</v>
      </c>
      <c r="P213" s="31">
        <v>6739469</v>
      </c>
      <c r="Q213" s="31">
        <v>26220000</v>
      </c>
      <c r="R213" s="31">
        <v>26220000</v>
      </c>
      <c r="S213" s="31">
        <v>6739469</v>
      </c>
      <c r="T213" s="36">
        <f t="shared" si="47"/>
        <v>0.25703543096872616</v>
      </c>
      <c r="U213" s="36">
        <f t="shared" si="48"/>
        <v>2.0988448793221037E-2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773326242</v>
      </c>
      <c r="E214" s="31">
        <v>773326242</v>
      </c>
      <c r="F214" s="31">
        <v>122072542</v>
      </c>
      <c r="G214" s="36">
        <f t="shared" si="42"/>
        <v>0.15785387249279456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122072542</v>
      </c>
      <c r="O214" s="36">
        <f t="shared" si="46"/>
        <v>0.15785387249279456</v>
      </c>
      <c r="P214" s="31">
        <v>147134059</v>
      </c>
      <c r="Q214" s="31">
        <v>723517307</v>
      </c>
      <c r="R214" s="31">
        <v>723517307</v>
      </c>
      <c r="S214" s="31">
        <v>147134059</v>
      </c>
      <c r="T214" s="36">
        <f t="shared" si="47"/>
        <v>0.20335941874020713</v>
      </c>
      <c r="U214" s="36">
        <f t="shared" si="48"/>
        <v>-0.17033117396700104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1000800</v>
      </c>
      <c r="E215" s="31">
        <v>1000800</v>
      </c>
      <c r="F215" s="31">
        <v>936779</v>
      </c>
      <c r="G215" s="36">
        <f t="shared" si="42"/>
        <v>0.93603017585931259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936779</v>
      </c>
      <c r="O215" s="36">
        <f t="shared" si="46"/>
        <v>0.93603017585931259</v>
      </c>
      <c r="P215" s="31">
        <v>26809</v>
      </c>
      <c r="Q215" s="31">
        <v>142550</v>
      </c>
      <c r="R215" s="31">
        <v>370550</v>
      </c>
      <c r="S215" s="31">
        <v>26809</v>
      </c>
      <c r="T215" s="36">
        <f t="shared" si="47"/>
        <v>0.1880673447913013</v>
      </c>
      <c r="U215" s="36">
        <f t="shared" si="48"/>
        <v>33.942705807751132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1185969901</v>
      </c>
      <c r="E216" s="32">
        <f>SUM(E208:E215)</f>
        <v>1185969901</v>
      </c>
      <c r="F216" s="32">
        <f>SUM(F208:F215)</f>
        <v>153591095</v>
      </c>
      <c r="G216" s="37">
        <f t="shared" si="42"/>
        <v>0.12950673948006039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153591095</v>
      </c>
      <c r="O216" s="37">
        <f t="shared" si="46"/>
        <v>0.12950673948006039</v>
      </c>
      <c r="P216" s="32">
        <f>SUM(P208:P215)</f>
        <v>211102843</v>
      </c>
      <c r="Q216" s="32">
        <f>SUM(Q208:Q215)</f>
        <v>1053188427</v>
      </c>
      <c r="R216" s="32">
        <f>SUM(R208:R215)</f>
        <v>1103058939</v>
      </c>
      <c r="S216" s="32">
        <f>SUM(S208:S215)</f>
        <v>211102843</v>
      </c>
      <c r="T216" s="37">
        <f t="shared" si="47"/>
        <v>0.2004416660761503</v>
      </c>
      <c r="U216" s="37">
        <f t="shared" si="48"/>
        <v>-0.27243473930855588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85750010</v>
      </c>
      <c r="E217" s="31">
        <v>85750010</v>
      </c>
      <c r="F217" s="31">
        <v>14056262</v>
      </c>
      <c r="G217" s="36">
        <f t="shared" si="42"/>
        <v>0.16392140362432611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14056262</v>
      </c>
      <c r="O217" s="36">
        <f t="shared" si="46"/>
        <v>0.16392140362432611</v>
      </c>
      <c r="P217" s="31">
        <v>10330763</v>
      </c>
      <c r="Q217" s="31">
        <v>72540499</v>
      </c>
      <c r="R217" s="31">
        <v>72540499</v>
      </c>
      <c r="S217" s="31">
        <v>10330763</v>
      </c>
      <c r="T217" s="36">
        <f t="shared" si="47"/>
        <v>0.14241372946717668</v>
      </c>
      <c r="U217" s="36">
        <f t="shared" si="48"/>
        <v>0.36062186307052047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628502909</v>
      </c>
      <c r="E218" s="31">
        <v>628502909</v>
      </c>
      <c r="F218" s="31">
        <v>106850548</v>
      </c>
      <c r="G218" s="36">
        <f t="shared" si="42"/>
        <v>0.17000804048784443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106850548</v>
      </c>
      <c r="O218" s="36">
        <f t="shared" si="46"/>
        <v>0.17000804048784443</v>
      </c>
      <c r="P218" s="31">
        <v>111985690</v>
      </c>
      <c r="Q218" s="31">
        <v>635414708</v>
      </c>
      <c r="R218" s="31">
        <v>598410970</v>
      </c>
      <c r="S218" s="31">
        <v>111985690</v>
      </c>
      <c r="T218" s="36">
        <f t="shared" si="47"/>
        <v>0.17624031768556417</v>
      </c>
      <c r="U218" s="36">
        <f t="shared" si="48"/>
        <v>-4.5855340981512893E-2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186025276</v>
      </c>
      <c r="E219" s="31">
        <v>186025276</v>
      </c>
      <c r="F219" s="31">
        <v>37515821</v>
      </c>
      <c r="G219" s="36">
        <f t="shared" si="42"/>
        <v>0.20167055685486526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37515821</v>
      </c>
      <c r="O219" s="36">
        <f t="shared" si="46"/>
        <v>0.20167055685486526</v>
      </c>
      <c r="P219" s="31">
        <v>40129736</v>
      </c>
      <c r="Q219" s="31">
        <v>171071065</v>
      </c>
      <c r="R219" s="31">
        <v>172000930</v>
      </c>
      <c r="S219" s="31">
        <v>40129736</v>
      </c>
      <c r="T219" s="36">
        <f t="shared" si="47"/>
        <v>0.2345793311101442</v>
      </c>
      <c r="U219" s="36">
        <f t="shared" si="48"/>
        <v>-6.5136610916154525E-2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20134134</v>
      </c>
      <c r="E220" s="31">
        <v>20134134</v>
      </c>
      <c r="F220" s="31">
        <v>5373165</v>
      </c>
      <c r="G220" s="36">
        <f t="shared" si="42"/>
        <v>0.26686844341057825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5373165</v>
      </c>
      <c r="O220" s="36">
        <f t="shared" si="46"/>
        <v>0.26686844341057825</v>
      </c>
      <c r="P220" s="31">
        <v>4914435</v>
      </c>
      <c r="Q220" s="31">
        <v>20218764</v>
      </c>
      <c r="R220" s="31">
        <v>19120734</v>
      </c>
      <c r="S220" s="31">
        <v>4914435</v>
      </c>
      <c r="T220" s="36">
        <f t="shared" si="47"/>
        <v>0.24306307744627714</v>
      </c>
      <c r="U220" s="36">
        <f t="shared" si="48"/>
        <v>9.3343385353555464E-2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155501570</v>
      </c>
      <c r="E221" s="31">
        <v>155501570</v>
      </c>
      <c r="F221" s="31">
        <v>69988159</v>
      </c>
      <c r="G221" s="36">
        <f t="shared" si="42"/>
        <v>0.45008007957733159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69988159</v>
      </c>
      <c r="O221" s="36">
        <f t="shared" si="46"/>
        <v>0.45008007957733159</v>
      </c>
      <c r="P221" s="31">
        <v>47967375</v>
      </c>
      <c r="Q221" s="31">
        <v>127712916</v>
      </c>
      <c r="R221" s="31">
        <v>146725138</v>
      </c>
      <c r="S221" s="31">
        <v>47967375</v>
      </c>
      <c r="T221" s="36">
        <f t="shared" si="47"/>
        <v>0.37558750126729545</v>
      </c>
      <c r="U221" s="36">
        <f t="shared" si="48"/>
        <v>0.45907836315829242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85380010</v>
      </c>
      <c r="E222" s="31">
        <v>85380010</v>
      </c>
      <c r="F222" s="31">
        <v>9986031</v>
      </c>
      <c r="G222" s="36">
        <f t="shared" si="42"/>
        <v>0.11695982467090364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9986031</v>
      </c>
      <c r="O222" s="36">
        <f t="shared" si="46"/>
        <v>0.11695982467090364</v>
      </c>
      <c r="P222" s="31">
        <v>22102831</v>
      </c>
      <c r="Q222" s="31">
        <v>81999996</v>
      </c>
      <c r="R222" s="31">
        <v>81610304</v>
      </c>
      <c r="S222" s="31">
        <v>22102831</v>
      </c>
      <c r="T222" s="36">
        <f t="shared" si="47"/>
        <v>0.26954673266081625</v>
      </c>
      <c r="U222" s="36">
        <f t="shared" si="48"/>
        <v>-0.54820126887818121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1161293909</v>
      </c>
      <c r="E224" s="32">
        <f>SUM(E217:E223)</f>
        <v>1161293909</v>
      </c>
      <c r="F224" s="32">
        <f>SUM(F217:F223)</f>
        <v>243769986</v>
      </c>
      <c r="G224" s="37">
        <f t="shared" si="42"/>
        <v>0.20991239522638364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243769986</v>
      </c>
      <c r="O224" s="37">
        <f t="shared" si="46"/>
        <v>0.20991239522638364</v>
      </c>
      <c r="P224" s="32">
        <f>SUM(P217:P223)</f>
        <v>237430830</v>
      </c>
      <c r="Q224" s="32">
        <f>SUM(Q217:Q223)</f>
        <v>1108957948</v>
      </c>
      <c r="R224" s="32">
        <f>SUM(R217:R223)</f>
        <v>1090408575</v>
      </c>
      <c r="S224" s="32">
        <f>SUM(S217:S223)</f>
        <v>237430830</v>
      </c>
      <c r="T224" s="37">
        <f t="shared" si="47"/>
        <v>0.21410264512572844</v>
      </c>
      <c r="U224" s="37">
        <f t="shared" si="48"/>
        <v>2.6698959018927715E-2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72153865</v>
      </c>
      <c r="E225" s="31">
        <v>72153865</v>
      </c>
      <c r="F225" s="31">
        <v>17047469</v>
      </c>
      <c r="G225" s="36">
        <f t="shared" si="42"/>
        <v>0.2362655001225506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17047469</v>
      </c>
      <c r="O225" s="36">
        <f t="shared" si="46"/>
        <v>0.2362655001225506</v>
      </c>
      <c r="P225" s="31">
        <v>14328242</v>
      </c>
      <c r="Q225" s="31">
        <v>62882460</v>
      </c>
      <c r="R225" s="31">
        <v>62882460</v>
      </c>
      <c r="S225" s="31">
        <v>14328242</v>
      </c>
      <c r="T225" s="36">
        <f t="shared" si="47"/>
        <v>0.22785752974676882</v>
      </c>
      <c r="U225" s="36">
        <f t="shared" si="48"/>
        <v>0.18978092357736553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229674685</v>
      </c>
      <c r="E226" s="31">
        <v>234799685</v>
      </c>
      <c r="F226" s="31">
        <v>91370480</v>
      </c>
      <c r="G226" s="36">
        <f t="shared" si="42"/>
        <v>0.39782564630490297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91370480</v>
      </c>
      <c r="O226" s="36">
        <f t="shared" si="46"/>
        <v>0.39782564630490297</v>
      </c>
      <c r="P226" s="31">
        <v>76533166</v>
      </c>
      <c r="Q226" s="31">
        <v>205813062</v>
      </c>
      <c r="R226" s="31">
        <v>208615127</v>
      </c>
      <c r="S226" s="31">
        <v>76533166</v>
      </c>
      <c r="T226" s="36">
        <f t="shared" si="47"/>
        <v>0.37185767150191856</v>
      </c>
      <c r="U226" s="36">
        <f t="shared" si="48"/>
        <v>0.19386776708022246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40133755</v>
      </c>
      <c r="E227" s="31">
        <v>40133755</v>
      </c>
      <c r="F227" s="31">
        <v>18798966</v>
      </c>
      <c r="G227" s="36">
        <f t="shared" si="42"/>
        <v>0.46840785269158092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18798966</v>
      </c>
      <c r="O227" s="36">
        <f t="shared" si="46"/>
        <v>0.46840785269158092</v>
      </c>
      <c r="P227" s="31">
        <v>0</v>
      </c>
      <c r="Q227" s="31">
        <v>6931997</v>
      </c>
      <c r="R227" s="31">
        <v>87172822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449732690</v>
      </c>
      <c r="E228" s="31">
        <v>449732690</v>
      </c>
      <c r="F228" s="31">
        <v>147045196</v>
      </c>
      <c r="G228" s="36">
        <f t="shared" si="42"/>
        <v>0.32696132451479121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147045196</v>
      </c>
      <c r="O228" s="36">
        <f t="shared" si="46"/>
        <v>0.32696132451479121</v>
      </c>
      <c r="P228" s="31">
        <v>104313054</v>
      </c>
      <c r="Q228" s="31">
        <v>438253619</v>
      </c>
      <c r="R228" s="31">
        <v>443353619</v>
      </c>
      <c r="S228" s="31">
        <v>104313054</v>
      </c>
      <c r="T228" s="36">
        <f t="shared" si="47"/>
        <v>0.23801983481167785</v>
      </c>
      <c r="U228" s="36">
        <f t="shared" si="48"/>
        <v>0.40965287048349674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791694995</v>
      </c>
      <c r="E230" s="32">
        <f>SUM(E225:E229)</f>
        <v>796819995</v>
      </c>
      <c r="F230" s="32">
        <f>SUM(F225:F229)</f>
        <v>274262111</v>
      </c>
      <c r="G230" s="37">
        <f t="shared" si="42"/>
        <v>0.34642395459377634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274262111</v>
      </c>
      <c r="O230" s="37">
        <f t="shared" si="46"/>
        <v>0.34642395459377634</v>
      </c>
      <c r="P230" s="32">
        <f>SUM(P225:P229)</f>
        <v>195174462</v>
      </c>
      <c r="Q230" s="32">
        <f>SUM(Q225:Q229)</f>
        <v>713881138</v>
      </c>
      <c r="R230" s="32">
        <f>SUM(R225:R229)</f>
        <v>802024028</v>
      </c>
      <c r="S230" s="32">
        <f>SUM(S225:S229)</f>
        <v>195174462</v>
      </c>
      <c r="T230" s="37">
        <f t="shared" si="47"/>
        <v>0.27339910191043598</v>
      </c>
      <c r="U230" s="37">
        <f t="shared" si="48"/>
        <v>0.40521515053542201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3138958805</v>
      </c>
      <c r="E231" s="32">
        <f>SUM(E208:E215,E217:E223,E225:E229)</f>
        <v>3144083805</v>
      </c>
      <c r="F231" s="32">
        <f>SUM(F208:F215,F217:F223,F225:F229)</f>
        <v>671623192</v>
      </c>
      <c r="G231" s="37">
        <f t="shared" si="42"/>
        <v>0.21396368468747712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671623192</v>
      </c>
      <c r="O231" s="37">
        <f t="shared" si="46"/>
        <v>0.21396368468747712</v>
      </c>
      <c r="P231" s="32">
        <f>SUM(P208:P215,P217:P223,P225:P229)</f>
        <v>643708135</v>
      </c>
      <c r="Q231" s="32">
        <f>SUM(Q208:Q215,Q217:Q223,Q225:Q229)</f>
        <v>2876027513</v>
      </c>
      <c r="R231" s="32">
        <f>SUM(R208:R215,R217:R223,R225:R229)</f>
        <v>2995491542</v>
      </c>
      <c r="S231" s="32">
        <f>SUM(S208:S215,S217:S223,S225:S229)</f>
        <v>643708135</v>
      </c>
      <c r="T231" s="37">
        <f t="shared" si="47"/>
        <v>0.22381848994502299</v>
      </c>
      <c r="U231" s="37">
        <f t="shared" si="48"/>
        <v>4.3366015562317006E-2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61618576</v>
      </c>
      <c r="E234" s="31">
        <v>61618576</v>
      </c>
      <c r="F234" s="31">
        <v>11944570</v>
      </c>
      <c r="G234" s="36">
        <f t="shared" ref="G234:G260" si="49">IF(($D234     =0),0,($F234     /$D234     ))</f>
        <v>0.19384690097349863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11944570</v>
      </c>
      <c r="O234" s="36">
        <f t="shared" ref="O234:O260" si="53">IF(($D234     =0),0,($N234     /$D234     ))</f>
        <v>0.19384690097349863</v>
      </c>
      <c r="P234" s="31">
        <v>14371609</v>
      </c>
      <c r="Q234" s="31">
        <v>56666747</v>
      </c>
      <c r="R234" s="31">
        <v>56666747</v>
      </c>
      <c r="S234" s="31">
        <v>14371609</v>
      </c>
      <c r="T234" s="36">
        <f t="shared" ref="T234:T260" si="54">IF(($Q234     =0),0,($S234     /$Q234     ))</f>
        <v>0.25361626987340563</v>
      </c>
      <c r="U234" s="36">
        <f t="shared" ref="U234:U260" si="55">IF(($P234     =0),0,(($F234     /$P234     )-1))</f>
        <v>-0.16887733308079844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193706142</v>
      </c>
      <c r="E235" s="31">
        <v>193706142</v>
      </c>
      <c r="F235" s="31">
        <v>-6764285</v>
      </c>
      <c r="G235" s="36">
        <f t="shared" si="49"/>
        <v>-3.4920343413788087E-2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-6764285</v>
      </c>
      <c r="O235" s="36">
        <f t="shared" si="53"/>
        <v>-3.4920343413788087E-2</v>
      </c>
      <c r="P235" s="31">
        <v>48434370</v>
      </c>
      <c r="Q235" s="31">
        <v>239022609</v>
      </c>
      <c r="R235" s="31">
        <v>229022609</v>
      </c>
      <c r="S235" s="31">
        <v>48434370</v>
      </c>
      <c r="T235" s="36">
        <f t="shared" si="54"/>
        <v>0.20263509884121464</v>
      </c>
      <c r="U235" s="36">
        <f t="shared" si="55"/>
        <v>-1.1396587794989386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1138619122</v>
      </c>
      <c r="E236" s="31">
        <v>1138619122</v>
      </c>
      <c r="F236" s="31">
        <v>93741416</v>
      </c>
      <c r="G236" s="36">
        <f t="shared" si="49"/>
        <v>8.2329037154533227E-2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93741416</v>
      </c>
      <c r="O236" s="36">
        <f t="shared" si="53"/>
        <v>8.2329037154533227E-2</v>
      </c>
      <c r="P236" s="31">
        <v>325178101</v>
      </c>
      <c r="Q236" s="31">
        <v>1038092874</v>
      </c>
      <c r="R236" s="31">
        <v>1038092874</v>
      </c>
      <c r="S236" s="31">
        <v>325178101</v>
      </c>
      <c r="T236" s="36">
        <f t="shared" si="54"/>
        <v>0.31324567304562773</v>
      </c>
      <c r="U236" s="36">
        <f t="shared" si="55"/>
        <v>-0.71172285061102558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1225141</v>
      </c>
      <c r="E237" s="31">
        <v>1225141</v>
      </c>
      <c r="F237" s="31">
        <v>1428393</v>
      </c>
      <c r="G237" s="36">
        <f t="shared" si="49"/>
        <v>1.1659009044673225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1428393</v>
      </c>
      <c r="O237" s="36">
        <f t="shared" si="53"/>
        <v>1.1659009044673225</v>
      </c>
      <c r="P237" s="31">
        <v>1505860</v>
      </c>
      <c r="Q237" s="31">
        <v>5999666</v>
      </c>
      <c r="R237" s="31">
        <v>24789767</v>
      </c>
      <c r="S237" s="31">
        <v>1505860</v>
      </c>
      <c r="T237" s="36">
        <f t="shared" si="54"/>
        <v>0.25099063847887532</v>
      </c>
      <c r="U237" s="36">
        <f t="shared" si="55"/>
        <v>-5.1443693304822458E-2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363759248</v>
      </c>
      <c r="E238" s="31">
        <v>363759248</v>
      </c>
      <c r="F238" s="31">
        <v>44791417</v>
      </c>
      <c r="G238" s="36">
        <f t="shared" si="49"/>
        <v>0.12313478556564424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44791417</v>
      </c>
      <c r="O238" s="36">
        <f t="shared" si="53"/>
        <v>0.12313478556564424</v>
      </c>
      <c r="P238" s="31">
        <v>119939528</v>
      </c>
      <c r="Q238" s="31">
        <v>357660331</v>
      </c>
      <c r="R238" s="31">
        <v>357660331</v>
      </c>
      <c r="S238" s="31">
        <v>119939528</v>
      </c>
      <c r="T238" s="36">
        <f t="shared" si="54"/>
        <v>0.3353447883489209</v>
      </c>
      <c r="U238" s="36">
        <f t="shared" si="55"/>
        <v>-0.62654999776220566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1758928229</v>
      </c>
      <c r="E240" s="32">
        <f>SUM(E234:E239)</f>
        <v>1758928229</v>
      </c>
      <c r="F240" s="32">
        <f>SUM(F234:F239)</f>
        <v>145141511</v>
      </c>
      <c r="G240" s="37">
        <f t="shared" si="49"/>
        <v>8.2517017242094648E-2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145141511</v>
      </c>
      <c r="O240" s="37">
        <f t="shared" si="53"/>
        <v>8.2517017242094648E-2</v>
      </c>
      <c r="P240" s="32">
        <f>SUM(P234:P239)</f>
        <v>509429468</v>
      </c>
      <c r="Q240" s="32">
        <f>SUM(Q234:Q239)</f>
        <v>1697442227</v>
      </c>
      <c r="R240" s="32">
        <f>SUM(R234:R239)</f>
        <v>1706232328</v>
      </c>
      <c r="S240" s="32">
        <f>SUM(S234:S239)</f>
        <v>509429468</v>
      </c>
      <c r="T240" s="37">
        <f t="shared" si="54"/>
        <v>0.30011593908580192</v>
      </c>
      <c r="U240" s="37">
        <f t="shared" si="55"/>
        <v>-0.71509007602206476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15453591</v>
      </c>
      <c r="E242" s="31">
        <v>15453591</v>
      </c>
      <c r="F242" s="31">
        <v>1222004</v>
      </c>
      <c r="G242" s="36">
        <f t="shared" si="49"/>
        <v>7.9075730682920231E-2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1222004</v>
      </c>
      <c r="O242" s="36">
        <f t="shared" si="53"/>
        <v>7.9075730682920231E-2</v>
      </c>
      <c r="P242" s="31">
        <v>1364315</v>
      </c>
      <c r="Q242" s="31">
        <v>8221385</v>
      </c>
      <c r="R242" s="31">
        <v>8460058</v>
      </c>
      <c r="S242" s="31">
        <v>1364315</v>
      </c>
      <c r="T242" s="36">
        <f t="shared" si="54"/>
        <v>0.16594710015404948</v>
      </c>
      <c r="U242" s="36">
        <f t="shared" si="55"/>
        <v>-0.10430948864448464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198519214</v>
      </c>
      <c r="E243" s="31">
        <v>198519214</v>
      </c>
      <c r="F243" s="31">
        <v>43850397</v>
      </c>
      <c r="G243" s="36">
        <f t="shared" si="49"/>
        <v>0.2208874199955275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43850397</v>
      </c>
      <c r="O243" s="36">
        <f t="shared" si="53"/>
        <v>0.2208874199955275</v>
      </c>
      <c r="P243" s="31">
        <v>40554700</v>
      </c>
      <c r="Q243" s="31">
        <v>187641312</v>
      </c>
      <c r="R243" s="31">
        <v>187641312</v>
      </c>
      <c r="S243" s="31">
        <v>40554700</v>
      </c>
      <c r="T243" s="36">
        <f t="shared" si="54"/>
        <v>0.21612884480364325</v>
      </c>
      <c r="U243" s="36">
        <f t="shared" si="55"/>
        <v>8.1265476011411764E-2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73102000</v>
      </c>
      <c r="E244" s="31">
        <v>73102000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69422315</v>
      </c>
      <c r="R244" s="31">
        <v>69422315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24373404</v>
      </c>
      <c r="E245" s="31">
        <v>24373404</v>
      </c>
      <c r="F245" s="31">
        <v>2484277</v>
      </c>
      <c r="G245" s="36">
        <f t="shared" si="49"/>
        <v>0.10192573019345184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2484277</v>
      </c>
      <c r="O245" s="36">
        <f t="shared" si="53"/>
        <v>0.10192573019345184</v>
      </c>
      <c r="P245" s="31">
        <v>2101736</v>
      </c>
      <c r="Q245" s="31">
        <v>20452622</v>
      </c>
      <c r="R245" s="31">
        <v>20452627</v>
      </c>
      <c r="S245" s="31">
        <v>2101736</v>
      </c>
      <c r="T245" s="36">
        <f t="shared" si="54"/>
        <v>0.1027612009844019</v>
      </c>
      <c r="U245" s="36">
        <f t="shared" si="55"/>
        <v>0.18201191776702697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311448209</v>
      </c>
      <c r="E247" s="32">
        <f>SUM(E241:E246)</f>
        <v>311448209</v>
      </c>
      <c r="F247" s="32">
        <f>SUM(F241:F246)</f>
        <v>47556678</v>
      </c>
      <c r="G247" s="37">
        <f t="shared" si="49"/>
        <v>0.15269530093846198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47556678</v>
      </c>
      <c r="O247" s="37">
        <f t="shared" si="53"/>
        <v>0.15269530093846198</v>
      </c>
      <c r="P247" s="32">
        <f>SUM(P241:P246)</f>
        <v>44020751</v>
      </c>
      <c r="Q247" s="32">
        <f>SUM(Q241:Q246)</f>
        <v>285737634</v>
      </c>
      <c r="R247" s="32">
        <f>SUM(R241:R246)</f>
        <v>285976312</v>
      </c>
      <c r="S247" s="32">
        <f>SUM(S241:S246)</f>
        <v>44020751</v>
      </c>
      <c r="T247" s="37">
        <f t="shared" si="54"/>
        <v>0.15406003886768377</v>
      </c>
      <c r="U247" s="37">
        <f t="shared" si="55"/>
        <v>8.0324095334039169E-2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37335639</v>
      </c>
      <c r="E248" s="31">
        <v>37335639</v>
      </c>
      <c r="F248" s="31">
        <v>769847</v>
      </c>
      <c r="G248" s="36">
        <f t="shared" si="49"/>
        <v>2.0619628339560492E-2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769847</v>
      </c>
      <c r="O248" s="36">
        <f t="shared" si="53"/>
        <v>2.0619628339560492E-2</v>
      </c>
      <c r="P248" s="31">
        <v>9116186</v>
      </c>
      <c r="Q248" s="31">
        <v>40839720</v>
      </c>
      <c r="R248" s="31">
        <v>40839720</v>
      </c>
      <c r="S248" s="31">
        <v>9116186</v>
      </c>
      <c r="T248" s="36">
        <f t="shared" si="54"/>
        <v>0.22321862147928537</v>
      </c>
      <c r="U248" s="36">
        <f t="shared" si="55"/>
        <v>-0.91555163530011341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7533816</v>
      </c>
      <c r="E249" s="31">
        <v>7533816</v>
      </c>
      <c r="F249" s="31">
        <v>1903472</v>
      </c>
      <c r="G249" s="36">
        <f t="shared" si="49"/>
        <v>0.25265708639552653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1903472</v>
      </c>
      <c r="O249" s="36">
        <f t="shared" si="53"/>
        <v>0.25265708639552653</v>
      </c>
      <c r="P249" s="31">
        <v>1488152</v>
      </c>
      <c r="Q249" s="31">
        <v>10766354</v>
      </c>
      <c r="R249" s="31">
        <v>11022680</v>
      </c>
      <c r="S249" s="31">
        <v>1488152</v>
      </c>
      <c r="T249" s="36">
        <f t="shared" si="54"/>
        <v>0.138222466027032</v>
      </c>
      <c r="U249" s="36">
        <f t="shared" si="55"/>
        <v>0.27908439460485224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1689802</v>
      </c>
      <c r="E250" s="31">
        <v>1689802</v>
      </c>
      <c r="F250" s="31">
        <v>195403</v>
      </c>
      <c r="G250" s="36">
        <f t="shared" si="49"/>
        <v>0.11563662488267856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195403</v>
      </c>
      <c r="O250" s="36">
        <f t="shared" si="53"/>
        <v>0.11563662488267856</v>
      </c>
      <c r="P250" s="31">
        <v>463217</v>
      </c>
      <c r="Q250" s="31">
        <v>1604751</v>
      </c>
      <c r="R250" s="31">
        <v>1604751</v>
      </c>
      <c r="S250" s="31">
        <v>463217</v>
      </c>
      <c r="T250" s="36">
        <f t="shared" si="54"/>
        <v>0.2886535045000751</v>
      </c>
      <c r="U250" s="36">
        <f t="shared" si="55"/>
        <v>-0.57816099150074374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17904669</v>
      </c>
      <c r="E251" s="31">
        <v>17904669</v>
      </c>
      <c r="F251" s="31">
        <v>6071273</v>
      </c>
      <c r="G251" s="36">
        <f t="shared" si="49"/>
        <v>0.33908881532520929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6071273</v>
      </c>
      <c r="O251" s="36">
        <f t="shared" si="53"/>
        <v>0.33908881532520929</v>
      </c>
      <c r="P251" s="31">
        <v>5759603</v>
      </c>
      <c r="Q251" s="31">
        <v>52763693</v>
      </c>
      <c r="R251" s="31">
        <v>30309646</v>
      </c>
      <c r="S251" s="31">
        <v>5759603</v>
      </c>
      <c r="T251" s="36">
        <f t="shared" si="54"/>
        <v>0.10915845105838214</v>
      </c>
      <c r="U251" s="36">
        <f t="shared" si="55"/>
        <v>5.4113104670582279E-2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187969465</v>
      </c>
      <c r="E253" s="31">
        <v>187969465</v>
      </c>
      <c r="F253" s="31">
        <v>78320382</v>
      </c>
      <c r="G253" s="36">
        <f t="shared" si="49"/>
        <v>0.41666545148702744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78320382</v>
      </c>
      <c r="O253" s="36">
        <f t="shared" si="53"/>
        <v>0.41666545148702744</v>
      </c>
      <c r="P253" s="31">
        <v>76294683</v>
      </c>
      <c r="Q253" s="31">
        <v>178397834</v>
      </c>
      <c r="R253" s="31">
        <v>175782834</v>
      </c>
      <c r="S253" s="31">
        <v>76294683</v>
      </c>
      <c r="T253" s="36">
        <f t="shared" si="54"/>
        <v>0.42766597154985636</v>
      </c>
      <c r="U253" s="36">
        <f t="shared" si="55"/>
        <v>2.6550985210856748E-2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252433391</v>
      </c>
      <c r="E254" s="32">
        <f>SUM(E248:E253)</f>
        <v>252433391</v>
      </c>
      <c r="F254" s="32">
        <f>SUM(F248:F253)</f>
        <v>87260377</v>
      </c>
      <c r="G254" s="37">
        <f t="shared" si="49"/>
        <v>0.34567684035112456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87260377</v>
      </c>
      <c r="O254" s="37">
        <f t="shared" si="53"/>
        <v>0.34567684035112456</v>
      </c>
      <c r="P254" s="32">
        <f>SUM(P248:P253)</f>
        <v>93121841</v>
      </c>
      <c r="Q254" s="32">
        <f>SUM(Q248:Q253)</f>
        <v>284372352</v>
      </c>
      <c r="R254" s="32">
        <f>SUM(R248:R253)</f>
        <v>259559631</v>
      </c>
      <c r="S254" s="32">
        <f>SUM(S248:S253)</f>
        <v>93121841</v>
      </c>
      <c r="T254" s="37">
        <f t="shared" si="54"/>
        <v>0.32746446813507385</v>
      </c>
      <c r="U254" s="37">
        <f t="shared" si="55"/>
        <v>-6.294403049870978E-2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1029742393</v>
      </c>
      <c r="E255" s="31">
        <v>1029742393</v>
      </c>
      <c r="F255" s="31">
        <v>236604481</v>
      </c>
      <c r="G255" s="36">
        <f t="shared" si="49"/>
        <v>0.22977055485759729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236604481</v>
      </c>
      <c r="O255" s="36">
        <f t="shared" si="53"/>
        <v>0.22977055485759729</v>
      </c>
      <c r="P255" s="31">
        <v>232100660</v>
      </c>
      <c r="Q255" s="31">
        <v>993372672</v>
      </c>
      <c r="R255" s="31">
        <v>973675536</v>
      </c>
      <c r="S255" s="31">
        <v>232100660</v>
      </c>
      <c r="T255" s="36">
        <f t="shared" si="54"/>
        <v>0.23364912941756466</v>
      </c>
      <c r="U255" s="36">
        <f t="shared" si="55"/>
        <v>1.9404602296262397E-2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74400119</v>
      </c>
      <c r="E256" s="31">
        <v>74400119</v>
      </c>
      <c r="F256" s="31">
        <v>32177394</v>
      </c>
      <c r="G256" s="36">
        <f t="shared" si="49"/>
        <v>0.43249116308537089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32177394</v>
      </c>
      <c r="O256" s="36">
        <f t="shared" si="53"/>
        <v>0.43249116308537089</v>
      </c>
      <c r="P256" s="31">
        <v>20015824</v>
      </c>
      <c r="Q256" s="31">
        <v>85291667</v>
      </c>
      <c r="R256" s="31">
        <v>68256991</v>
      </c>
      <c r="S256" s="31">
        <v>20015824</v>
      </c>
      <c r="T256" s="36">
        <f t="shared" si="54"/>
        <v>0.2346750239973619</v>
      </c>
      <c r="U256" s="36">
        <f t="shared" si="55"/>
        <v>0.60759776864544768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142940475</v>
      </c>
      <c r="E257" s="31">
        <v>142940475</v>
      </c>
      <c r="F257" s="31">
        <v>39256389</v>
      </c>
      <c r="G257" s="36">
        <f t="shared" si="49"/>
        <v>0.27463452181756076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39256389</v>
      </c>
      <c r="O257" s="36">
        <f t="shared" si="53"/>
        <v>0.27463452181756076</v>
      </c>
      <c r="P257" s="31">
        <v>51117339</v>
      </c>
      <c r="Q257" s="31">
        <v>135811805</v>
      </c>
      <c r="R257" s="31">
        <v>134949505</v>
      </c>
      <c r="S257" s="31">
        <v>51117339</v>
      </c>
      <c r="T257" s="36">
        <f t="shared" si="54"/>
        <v>0.37638362143850457</v>
      </c>
      <c r="U257" s="36">
        <f t="shared" si="55"/>
        <v>-0.2320337918998483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1247082987</v>
      </c>
      <c r="E259" s="32">
        <f>SUM(E255:E258)</f>
        <v>1247082987</v>
      </c>
      <c r="F259" s="32">
        <f>SUM(F255:F258)</f>
        <v>308038264</v>
      </c>
      <c r="G259" s="37">
        <f t="shared" si="49"/>
        <v>0.24700702937261704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308038264</v>
      </c>
      <c r="O259" s="37">
        <f t="shared" si="53"/>
        <v>0.24700702937261704</v>
      </c>
      <c r="P259" s="32">
        <f>SUM(P255:P258)</f>
        <v>303233823</v>
      </c>
      <c r="Q259" s="32">
        <f>SUM(Q255:Q258)</f>
        <v>1214476144</v>
      </c>
      <c r="R259" s="32">
        <f>SUM(R255:R258)</f>
        <v>1176882032</v>
      </c>
      <c r="S259" s="32">
        <f>SUM(S255:S258)</f>
        <v>303233823</v>
      </c>
      <c r="T259" s="37">
        <f t="shared" si="54"/>
        <v>0.24968281550699609</v>
      </c>
      <c r="U259" s="37">
        <f t="shared" si="55"/>
        <v>1.5844014208137969E-2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3569892816</v>
      </c>
      <c r="E260" s="32">
        <f>SUM(E234:E239,E241:E246,E248:E253,E255:E258)</f>
        <v>3569892816</v>
      </c>
      <c r="F260" s="32">
        <f>SUM(F234:F239,F241:F246,F248:F253,F255:F258)</f>
        <v>587996830</v>
      </c>
      <c r="G260" s="37">
        <f t="shared" si="49"/>
        <v>0.16470993957147423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587996830</v>
      </c>
      <c r="O260" s="37">
        <f t="shared" si="53"/>
        <v>0.16470993957147423</v>
      </c>
      <c r="P260" s="32">
        <f>SUM(P234:P239,P241:P246,P248:P253,P255:P258)</f>
        <v>949805883</v>
      </c>
      <c r="Q260" s="32">
        <f>SUM(Q234:Q239,Q241:Q246,Q248:Q253,Q255:Q258)</f>
        <v>3482028357</v>
      </c>
      <c r="R260" s="32">
        <f>SUM(R234:R239,R241:R246,R248:R253,R255:R258)</f>
        <v>3428650303</v>
      </c>
      <c r="S260" s="32">
        <f>SUM(S234:S239,S241:S246,S248:S253,S255:S258)</f>
        <v>949805883</v>
      </c>
      <c r="T260" s="37">
        <f t="shared" si="54"/>
        <v>0.27277373577115877</v>
      </c>
      <c r="U260" s="37">
        <f t="shared" si="55"/>
        <v>-0.38092947145916978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33873762</v>
      </c>
      <c r="E263" s="31">
        <v>33873762</v>
      </c>
      <c r="F263" s="31">
        <v>7943768</v>
      </c>
      <c r="G263" s="36">
        <f t="shared" ref="G263:G299" si="56">IF(($D263     =0),0,($F263     /$D263     ))</f>
        <v>0.23451094685024945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7943768</v>
      </c>
      <c r="O263" s="36">
        <f t="shared" ref="O263:O299" si="60">IF(($D263     =0),0,($N263     /$D263     ))</f>
        <v>0.23451094685024945</v>
      </c>
      <c r="P263" s="31">
        <v>1788088</v>
      </c>
      <c r="Q263" s="31">
        <v>32001700</v>
      </c>
      <c r="R263" s="31">
        <v>30889092</v>
      </c>
      <c r="S263" s="31">
        <v>1788088</v>
      </c>
      <c r="T263" s="36">
        <f t="shared" ref="T263:T299" si="61">IF(($Q263     =0),0,($S263     /$Q263     ))</f>
        <v>5.5874781652224724E-2</v>
      </c>
      <c r="U263" s="36">
        <f t="shared" ref="U263:U299" si="62">IF(($P263     =0),0,(($F263     /$P263     )-1))</f>
        <v>3.4426046145379869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96196511</v>
      </c>
      <c r="E264" s="31">
        <v>96196511</v>
      </c>
      <c r="F264" s="31">
        <v>33648592</v>
      </c>
      <c r="G264" s="36">
        <f t="shared" si="56"/>
        <v>0.34979014987352297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33648592</v>
      </c>
      <c r="O264" s="36">
        <f t="shared" si="60"/>
        <v>0.34979014987352297</v>
      </c>
      <c r="P264" s="31">
        <v>26075197</v>
      </c>
      <c r="Q264" s="31">
        <v>95866685</v>
      </c>
      <c r="R264" s="31">
        <v>89236685</v>
      </c>
      <c r="S264" s="31">
        <v>26075197</v>
      </c>
      <c r="T264" s="36">
        <f t="shared" si="61"/>
        <v>0.27199435340859029</v>
      </c>
      <c r="U264" s="36">
        <f t="shared" si="62"/>
        <v>0.29044440201161281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72612970</v>
      </c>
      <c r="E265" s="31">
        <v>72612970</v>
      </c>
      <c r="F265" s="31">
        <v>13907849</v>
      </c>
      <c r="G265" s="36">
        <f t="shared" si="56"/>
        <v>0.19153395047744226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13907849</v>
      </c>
      <c r="O265" s="36">
        <f t="shared" si="60"/>
        <v>0.19153395047744226</v>
      </c>
      <c r="P265" s="31">
        <v>11672836</v>
      </c>
      <c r="Q265" s="31">
        <v>66974454</v>
      </c>
      <c r="R265" s="31">
        <v>66974454</v>
      </c>
      <c r="S265" s="31">
        <v>11672836</v>
      </c>
      <c r="T265" s="36">
        <f t="shared" si="61"/>
        <v>0.17428788594528893</v>
      </c>
      <c r="U265" s="36">
        <f t="shared" si="62"/>
        <v>0.19147129283749043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202683243</v>
      </c>
      <c r="E267" s="32">
        <f>SUM(E263:E266)</f>
        <v>202683243</v>
      </c>
      <c r="F267" s="32">
        <f>SUM(F263:F266)</f>
        <v>55500209</v>
      </c>
      <c r="G267" s="37">
        <f t="shared" si="56"/>
        <v>0.27382731881786598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55500209</v>
      </c>
      <c r="O267" s="37">
        <f t="shared" si="60"/>
        <v>0.27382731881786598</v>
      </c>
      <c r="P267" s="32">
        <f>SUM(P263:P266)</f>
        <v>39536121</v>
      </c>
      <c r="Q267" s="32">
        <f>SUM(Q263:Q266)</f>
        <v>194842839</v>
      </c>
      <c r="R267" s="32">
        <f>SUM(R263:R266)</f>
        <v>187100231</v>
      </c>
      <c r="S267" s="32">
        <f>SUM(S263:S266)</f>
        <v>39536121</v>
      </c>
      <c r="T267" s="37">
        <f t="shared" si="61"/>
        <v>0.20291287687509008</v>
      </c>
      <c r="U267" s="37">
        <f t="shared" si="62"/>
        <v>0.40378488319579953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12016069</v>
      </c>
      <c r="E268" s="31">
        <v>12016069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595087</v>
      </c>
      <c r="Q268" s="31">
        <v>8121343</v>
      </c>
      <c r="R268" s="31">
        <v>8696740</v>
      </c>
      <c r="S268" s="31">
        <v>595087</v>
      </c>
      <c r="T268" s="36">
        <f t="shared" si="61"/>
        <v>7.3274457192609652E-2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57162542</v>
      </c>
      <c r="E269" s="31">
        <v>57162542</v>
      </c>
      <c r="F269" s="31">
        <v>10023376</v>
      </c>
      <c r="G269" s="36">
        <f t="shared" si="56"/>
        <v>0.1753486750116886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10023376</v>
      </c>
      <c r="O269" s="36">
        <f t="shared" si="60"/>
        <v>0.1753486750116886</v>
      </c>
      <c r="P269" s="31">
        <v>14272566</v>
      </c>
      <c r="Q269" s="31">
        <v>49718036</v>
      </c>
      <c r="R269" s="31">
        <v>49706036</v>
      </c>
      <c r="S269" s="31">
        <v>14272566</v>
      </c>
      <c r="T269" s="36">
        <f t="shared" si="61"/>
        <v>0.2870701891764188</v>
      </c>
      <c r="U269" s="36">
        <f t="shared" si="62"/>
        <v>-0.29771731306059468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4978491</v>
      </c>
      <c r="E270" s="31">
        <v>4978491</v>
      </c>
      <c r="F270" s="31">
        <v>1409173</v>
      </c>
      <c r="G270" s="36">
        <f t="shared" si="56"/>
        <v>0.28305223410065422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1409173</v>
      </c>
      <c r="O270" s="36">
        <f t="shared" si="60"/>
        <v>0.28305223410065422</v>
      </c>
      <c r="P270" s="31">
        <v>928267</v>
      </c>
      <c r="Q270" s="31">
        <v>4616495</v>
      </c>
      <c r="R270" s="31">
        <v>4616495</v>
      </c>
      <c r="S270" s="31">
        <v>928267</v>
      </c>
      <c r="T270" s="36">
        <f t="shared" si="61"/>
        <v>0.20107614109838742</v>
      </c>
      <c r="U270" s="36">
        <f t="shared" si="62"/>
        <v>0.51806861603396426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15114839</v>
      </c>
      <c r="E271" s="31">
        <v>15114839</v>
      </c>
      <c r="F271" s="31">
        <v>2791131</v>
      </c>
      <c r="G271" s="36">
        <f t="shared" si="56"/>
        <v>0.18466164277370073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2791131</v>
      </c>
      <c r="O271" s="36">
        <f t="shared" si="60"/>
        <v>0.18466164277370073</v>
      </c>
      <c r="P271" s="31">
        <v>2827507</v>
      </c>
      <c r="Q271" s="31">
        <v>14336686</v>
      </c>
      <c r="R271" s="31">
        <v>14336686</v>
      </c>
      <c r="S271" s="31">
        <v>2827507</v>
      </c>
      <c r="T271" s="36">
        <f t="shared" si="61"/>
        <v>0.19722179867788134</v>
      </c>
      <c r="U271" s="36">
        <f t="shared" si="62"/>
        <v>-1.2865043304932544E-2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11860946</v>
      </c>
      <c r="E272" s="31">
        <v>11860946</v>
      </c>
      <c r="F272" s="31">
        <v>892554</v>
      </c>
      <c r="G272" s="36">
        <f t="shared" si="56"/>
        <v>7.5251501861655898E-2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892554</v>
      </c>
      <c r="O272" s="36">
        <f t="shared" si="60"/>
        <v>7.5251501861655898E-2</v>
      </c>
      <c r="P272" s="31">
        <v>1457282</v>
      </c>
      <c r="Q272" s="31">
        <v>10718645</v>
      </c>
      <c r="R272" s="31">
        <v>11089591</v>
      </c>
      <c r="S272" s="31">
        <v>1457282</v>
      </c>
      <c r="T272" s="36">
        <f t="shared" si="61"/>
        <v>0.13595767002265677</v>
      </c>
      <c r="U272" s="36">
        <f t="shared" si="62"/>
        <v>-0.38752142687551205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18479312</v>
      </c>
      <c r="E273" s="31">
        <v>18479312</v>
      </c>
      <c r="F273" s="31">
        <v>2418766</v>
      </c>
      <c r="G273" s="36">
        <f t="shared" si="56"/>
        <v>0.1308904790394794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2418766</v>
      </c>
      <c r="O273" s="36">
        <f t="shared" si="60"/>
        <v>0.1308904790394794</v>
      </c>
      <c r="P273" s="31">
        <v>2548724</v>
      </c>
      <c r="Q273" s="31">
        <v>12169678</v>
      </c>
      <c r="R273" s="31">
        <v>8769678</v>
      </c>
      <c r="S273" s="31">
        <v>2548724</v>
      </c>
      <c r="T273" s="36">
        <f t="shared" si="61"/>
        <v>0.2094323284478028</v>
      </c>
      <c r="U273" s="36">
        <f t="shared" si="62"/>
        <v>-5.0989436282626088E-2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119612199</v>
      </c>
      <c r="E275" s="32">
        <f>SUM(E268:E274)</f>
        <v>119612199</v>
      </c>
      <c r="F275" s="32">
        <f>SUM(F268:F274)</f>
        <v>17535000</v>
      </c>
      <c r="G275" s="37">
        <f t="shared" si="56"/>
        <v>0.14659875954625665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17535000</v>
      </c>
      <c r="O275" s="37">
        <f t="shared" si="60"/>
        <v>0.14659875954625665</v>
      </c>
      <c r="P275" s="32">
        <f>SUM(P268:P274)</f>
        <v>22629433</v>
      </c>
      <c r="Q275" s="32">
        <f>SUM(Q268:Q274)</f>
        <v>99680883</v>
      </c>
      <c r="R275" s="32">
        <f>SUM(R268:R274)</f>
        <v>97215226</v>
      </c>
      <c r="S275" s="32">
        <f>SUM(S268:S274)</f>
        <v>22629433</v>
      </c>
      <c r="T275" s="37">
        <f t="shared" si="61"/>
        <v>0.2270187855378448</v>
      </c>
      <c r="U275" s="37">
        <f t="shared" si="62"/>
        <v>-0.22512419997443156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12434903</v>
      </c>
      <c r="E276" s="31">
        <v>12434903</v>
      </c>
      <c r="F276" s="31">
        <v>871905</v>
      </c>
      <c r="G276" s="36">
        <f t="shared" si="56"/>
        <v>7.0117555400311532E-2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871905</v>
      </c>
      <c r="O276" s="36">
        <f t="shared" si="60"/>
        <v>7.0117555400311532E-2</v>
      </c>
      <c r="P276" s="31">
        <v>-1244260</v>
      </c>
      <c r="Q276" s="31">
        <v>12202886</v>
      </c>
      <c r="R276" s="31">
        <v>10203283</v>
      </c>
      <c r="S276" s="31">
        <v>-1244260</v>
      </c>
      <c r="T276" s="36">
        <f t="shared" si="61"/>
        <v>-0.10196440415816389</v>
      </c>
      <c r="U276" s="36">
        <f t="shared" si="62"/>
        <v>-1.7007418063748734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27375400</v>
      </c>
      <c r="E277" s="31">
        <v>27375400</v>
      </c>
      <c r="F277" s="31">
        <v>4566691</v>
      </c>
      <c r="G277" s="36">
        <f t="shared" si="56"/>
        <v>0.16681732504365232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4566691</v>
      </c>
      <c r="O277" s="36">
        <f t="shared" si="60"/>
        <v>0.16681732504365232</v>
      </c>
      <c r="P277" s="31">
        <v>3694444</v>
      </c>
      <c r="Q277" s="31">
        <v>21537300</v>
      </c>
      <c r="R277" s="31">
        <v>20156400</v>
      </c>
      <c r="S277" s="31">
        <v>3694444</v>
      </c>
      <c r="T277" s="36">
        <f t="shared" si="61"/>
        <v>0.17153700788863971</v>
      </c>
      <c r="U277" s="36">
        <f t="shared" si="62"/>
        <v>0.23609696073346886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38903485</v>
      </c>
      <c r="E278" s="31">
        <v>38903485</v>
      </c>
      <c r="F278" s="31">
        <v>-201628369</v>
      </c>
      <c r="G278" s="36">
        <f t="shared" si="56"/>
        <v>-5.1827842415660195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-201628369</v>
      </c>
      <c r="O278" s="36">
        <f t="shared" si="60"/>
        <v>-5.1827842415660195</v>
      </c>
      <c r="P278" s="31">
        <v>30076198</v>
      </c>
      <c r="Q278" s="31">
        <v>39771695</v>
      </c>
      <c r="R278" s="31">
        <v>40259377</v>
      </c>
      <c r="S278" s="31">
        <v>30076198</v>
      </c>
      <c r="T278" s="36">
        <f t="shared" si="61"/>
        <v>0.75622117689477408</v>
      </c>
      <c r="U278" s="36">
        <f t="shared" si="62"/>
        <v>-7.7039181282155411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3227940</v>
      </c>
      <c r="E279" s="31">
        <v>3227940</v>
      </c>
      <c r="F279" s="31">
        <v>637971</v>
      </c>
      <c r="G279" s="36">
        <f t="shared" si="56"/>
        <v>0.19764029071172326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637971</v>
      </c>
      <c r="O279" s="36">
        <f t="shared" si="60"/>
        <v>0.19764029071172326</v>
      </c>
      <c r="P279" s="31">
        <v>1686745</v>
      </c>
      <c r="Q279" s="31">
        <v>3262285</v>
      </c>
      <c r="R279" s="31">
        <v>3262285</v>
      </c>
      <c r="S279" s="31">
        <v>1686745</v>
      </c>
      <c r="T279" s="36">
        <f t="shared" si="61"/>
        <v>0.51704403508583707</v>
      </c>
      <c r="U279" s="36">
        <f t="shared" si="62"/>
        <v>-0.62177388994779892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5288237</v>
      </c>
      <c r="E280" s="31">
        <v>5288237</v>
      </c>
      <c r="F280" s="31">
        <v>1220900</v>
      </c>
      <c r="G280" s="36">
        <f t="shared" si="56"/>
        <v>0.23087089326745378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1220900</v>
      </c>
      <c r="O280" s="36">
        <f t="shared" si="60"/>
        <v>0.23087089326745378</v>
      </c>
      <c r="P280" s="31">
        <v>1034384</v>
      </c>
      <c r="Q280" s="31">
        <v>7772766</v>
      </c>
      <c r="R280" s="31">
        <v>5022068</v>
      </c>
      <c r="S280" s="31">
        <v>1034384</v>
      </c>
      <c r="T280" s="36">
        <f t="shared" si="61"/>
        <v>0.13307798021965411</v>
      </c>
      <c r="U280" s="36">
        <f t="shared" si="62"/>
        <v>0.18031601416881937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415820</v>
      </c>
      <c r="E281" s="31">
        <v>415820</v>
      </c>
      <c r="F281" s="31">
        <v>205138</v>
      </c>
      <c r="G281" s="36">
        <f t="shared" si="56"/>
        <v>0.49333365398489731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205138</v>
      </c>
      <c r="O281" s="36">
        <f t="shared" si="60"/>
        <v>0.49333365398489731</v>
      </c>
      <c r="P281" s="31">
        <v>559361</v>
      </c>
      <c r="Q281" s="31">
        <v>398295</v>
      </c>
      <c r="R281" s="31">
        <v>1217296</v>
      </c>
      <c r="S281" s="31">
        <v>559361</v>
      </c>
      <c r="T281" s="36">
        <f t="shared" si="61"/>
        <v>1.4043887068630037</v>
      </c>
      <c r="U281" s="36">
        <f t="shared" si="62"/>
        <v>-0.6332636705097423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21349591</v>
      </c>
      <c r="E282" s="31">
        <v>21349591</v>
      </c>
      <c r="F282" s="31">
        <v>3378434</v>
      </c>
      <c r="G282" s="36">
        <f t="shared" si="56"/>
        <v>0.15824349984034822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3378434</v>
      </c>
      <c r="O282" s="36">
        <f t="shared" si="60"/>
        <v>0.15824349984034822</v>
      </c>
      <c r="P282" s="31">
        <v>3342778</v>
      </c>
      <c r="Q282" s="31">
        <v>20546959</v>
      </c>
      <c r="R282" s="31">
        <v>20272563</v>
      </c>
      <c r="S282" s="31">
        <v>3342778</v>
      </c>
      <c r="T282" s="36">
        <f t="shared" si="61"/>
        <v>0.16268967101165677</v>
      </c>
      <c r="U282" s="36">
        <f t="shared" si="62"/>
        <v>1.0666577319822013E-2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45373210</v>
      </c>
      <c r="E283" s="31">
        <v>45373210</v>
      </c>
      <c r="F283" s="31">
        <v>6118257</v>
      </c>
      <c r="G283" s="36">
        <f t="shared" si="56"/>
        <v>0.13484293925865065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6118257</v>
      </c>
      <c r="O283" s="36">
        <f t="shared" si="60"/>
        <v>0.13484293925865065</v>
      </c>
      <c r="P283" s="31">
        <v>5574986</v>
      </c>
      <c r="Q283" s="31">
        <v>28179125</v>
      </c>
      <c r="R283" s="31">
        <v>28891171</v>
      </c>
      <c r="S283" s="31">
        <v>5574986</v>
      </c>
      <c r="T283" s="36">
        <f t="shared" si="61"/>
        <v>0.19784099044949052</v>
      </c>
      <c r="U283" s="36">
        <f t="shared" si="62"/>
        <v>9.7447957716844558E-2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154368586</v>
      </c>
      <c r="E285" s="32">
        <f>SUM(E276:E284)</f>
        <v>154368586</v>
      </c>
      <c r="F285" s="32">
        <f>SUM(F276:F284)</f>
        <v>-184629073</v>
      </c>
      <c r="G285" s="37">
        <f t="shared" si="56"/>
        <v>-1.196027493573077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-184629073</v>
      </c>
      <c r="O285" s="37">
        <f t="shared" si="60"/>
        <v>-1.196027493573077</v>
      </c>
      <c r="P285" s="32">
        <f>SUM(P276:P284)</f>
        <v>44724636</v>
      </c>
      <c r="Q285" s="32">
        <f>SUM(Q276:Q284)</f>
        <v>133671311</v>
      </c>
      <c r="R285" s="32">
        <f>SUM(R276:R284)</f>
        <v>129284443</v>
      </c>
      <c r="S285" s="32">
        <f>SUM(S276:S284)</f>
        <v>44724636</v>
      </c>
      <c r="T285" s="37">
        <f t="shared" si="61"/>
        <v>0.33458664888833178</v>
      </c>
      <c r="U285" s="37">
        <f t="shared" si="62"/>
        <v>-5.1281291367021966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30880638</v>
      </c>
      <c r="E286" s="31">
        <v>30880638</v>
      </c>
      <c r="F286" s="31">
        <v>1742376</v>
      </c>
      <c r="G286" s="36">
        <f t="shared" si="56"/>
        <v>5.6422927531484292E-2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1742376</v>
      </c>
      <c r="O286" s="36">
        <f t="shared" si="60"/>
        <v>5.6422927531484292E-2</v>
      </c>
      <c r="P286" s="31">
        <v>-242866805</v>
      </c>
      <c r="Q286" s="31">
        <v>13485279</v>
      </c>
      <c r="R286" s="31">
        <v>15397500</v>
      </c>
      <c r="S286" s="31">
        <v>-242866805</v>
      </c>
      <c r="T286" s="36">
        <f t="shared" si="61"/>
        <v>-18.009772359919285</v>
      </c>
      <c r="U286" s="36">
        <f t="shared" si="62"/>
        <v>-1.0071742039839491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9115430</v>
      </c>
      <c r="E287" s="31">
        <v>9115430</v>
      </c>
      <c r="F287" s="31">
        <v>747587</v>
      </c>
      <c r="G287" s="36">
        <f t="shared" si="56"/>
        <v>8.2013355376542849E-2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747587</v>
      </c>
      <c r="O287" s="36">
        <f t="shared" si="60"/>
        <v>8.2013355376542849E-2</v>
      </c>
      <c r="P287" s="31">
        <v>593616</v>
      </c>
      <c r="Q287" s="31">
        <v>8046858</v>
      </c>
      <c r="R287" s="31">
        <v>8046858</v>
      </c>
      <c r="S287" s="31">
        <v>593616</v>
      </c>
      <c r="T287" s="36">
        <f t="shared" si="61"/>
        <v>7.3769911187695866E-2</v>
      </c>
      <c r="U287" s="36">
        <f t="shared" si="62"/>
        <v>0.25937811649281683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17795956</v>
      </c>
      <c r="E288" s="31">
        <v>17795956</v>
      </c>
      <c r="F288" s="31">
        <v>491791</v>
      </c>
      <c r="G288" s="36">
        <f t="shared" si="56"/>
        <v>2.7634986285648269E-2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491791</v>
      </c>
      <c r="O288" s="36">
        <f t="shared" si="60"/>
        <v>2.7634986285648269E-2</v>
      </c>
      <c r="P288" s="31">
        <v>2436570</v>
      </c>
      <c r="Q288" s="31">
        <v>23571643</v>
      </c>
      <c r="R288" s="31">
        <v>18142182</v>
      </c>
      <c r="S288" s="31">
        <v>2436570</v>
      </c>
      <c r="T288" s="36">
        <f t="shared" si="61"/>
        <v>0.10336869602174104</v>
      </c>
      <c r="U288" s="36">
        <f t="shared" si="62"/>
        <v>-0.7981625810052656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14518062</v>
      </c>
      <c r="E289" s="31">
        <v>14518062</v>
      </c>
      <c r="F289" s="31">
        <v>-57052</v>
      </c>
      <c r="G289" s="36">
        <f t="shared" si="56"/>
        <v>-3.9297256066271108E-3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-57052</v>
      </c>
      <c r="O289" s="36">
        <f t="shared" si="60"/>
        <v>-3.9297256066271108E-3</v>
      </c>
      <c r="P289" s="31">
        <v>2434997</v>
      </c>
      <c r="Q289" s="31">
        <v>18419608</v>
      </c>
      <c r="R289" s="31">
        <v>12320231</v>
      </c>
      <c r="S289" s="31">
        <v>2434997</v>
      </c>
      <c r="T289" s="36">
        <f t="shared" si="61"/>
        <v>0.13219591861021146</v>
      </c>
      <c r="U289" s="36">
        <f t="shared" si="62"/>
        <v>-1.0234300083326591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84927434</v>
      </c>
      <c r="E290" s="31">
        <v>84927434</v>
      </c>
      <c r="F290" s="31">
        <v>15467714</v>
      </c>
      <c r="G290" s="36">
        <f t="shared" si="56"/>
        <v>0.18212859227561262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15467714</v>
      </c>
      <c r="O290" s="36">
        <f t="shared" si="60"/>
        <v>0.18212859227561262</v>
      </c>
      <c r="P290" s="31">
        <v>16351020</v>
      </c>
      <c r="Q290" s="31">
        <v>82233666</v>
      </c>
      <c r="R290" s="31">
        <v>77084417</v>
      </c>
      <c r="S290" s="31">
        <v>16351020</v>
      </c>
      <c r="T290" s="36">
        <f t="shared" si="61"/>
        <v>0.19883608253583149</v>
      </c>
      <c r="U290" s="36">
        <f t="shared" si="62"/>
        <v>-5.4021461658049441E-2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157237520</v>
      </c>
      <c r="E292" s="32">
        <f>SUM(E286:E291)</f>
        <v>157237520</v>
      </c>
      <c r="F292" s="32">
        <f>SUM(F286:F291)</f>
        <v>18392416</v>
      </c>
      <c r="G292" s="37">
        <f t="shared" si="56"/>
        <v>0.11697218322954979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18392416</v>
      </c>
      <c r="O292" s="37">
        <f t="shared" si="60"/>
        <v>0.11697218322954979</v>
      </c>
      <c r="P292" s="32">
        <f>SUM(P286:P291)</f>
        <v>-221050602</v>
      </c>
      <c r="Q292" s="32">
        <f>SUM(Q286:Q291)</f>
        <v>145757054</v>
      </c>
      <c r="R292" s="32">
        <f>SUM(R286:R291)</f>
        <v>130991188</v>
      </c>
      <c r="S292" s="32">
        <f>SUM(S286:S291)</f>
        <v>-221050602</v>
      </c>
      <c r="T292" s="37">
        <f t="shared" si="61"/>
        <v>-1.5165688104535922</v>
      </c>
      <c r="U292" s="37">
        <f t="shared" si="62"/>
        <v>-1.0832045506033048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364713993</v>
      </c>
      <c r="E293" s="31">
        <v>364713993</v>
      </c>
      <c r="F293" s="31">
        <v>91594070</v>
      </c>
      <c r="G293" s="36">
        <f t="shared" si="56"/>
        <v>0.25113944558743595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91594070</v>
      </c>
      <c r="O293" s="36">
        <f t="shared" si="60"/>
        <v>0.25113944558743595</v>
      </c>
      <c r="P293" s="31">
        <v>78282004</v>
      </c>
      <c r="Q293" s="31">
        <v>345167008</v>
      </c>
      <c r="R293" s="31">
        <v>340167008</v>
      </c>
      <c r="S293" s="31">
        <v>78282004</v>
      </c>
      <c r="T293" s="36">
        <f t="shared" si="61"/>
        <v>0.22679457244071252</v>
      </c>
      <c r="U293" s="36">
        <f t="shared" si="62"/>
        <v>0.17005269819101709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47346657</v>
      </c>
      <c r="E294" s="31">
        <v>47346657</v>
      </c>
      <c r="F294" s="31">
        <v>7936953</v>
      </c>
      <c r="G294" s="36">
        <f t="shared" si="56"/>
        <v>0.1676349187652256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7936953</v>
      </c>
      <c r="O294" s="36">
        <f t="shared" si="60"/>
        <v>0.1676349187652256</v>
      </c>
      <c r="P294" s="31">
        <v>6176873</v>
      </c>
      <c r="Q294" s="31">
        <v>54669239</v>
      </c>
      <c r="R294" s="31">
        <v>45295340</v>
      </c>
      <c r="S294" s="31">
        <v>6176873</v>
      </c>
      <c r="T294" s="36">
        <f t="shared" si="61"/>
        <v>0.11298626271347952</v>
      </c>
      <c r="U294" s="36">
        <f t="shared" si="62"/>
        <v>0.2849467683729292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14693434</v>
      </c>
      <c r="E295" s="31">
        <v>14693434</v>
      </c>
      <c r="F295" s="31">
        <v>2440780</v>
      </c>
      <c r="G295" s="36">
        <f t="shared" si="56"/>
        <v>0.16611365321408189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2440780</v>
      </c>
      <c r="O295" s="36">
        <f t="shared" si="60"/>
        <v>0.16611365321408189</v>
      </c>
      <c r="P295" s="31">
        <v>2036366</v>
      </c>
      <c r="Q295" s="31">
        <v>9424846</v>
      </c>
      <c r="R295" s="31">
        <v>9713730</v>
      </c>
      <c r="S295" s="31">
        <v>2036366</v>
      </c>
      <c r="T295" s="36">
        <f t="shared" si="61"/>
        <v>0.21606358342619073</v>
      </c>
      <c r="U295" s="36">
        <f t="shared" si="62"/>
        <v>0.1985959302011524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73461474</v>
      </c>
      <c r="E296" s="31">
        <v>73461474</v>
      </c>
      <c r="F296" s="31">
        <v>19351561</v>
      </c>
      <c r="G296" s="36">
        <f t="shared" si="56"/>
        <v>0.2634246217275738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19351561</v>
      </c>
      <c r="O296" s="36">
        <f t="shared" si="60"/>
        <v>0.2634246217275738</v>
      </c>
      <c r="P296" s="31">
        <v>13422599</v>
      </c>
      <c r="Q296" s="31">
        <v>61149172</v>
      </c>
      <c r="R296" s="31">
        <v>72604511</v>
      </c>
      <c r="S296" s="31">
        <v>13422599</v>
      </c>
      <c r="T296" s="36">
        <f t="shared" si="61"/>
        <v>0.21950581767484931</v>
      </c>
      <c r="U296" s="36">
        <f t="shared" si="62"/>
        <v>0.44171490186066054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500215558</v>
      </c>
      <c r="E298" s="32">
        <f>SUM(E293:E297)</f>
        <v>500215558</v>
      </c>
      <c r="F298" s="32">
        <f>SUM(F293:F297)</f>
        <v>121323364</v>
      </c>
      <c r="G298" s="37">
        <f t="shared" si="56"/>
        <v>0.24254216419234206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121323364</v>
      </c>
      <c r="O298" s="37">
        <f t="shared" si="60"/>
        <v>0.24254216419234206</v>
      </c>
      <c r="P298" s="32">
        <f>SUM(P293:P297)</f>
        <v>99917842</v>
      </c>
      <c r="Q298" s="32">
        <f>SUM(Q293:Q297)</f>
        <v>470410265</v>
      </c>
      <c r="R298" s="32">
        <f>SUM(R293:R297)</f>
        <v>467780589</v>
      </c>
      <c r="S298" s="32">
        <f>SUM(S293:S297)</f>
        <v>99917842</v>
      </c>
      <c r="T298" s="37">
        <f t="shared" si="61"/>
        <v>0.2124057433142961</v>
      </c>
      <c r="U298" s="37">
        <f t="shared" si="62"/>
        <v>0.21423122809237616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1134117106</v>
      </c>
      <c r="E299" s="32">
        <f>SUM(E263:E266,E268:E274,E276:E284,E286:E291,E293:E297)</f>
        <v>1134117106</v>
      </c>
      <c r="F299" s="32">
        <f>SUM(F263:F266,F268:F274,F276:F284,F286:F291,F293:F297)</f>
        <v>28121916</v>
      </c>
      <c r="G299" s="37">
        <f t="shared" si="56"/>
        <v>2.4796307057906239E-2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28121916</v>
      </c>
      <c r="O299" s="37">
        <f t="shared" si="60"/>
        <v>2.4796307057906239E-2</v>
      </c>
      <c r="P299" s="32">
        <f>SUM(P263:P266,P268:P274,P276:P284,P286:P291,P293:P297)</f>
        <v>-14242570</v>
      </c>
      <c r="Q299" s="32">
        <f>SUM(Q263:Q266,Q268:Q274,Q276:Q284,Q286:Q291,Q293:Q297)</f>
        <v>1044362352</v>
      </c>
      <c r="R299" s="32">
        <f>SUM(R263:R266,R268:R274,R276:R284,R286:R291,R293:R297)</f>
        <v>1012371677</v>
      </c>
      <c r="S299" s="32">
        <f>SUM(S263:S266,S268:S274,S276:S284,S286:S291,S293:S297)</f>
        <v>-14242570</v>
      </c>
      <c r="T299" s="37">
        <f t="shared" si="61"/>
        <v>-1.3637575093285247E-2</v>
      </c>
      <c r="U299" s="37">
        <f t="shared" si="62"/>
        <v>-2.9744972992935965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9627460255</v>
      </c>
      <c r="E302" s="31">
        <v>9627460256</v>
      </c>
      <c r="F302" s="31">
        <v>1273708014</v>
      </c>
      <c r="G302" s="36">
        <f t="shared" ref="G302:G339" si="63">IF(($D302     =0),0,($F302     /$D302     ))</f>
        <v>0.13229948296473129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1273708014</v>
      </c>
      <c r="O302" s="36">
        <f t="shared" ref="O302:O339" si="67">IF(($D302     =0),0,($N302     /$D302     ))</f>
        <v>0.13229948296473129</v>
      </c>
      <c r="P302" s="31">
        <v>1341158751</v>
      </c>
      <c r="Q302" s="31">
        <v>8422005382</v>
      </c>
      <c r="R302" s="31">
        <v>8567100373</v>
      </c>
      <c r="S302" s="31">
        <v>1341158751</v>
      </c>
      <c r="T302" s="36">
        <f t="shared" ref="T302:T339" si="68">IF(($Q302     =0),0,($S302     /$Q302     ))</f>
        <v>0.15924458489024509</v>
      </c>
      <c r="U302" s="36">
        <f t="shared" ref="U302:U339" si="69">IF(($P302     =0),0,(($F302     /$P302     )-1))</f>
        <v>-5.0292880652426208E-2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9627460255</v>
      </c>
      <c r="E303" s="32">
        <f>E302</f>
        <v>9627460256</v>
      </c>
      <c r="F303" s="32">
        <f>F302</f>
        <v>1273708014</v>
      </c>
      <c r="G303" s="37">
        <f t="shared" si="63"/>
        <v>0.13229948296473129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1273708014</v>
      </c>
      <c r="O303" s="37">
        <f t="shared" si="67"/>
        <v>0.13229948296473129</v>
      </c>
      <c r="P303" s="32">
        <f>P302</f>
        <v>1341158751</v>
      </c>
      <c r="Q303" s="32">
        <f>Q302</f>
        <v>8422005382</v>
      </c>
      <c r="R303" s="32">
        <f>R302</f>
        <v>8567100373</v>
      </c>
      <c r="S303" s="32">
        <f>S302</f>
        <v>1341158751</v>
      </c>
      <c r="T303" s="37">
        <f t="shared" si="68"/>
        <v>0.15924458489024509</v>
      </c>
      <c r="U303" s="37">
        <f t="shared" si="69"/>
        <v>-5.0292880652426208E-2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40688382</v>
      </c>
      <c r="E304" s="31">
        <v>40688382</v>
      </c>
      <c r="F304" s="31">
        <v>8197123</v>
      </c>
      <c r="G304" s="36">
        <f t="shared" si="63"/>
        <v>0.20146102147782627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8197123</v>
      </c>
      <c r="O304" s="36">
        <f t="shared" si="67"/>
        <v>0.20146102147782627</v>
      </c>
      <c r="P304" s="31">
        <v>7273731</v>
      </c>
      <c r="Q304" s="31">
        <v>34275270</v>
      </c>
      <c r="R304" s="31">
        <v>37489256</v>
      </c>
      <c r="S304" s="31">
        <v>7273731</v>
      </c>
      <c r="T304" s="36">
        <f t="shared" si="68"/>
        <v>0.21221513353505311</v>
      </c>
      <c r="U304" s="36">
        <f t="shared" si="69"/>
        <v>0.12694887946777245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40123478</v>
      </c>
      <c r="E305" s="31">
        <v>40123478</v>
      </c>
      <c r="F305" s="31">
        <v>7856147</v>
      </c>
      <c r="G305" s="36">
        <f t="shared" si="63"/>
        <v>0.19579925249750282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7856147</v>
      </c>
      <c r="O305" s="36">
        <f t="shared" si="67"/>
        <v>0.19579925249750282</v>
      </c>
      <c r="P305" s="31">
        <v>8541557</v>
      </c>
      <c r="Q305" s="31">
        <v>49524425</v>
      </c>
      <c r="R305" s="31">
        <v>47527360</v>
      </c>
      <c r="S305" s="31">
        <v>8541557</v>
      </c>
      <c r="T305" s="36">
        <f t="shared" si="68"/>
        <v>0.17247160365819492</v>
      </c>
      <c r="U305" s="36">
        <f t="shared" si="69"/>
        <v>-8.0244152207846864E-2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42969660</v>
      </c>
      <c r="E306" s="31">
        <v>42969660</v>
      </c>
      <c r="F306" s="31">
        <v>9796028</v>
      </c>
      <c r="G306" s="36">
        <f t="shared" si="63"/>
        <v>0.22797545989426027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9796028</v>
      </c>
      <c r="O306" s="36">
        <f t="shared" si="67"/>
        <v>0.22797545989426027</v>
      </c>
      <c r="P306" s="31">
        <v>8553531</v>
      </c>
      <c r="Q306" s="31">
        <v>38004036</v>
      </c>
      <c r="R306" s="31">
        <v>39923036</v>
      </c>
      <c r="S306" s="31">
        <v>8553531</v>
      </c>
      <c r="T306" s="36">
        <f t="shared" si="68"/>
        <v>0.22506901635394724</v>
      </c>
      <c r="U306" s="36">
        <f t="shared" si="69"/>
        <v>0.1452612961828279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212331056</v>
      </c>
      <c r="E307" s="31">
        <v>212331056</v>
      </c>
      <c r="F307" s="31">
        <v>37902639</v>
      </c>
      <c r="G307" s="36">
        <f t="shared" si="63"/>
        <v>0.17850727874682637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37902639</v>
      </c>
      <c r="O307" s="36">
        <f t="shared" si="67"/>
        <v>0.17850727874682637</v>
      </c>
      <c r="P307" s="31">
        <v>40163238</v>
      </c>
      <c r="Q307" s="31">
        <v>187964566</v>
      </c>
      <c r="R307" s="31">
        <v>201187633</v>
      </c>
      <c r="S307" s="31">
        <v>40163238</v>
      </c>
      <c r="T307" s="36">
        <f t="shared" si="68"/>
        <v>0.21367451778118648</v>
      </c>
      <c r="U307" s="36">
        <f t="shared" si="69"/>
        <v>-5.6285277596393013E-2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113186530</v>
      </c>
      <c r="E308" s="31">
        <v>113186530</v>
      </c>
      <c r="F308" s="31">
        <v>25567174</v>
      </c>
      <c r="G308" s="36">
        <f t="shared" si="63"/>
        <v>0.22588530631692658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25567174</v>
      </c>
      <c r="O308" s="36">
        <f t="shared" si="67"/>
        <v>0.22588530631692658</v>
      </c>
      <c r="P308" s="31">
        <v>24685842</v>
      </c>
      <c r="Q308" s="31">
        <v>98350254</v>
      </c>
      <c r="R308" s="31">
        <v>98985254</v>
      </c>
      <c r="S308" s="31">
        <v>24685842</v>
      </c>
      <c r="T308" s="36">
        <f t="shared" si="68"/>
        <v>0.25099927042384657</v>
      </c>
      <c r="U308" s="36">
        <f t="shared" si="69"/>
        <v>3.5701921773622303E-2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144609635</v>
      </c>
      <c r="E309" s="31">
        <v>144609635</v>
      </c>
      <c r="F309" s="31">
        <v>31996873</v>
      </c>
      <c r="G309" s="36">
        <f t="shared" si="63"/>
        <v>0.22126376987259527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31996873</v>
      </c>
      <c r="O309" s="36">
        <f t="shared" si="67"/>
        <v>0.22126376987259527</v>
      </c>
      <c r="P309" s="31">
        <v>24913603</v>
      </c>
      <c r="Q309" s="31">
        <v>124930695</v>
      </c>
      <c r="R309" s="31">
        <v>124930695</v>
      </c>
      <c r="S309" s="31">
        <v>24913603</v>
      </c>
      <c r="T309" s="36">
        <f t="shared" si="68"/>
        <v>0.19941939008663964</v>
      </c>
      <c r="U309" s="36">
        <f t="shared" si="69"/>
        <v>0.28431335282977743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593908741</v>
      </c>
      <c r="E310" s="32">
        <f>SUM(E304:E309)</f>
        <v>593908741</v>
      </c>
      <c r="F310" s="32">
        <f>SUM(F304:F309)</f>
        <v>121315984</v>
      </c>
      <c r="G310" s="37">
        <f t="shared" si="63"/>
        <v>0.20426704580190713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121315984</v>
      </c>
      <c r="O310" s="37">
        <f t="shared" si="67"/>
        <v>0.20426704580190713</v>
      </c>
      <c r="P310" s="32">
        <f>SUM(P304:P309)</f>
        <v>114131502</v>
      </c>
      <c r="Q310" s="32">
        <f>SUM(Q304:Q309)</f>
        <v>533049246</v>
      </c>
      <c r="R310" s="32">
        <f>SUM(R304:R309)</f>
        <v>550043234</v>
      </c>
      <c r="S310" s="32">
        <f>SUM(S304:S309)</f>
        <v>114131502</v>
      </c>
      <c r="T310" s="37">
        <f t="shared" si="68"/>
        <v>0.21411061521321428</v>
      </c>
      <c r="U310" s="37">
        <f t="shared" si="69"/>
        <v>6.294915841903137E-2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63462956</v>
      </c>
      <c r="E311" s="31">
        <v>64162955</v>
      </c>
      <c r="F311" s="31">
        <v>14820984</v>
      </c>
      <c r="G311" s="36">
        <f t="shared" si="63"/>
        <v>0.23353756166038028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14820984</v>
      </c>
      <c r="O311" s="36">
        <f t="shared" si="67"/>
        <v>0.23353756166038028</v>
      </c>
      <c r="P311" s="31">
        <v>12505907</v>
      </c>
      <c r="Q311" s="31">
        <v>52921470</v>
      </c>
      <c r="R311" s="31">
        <v>64040785</v>
      </c>
      <c r="S311" s="31">
        <v>12505907</v>
      </c>
      <c r="T311" s="36">
        <f t="shared" si="68"/>
        <v>0.2363106504789077</v>
      </c>
      <c r="U311" s="36">
        <f t="shared" si="69"/>
        <v>0.18511868031642975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238664860</v>
      </c>
      <c r="E312" s="31">
        <v>238664860</v>
      </c>
      <c r="F312" s="31">
        <v>54354196</v>
      </c>
      <c r="G312" s="36">
        <f t="shared" si="63"/>
        <v>0.22774276866732707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54354196</v>
      </c>
      <c r="O312" s="36">
        <f t="shared" si="67"/>
        <v>0.22774276866732707</v>
      </c>
      <c r="P312" s="31">
        <v>37548305</v>
      </c>
      <c r="Q312" s="31">
        <v>213258189</v>
      </c>
      <c r="R312" s="31">
        <v>211208189</v>
      </c>
      <c r="S312" s="31">
        <v>37548305</v>
      </c>
      <c r="T312" s="36">
        <f t="shared" si="68"/>
        <v>0.17606969831296843</v>
      </c>
      <c r="U312" s="36">
        <f t="shared" si="69"/>
        <v>0.44758054990764573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196564430</v>
      </c>
      <c r="E313" s="31">
        <v>196564430</v>
      </c>
      <c r="F313" s="31">
        <v>38752820</v>
      </c>
      <c r="G313" s="36">
        <f t="shared" si="63"/>
        <v>0.19715072559160374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38752820</v>
      </c>
      <c r="O313" s="36">
        <f t="shared" si="67"/>
        <v>0.19715072559160374</v>
      </c>
      <c r="P313" s="31">
        <v>43746613</v>
      </c>
      <c r="Q313" s="31">
        <v>181106860</v>
      </c>
      <c r="R313" s="31">
        <v>186865877</v>
      </c>
      <c r="S313" s="31">
        <v>43746613</v>
      </c>
      <c r="T313" s="36">
        <f t="shared" si="68"/>
        <v>0.2415513857398886</v>
      </c>
      <c r="U313" s="36">
        <f t="shared" si="69"/>
        <v>-0.11415267737413182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134703330</v>
      </c>
      <c r="E314" s="31">
        <v>134703330</v>
      </c>
      <c r="F314" s="31">
        <v>17533933</v>
      </c>
      <c r="G314" s="36">
        <f t="shared" si="63"/>
        <v>0.13016703447494579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17533933</v>
      </c>
      <c r="O314" s="36">
        <f t="shared" si="67"/>
        <v>0.13016703447494579</v>
      </c>
      <c r="P314" s="31">
        <v>15040236</v>
      </c>
      <c r="Q314" s="31">
        <v>121071200</v>
      </c>
      <c r="R314" s="31">
        <v>126961800</v>
      </c>
      <c r="S314" s="31">
        <v>15040236</v>
      </c>
      <c r="T314" s="36">
        <f t="shared" si="68"/>
        <v>0.1242263725807624</v>
      </c>
      <c r="U314" s="36">
        <f t="shared" si="69"/>
        <v>0.16580172013258299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70786757</v>
      </c>
      <c r="E315" s="31">
        <v>71113111</v>
      </c>
      <c r="F315" s="31">
        <v>15864869</v>
      </c>
      <c r="G315" s="36">
        <f t="shared" si="63"/>
        <v>0.22412199219693027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15864869</v>
      </c>
      <c r="O315" s="36">
        <f t="shared" si="67"/>
        <v>0.22412199219693027</v>
      </c>
      <c r="P315" s="31">
        <v>14333145</v>
      </c>
      <c r="Q315" s="31">
        <v>69044891</v>
      </c>
      <c r="R315" s="31">
        <v>72205051</v>
      </c>
      <c r="S315" s="31">
        <v>14333145</v>
      </c>
      <c r="T315" s="36">
        <f t="shared" si="68"/>
        <v>0.20759168118608515</v>
      </c>
      <c r="U315" s="36">
        <f t="shared" si="69"/>
        <v>0.10686586928409647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704182333</v>
      </c>
      <c r="E317" s="32">
        <f>SUM(E311:E316)</f>
        <v>705208686</v>
      </c>
      <c r="F317" s="32">
        <f>SUM(F311:F316)</f>
        <v>141326802</v>
      </c>
      <c r="G317" s="37">
        <f t="shared" si="63"/>
        <v>0.20069631880412428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141326802</v>
      </c>
      <c r="O317" s="37">
        <f t="shared" si="67"/>
        <v>0.20069631880412428</v>
      </c>
      <c r="P317" s="32">
        <f>SUM(P311:P316)</f>
        <v>123174206</v>
      </c>
      <c r="Q317" s="32">
        <f>SUM(Q311:Q316)</f>
        <v>637402610</v>
      </c>
      <c r="R317" s="32">
        <f>SUM(R311:R316)</f>
        <v>661281702</v>
      </c>
      <c r="S317" s="32">
        <f>SUM(S311:S316)</f>
        <v>123174206</v>
      </c>
      <c r="T317" s="37">
        <f t="shared" si="68"/>
        <v>0.19324396239921265</v>
      </c>
      <c r="U317" s="37">
        <f t="shared" si="69"/>
        <v>0.14737335510001182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100808302</v>
      </c>
      <c r="E318" s="31">
        <v>100808302</v>
      </c>
      <c r="F318" s="31">
        <v>37401990</v>
      </c>
      <c r="G318" s="36">
        <f t="shared" si="63"/>
        <v>0.37102093039916495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37401990</v>
      </c>
      <c r="O318" s="36">
        <f t="shared" si="67"/>
        <v>0.37102093039916495</v>
      </c>
      <c r="P318" s="31">
        <v>28664296</v>
      </c>
      <c r="Q318" s="31">
        <v>96299339</v>
      </c>
      <c r="R318" s="31">
        <v>88678153</v>
      </c>
      <c r="S318" s="31">
        <v>28664296</v>
      </c>
      <c r="T318" s="36">
        <f t="shared" si="68"/>
        <v>0.29765828403038158</v>
      </c>
      <c r="U318" s="36">
        <f t="shared" si="69"/>
        <v>0.30482848767679482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164563559</v>
      </c>
      <c r="E319" s="31">
        <v>164563559</v>
      </c>
      <c r="F319" s="31">
        <v>46162571</v>
      </c>
      <c r="G319" s="36">
        <f t="shared" si="63"/>
        <v>0.28051514734194588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46162571</v>
      </c>
      <c r="O319" s="36">
        <f t="shared" si="67"/>
        <v>0.28051514734194588</v>
      </c>
      <c r="P319" s="31">
        <v>40603850</v>
      </c>
      <c r="Q319" s="31">
        <v>154432770</v>
      </c>
      <c r="R319" s="31">
        <v>160668001</v>
      </c>
      <c r="S319" s="31">
        <v>40603850</v>
      </c>
      <c r="T319" s="36">
        <f t="shared" si="68"/>
        <v>0.2629225001921548</v>
      </c>
      <c r="U319" s="36">
        <f t="shared" si="69"/>
        <v>0.13690132832231416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42139590</v>
      </c>
      <c r="E320" s="31">
        <v>42139590</v>
      </c>
      <c r="F320" s="31">
        <v>11319244</v>
      </c>
      <c r="G320" s="36">
        <f t="shared" si="63"/>
        <v>0.26861305484937087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11319244</v>
      </c>
      <c r="O320" s="36">
        <f t="shared" si="67"/>
        <v>0.26861305484937087</v>
      </c>
      <c r="P320" s="31">
        <v>8381477</v>
      </c>
      <c r="Q320" s="31">
        <v>32443800</v>
      </c>
      <c r="R320" s="31">
        <v>32443800</v>
      </c>
      <c r="S320" s="31">
        <v>8381477</v>
      </c>
      <c r="T320" s="36">
        <f t="shared" si="68"/>
        <v>0.25833832658319927</v>
      </c>
      <c r="U320" s="36">
        <f t="shared" si="69"/>
        <v>0.35050707649737634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26034355</v>
      </c>
      <c r="E321" s="31">
        <v>25553486</v>
      </c>
      <c r="F321" s="31">
        <v>4626171</v>
      </c>
      <c r="G321" s="36">
        <f t="shared" si="63"/>
        <v>0.17769485742973082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4626171</v>
      </c>
      <c r="O321" s="36">
        <f t="shared" si="67"/>
        <v>0.17769485742973082</v>
      </c>
      <c r="P321" s="31">
        <v>4197144</v>
      </c>
      <c r="Q321" s="31">
        <v>21484897</v>
      </c>
      <c r="R321" s="31">
        <v>23541978</v>
      </c>
      <c r="S321" s="31">
        <v>4197144</v>
      </c>
      <c r="T321" s="36">
        <f t="shared" si="68"/>
        <v>0.19535322882860456</v>
      </c>
      <c r="U321" s="36">
        <f t="shared" si="69"/>
        <v>0.10221879449454208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333545806</v>
      </c>
      <c r="E323" s="32">
        <f>SUM(E318:E322)</f>
        <v>333064937</v>
      </c>
      <c r="F323" s="32">
        <f>SUM(F318:F322)</f>
        <v>99509976</v>
      </c>
      <c r="G323" s="37">
        <f t="shared" si="63"/>
        <v>0.29833976086630815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99509976</v>
      </c>
      <c r="O323" s="37">
        <f t="shared" si="67"/>
        <v>0.29833976086630815</v>
      </c>
      <c r="P323" s="32">
        <f>SUM(P318:P322)</f>
        <v>81846767</v>
      </c>
      <c r="Q323" s="32">
        <f>SUM(Q318:Q322)</f>
        <v>304660806</v>
      </c>
      <c r="R323" s="32">
        <f>SUM(R318:R322)</f>
        <v>305331932</v>
      </c>
      <c r="S323" s="32">
        <f>SUM(S318:S322)</f>
        <v>81846767</v>
      </c>
      <c r="T323" s="37">
        <f t="shared" si="68"/>
        <v>0.26864882317681521</v>
      </c>
      <c r="U323" s="37">
        <f t="shared" si="69"/>
        <v>0.21580826766193462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32354850</v>
      </c>
      <c r="E324" s="31">
        <v>32354850</v>
      </c>
      <c r="F324" s="31">
        <v>5731485</v>
      </c>
      <c r="G324" s="36">
        <f t="shared" si="63"/>
        <v>0.17714453938126742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5731485</v>
      </c>
      <c r="O324" s="36">
        <f t="shared" si="67"/>
        <v>0.17714453938126742</v>
      </c>
      <c r="P324" s="31">
        <v>5494569</v>
      </c>
      <c r="Q324" s="31">
        <v>30332240</v>
      </c>
      <c r="R324" s="31">
        <v>30332240</v>
      </c>
      <c r="S324" s="31">
        <v>5494569</v>
      </c>
      <c r="T324" s="36">
        <f t="shared" si="68"/>
        <v>0.18114616658710336</v>
      </c>
      <c r="U324" s="36">
        <f t="shared" si="69"/>
        <v>4.311821363968682E-2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68059897</v>
      </c>
      <c r="E325" s="31">
        <v>68059897</v>
      </c>
      <c r="F325" s="31">
        <v>14457341</v>
      </c>
      <c r="G325" s="36">
        <f t="shared" si="63"/>
        <v>0.21242084747792081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14457341</v>
      </c>
      <c r="O325" s="36">
        <f t="shared" si="67"/>
        <v>0.21242084747792081</v>
      </c>
      <c r="P325" s="31">
        <v>12867574</v>
      </c>
      <c r="Q325" s="31">
        <v>48482339</v>
      </c>
      <c r="R325" s="31">
        <v>51917029</v>
      </c>
      <c r="S325" s="31">
        <v>12867574</v>
      </c>
      <c r="T325" s="36">
        <f t="shared" si="68"/>
        <v>0.26540745074201144</v>
      </c>
      <c r="U325" s="36">
        <f t="shared" si="69"/>
        <v>0.12354830832913799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195578453</v>
      </c>
      <c r="E326" s="31">
        <v>195578453</v>
      </c>
      <c r="F326" s="31">
        <v>19879611</v>
      </c>
      <c r="G326" s="36">
        <f t="shared" si="63"/>
        <v>0.10164520014891415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19879611</v>
      </c>
      <c r="O326" s="36">
        <f t="shared" si="67"/>
        <v>0.10164520014891415</v>
      </c>
      <c r="P326" s="31">
        <v>30405887</v>
      </c>
      <c r="Q326" s="31">
        <v>178570672</v>
      </c>
      <c r="R326" s="31">
        <v>187664309</v>
      </c>
      <c r="S326" s="31">
        <v>30405887</v>
      </c>
      <c r="T326" s="36">
        <f t="shared" si="68"/>
        <v>0.17027368861556394</v>
      </c>
      <c r="U326" s="36">
        <f t="shared" si="69"/>
        <v>-0.34619203840361568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534501648</v>
      </c>
      <c r="E327" s="31">
        <v>534501648</v>
      </c>
      <c r="F327" s="31">
        <v>71826136</v>
      </c>
      <c r="G327" s="36">
        <f t="shared" si="63"/>
        <v>0.13437963431686181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71826136</v>
      </c>
      <c r="O327" s="36">
        <f t="shared" si="67"/>
        <v>0.13437963431686181</v>
      </c>
      <c r="P327" s="31">
        <v>58279659</v>
      </c>
      <c r="Q327" s="31">
        <v>446859800</v>
      </c>
      <c r="R327" s="31">
        <v>491313510</v>
      </c>
      <c r="S327" s="31">
        <v>58279659</v>
      </c>
      <c r="T327" s="36">
        <f t="shared" si="68"/>
        <v>0.1304204562594353</v>
      </c>
      <c r="U327" s="36">
        <f t="shared" si="69"/>
        <v>0.23243919460819074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151179900</v>
      </c>
      <c r="E328" s="31">
        <v>151179900</v>
      </c>
      <c r="F328" s="31">
        <v>17257197</v>
      </c>
      <c r="G328" s="36">
        <f t="shared" si="63"/>
        <v>0.11415007550606926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17257197</v>
      </c>
      <c r="O328" s="36">
        <f t="shared" si="67"/>
        <v>0.11415007550606926</v>
      </c>
      <c r="P328" s="31">
        <v>17521865</v>
      </c>
      <c r="Q328" s="31">
        <v>77811600</v>
      </c>
      <c r="R328" s="31">
        <v>111905400</v>
      </c>
      <c r="S328" s="31">
        <v>17521865</v>
      </c>
      <c r="T328" s="36">
        <f t="shared" si="68"/>
        <v>0.22518319890607569</v>
      </c>
      <c r="U328" s="36">
        <f t="shared" si="69"/>
        <v>-1.5105013079372509E-2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110145177</v>
      </c>
      <c r="E329" s="31">
        <v>110145177</v>
      </c>
      <c r="F329" s="31">
        <v>33237643</v>
      </c>
      <c r="G329" s="36">
        <f t="shared" si="63"/>
        <v>0.30176212799585406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33237643</v>
      </c>
      <c r="O329" s="36">
        <f t="shared" si="67"/>
        <v>0.30176212799585406</v>
      </c>
      <c r="P329" s="31">
        <v>22268238</v>
      </c>
      <c r="Q329" s="31">
        <v>110935985</v>
      </c>
      <c r="R329" s="31">
        <v>105686761</v>
      </c>
      <c r="S329" s="31">
        <v>22268238</v>
      </c>
      <c r="T329" s="36">
        <f t="shared" si="68"/>
        <v>0.20073052039876871</v>
      </c>
      <c r="U329" s="36">
        <f t="shared" si="69"/>
        <v>0.49260318665536085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120228687</v>
      </c>
      <c r="E330" s="31">
        <v>120228687</v>
      </c>
      <c r="F330" s="31">
        <v>43036418</v>
      </c>
      <c r="G330" s="36">
        <f t="shared" si="63"/>
        <v>0.35795465353455952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43036418</v>
      </c>
      <c r="O330" s="36">
        <f t="shared" si="67"/>
        <v>0.35795465353455952</v>
      </c>
      <c r="P330" s="31">
        <v>39953480</v>
      </c>
      <c r="Q330" s="31">
        <v>109507765</v>
      </c>
      <c r="R330" s="31">
        <v>116313521</v>
      </c>
      <c r="S330" s="31">
        <v>39953480</v>
      </c>
      <c r="T330" s="36">
        <f t="shared" si="68"/>
        <v>0.36484609105116883</v>
      </c>
      <c r="U330" s="36">
        <f t="shared" si="69"/>
        <v>7.7163190790889846E-2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1212048612</v>
      </c>
      <c r="E332" s="32">
        <f>SUM(E324:E331)</f>
        <v>1212048612</v>
      </c>
      <c r="F332" s="32">
        <f>SUM(F324:F331)</f>
        <v>205425831</v>
      </c>
      <c r="G332" s="37">
        <f t="shared" si="63"/>
        <v>0.16948646198358916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205425831</v>
      </c>
      <c r="O332" s="37">
        <f t="shared" si="67"/>
        <v>0.16948646198358916</v>
      </c>
      <c r="P332" s="32">
        <f>SUM(P324:P331)</f>
        <v>186791272</v>
      </c>
      <c r="Q332" s="32">
        <f>SUM(Q324:Q331)</f>
        <v>1002500401</v>
      </c>
      <c r="R332" s="32">
        <f>SUM(R324:R331)</f>
        <v>1095132770</v>
      </c>
      <c r="S332" s="32">
        <f>SUM(S324:S331)</f>
        <v>186791272</v>
      </c>
      <c r="T332" s="37">
        <f t="shared" si="68"/>
        <v>0.18632538382396119</v>
      </c>
      <c r="U332" s="37">
        <f t="shared" si="69"/>
        <v>9.9761401057325561E-2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5666856</v>
      </c>
      <c r="E333" s="31">
        <v>5666856</v>
      </c>
      <c r="F333" s="31">
        <v>975725</v>
      </c>
      <c r="G333" s="36">
        <f t="shared" si="63"/>
        <v>0.17218101183442813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975725</v>
      </c>
      <c r="O333" s="36">
        <f t="shared" si="67"/>
        <v>0.17218101183442813</v>
      </c>
      <c r="P333" s="31">
        <v>856470</v>
      </c>
      <c r="Q333" s="31">
        <v>4996812</v>
      </c>
      <c r="R333" s="31">
        <v>4491492</v>
      </c>
      <c r="S333" s="31">
        <v>856470</v>
      </c>
      <c r="T333" s="36">
        <f t="shared" si="68"/>
        <v>0.17140328673562263</v>
      </c>
      <c r="U333" s="36">
        <f t="shared" si="69"/>
        <v>0.13924013684075343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7676814</v>
      </c>
      <c r="E334" s="31">
        <v>7676814</v>
      </c>
      <c r="F334" s="31">
        <v>1526446</v>
      </c>
      <c r="G334" s="36">
        <f t="shared" si="63"/>
        <v>0.19883847648256164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1526446</v>
      </c>
      <c r="O334" s="36">
        <f t="shared" si="67"/>
        <v>0.19883847648256164</v>
      </c>
      <c r="P334" s="31">
        <v>7622615</v>
      </c>
      <c r="Q334" s="31">
        <v>6680262</v>
      </c>
      <c r="R334" s="31">
        <v>17775777</v>
      </c>
      <c r="S334" s="31">
        <v>7622615</v>
      </c>
      <c r="T334" s="36">
        <f t="shared" si="68"/>
        <v>1.1410652755835025</v>
      </c>
      <c r="U334" s="36">
        <f t="shared" si="69"/>
        <v>-0.79974772437018005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42426756</v>
      </c>
      <c r="E335" s="31">
        <v>42426756</v>
      </c>
      <c r="F335" s="31">
        <v>11143714</v>
      </c>
      <c r="G335" s="36">
        <f t="shared" si="63"/>
        <v>0.26265769647813753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11143714</v>
      </c>
      <c r="O335" s="36">
        <f t="shared" si="67"/>
        <v>0.26265769647813753</v>
      </c>
      <c r="P335" s="31">
        <v>32126114</v>
      </c>
      <c r="Q335" s="31">
        <v>53070743</v>
      </c>
      <c r="R335" s="31">
        <v>48252825</v>
      </c>
      <c r="S335" s="31">
        <v>32126114</v>
      </c>
      <c r="T335" s="36">
        <f t="shared" si="68"/>
        <v>0.60534509569613526</v>
      </c>
      <c r="U335" s="36">
        <f t="shared" si="69"/>
        <v>-0.65312598965439772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55770426</v>
      </c>
      <c r="E337" s="32">
        <f>SUM(E333:E336)</f>
        <v>55770426</v>
      </c>
      <c r="F337" s="32">
        <f>SUM(F333:F336)</f>
        <v>13645885</v>
      </c>
      <c r="G337" s="37">
        <f t="shared" si="63"/>
        <v>0.24467959057727118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13645885</v>
      </c>
      <c r="O337" s="37">
        <f t="shared" si="67"/>
        <v>0.24467959057727118</v>
      </c>
      <c r="P337" s="32">
        <f>SUM(P333:P336)</f>
        <v>40605199</v>
      </c>
      <c r="Q337" s="32">
        <f>SUM(Q333:Q336)</f>
        <v>64747817</v>
      </c>
      <c r="R337" s="32">
        <f>SUM(R333:R336)</f>
        <v>70520094</v>
      </c>
      <c r="S337" s="32">
        <f>SUM(S333:S336)</f>
        <v>40605199</v>
      </c>
      <c r="T337" s="37">
        <f t="shared" si="68"/>
        <v>0.62712846365152353</v>
      </c>
      <c r="U337" s="37">
        <f t="shared" si="69"/>
        <v>-0.66393749233934307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12526916173</v>
      </c>
      <c r="E338" s="32">
        <f>SUM(E302,E304:E309,E311:E316,E318:E322,E324:E331,E333:E336)</f>
        <v>12527461658</v>
      </c>
      <c r="F338" s="32">
        <f>SUM(F302,F304:F309,F311:F316,F318:F322,F324:F331,F333:F336)</f>
        <v>1854932492</v>
      </c>
      <c r="G338" s="37">
        <f t="shared" si="63"/>
        <v>0.14807574876233667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1854932492</v>
      </c>
      <c r="O338" s="37">
        <f t="shared" si="67"/>
        <v>0.14807574876233667</v>
      </c>
      <c r="P338" s="32">
        <f>SUM(P302,P304:P309,P311:P316,P318:P322,P324:P331,P333:P336)</f>
        <v>1887707697</v>
      </c>
      <c r="Q338" s="32">
        <f>SUM(Q302,Q304:Q309,Q311:Q316,Q318:Q322,Q324:Q331,Q333:Q336)</f>
        <v>10964366262</v>
      </c>
      <c r="R338" s="32">
        <f>SUM(R302,R304:R309,R311:R316,R318:R322,R324:R331,R333:R336)</f>
        <v>11249410105</v>
      </c>
      <c r="S338" s="32">
        <f>SUM(S302,S304:S309,S311:S316,S318:S322,S324:S331,S333:S336)</f>
        <v>1887707697</v>
      </c>
      <c r="T338" s="37">
        <f t="shared" si="68"/>
        <v>0.17216751537591057</v>
      </c>
      <c r="U338" s="37">
        <f t="shared" si="69"/>
        <v>-1.7362436489551492E-2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83627797094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83633467579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18833862506</v>
      </c>
      <c r="G339" s="39">
        <f t="shared" si="63"/>
        <v>0.22521055391223815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18833862506</v>
      </c>
      <c r="O339" s="39">
        <f t="shared" si="67"/>
        <v>0.22521055391223815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18619063392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61111422227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73147371834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18619063392</v>
      </c>
      <c r="T339" s="39">
        <f t="shared" si="68"/>
        <v>0.30467403168656415</v>
      </c>
      <c r="U339" s="39">
        <f t="shared" si="69"/>
        <v>1.153651553129631E-2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628112438</v>
      </c>
      <c r="E8" s="31">
        <v>628112438</v>
      </c>
      <c r="F8" s="31">
        <v>197019526</v>
      </c>
      <c r="G8" s="36">
        <f>IF(($D8       =0),0,($F8       /$D8       ))</f>
        <v>0.31366920009948918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197019526</v>
      </c>
      <c r="O8" s="36">
        <f>IF(($D8       =0),0,($N8       /$D8       ))</f>
        <v>0.31366920009948918</v>
      </c>
      <c r="P8" s="31">
        <v>181955252</v>
      </c>
      <c r="Q8" s="31">
        <v>598008013</v>
      </c>
      <c r="R8" s="31">
        <v>598008013</v>
      </c>
      <c r="S8" s="31">
        <v>181955252</v>
      </c>
      <c r="T8" s="36">
        <f>IF(($Q8       =0),0,($S8       /$Q8       ))</f>
        <v>0.30426891955375857</v>
      </c>
      <c r="U8" s="36">
        <f>IF(($P8       =0),0,(($F8       /$P8       )-1))</f>
        <v>8.279109195485046E-2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1058186300</v>
      </c>
      <c r="E9" s="31">
        <v>1058186300</v>
      </c>
      <c r="F9" s="31">
        <v>253095622</v>
      </c>
      <c r="G9" s="36">
        <f>IF(($D9       =0),0,($F9       /$D9       ))</f>
        <v>0.23917869849571857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253095622</v>
      </c>
      <c r="O9" s="36">
        <f>IF(($D9       =0),0,($N9       /$D9       ))</f>
        <v>0.23917869849571857</v>
      </c>
      <c r="P9" s="31">
        <v>300970127</v>
      </c>
      <c r="Q9" s="31">
        <v>1319146050</v>
      </c>
      <c r="R9" s="31">
        <v>1023746120</v>
      </c>
      <c r="S9" s="31">
        <v>300970127</v>
      </c>
      <c r="T9" s="36">
        <f>IF(($Q9       =0),0,($S9       /$Q9       ))</f>
        <v>0.2281552728752059</v>
      </c>
      <c r="U9" s="36">
        <f>IF(($P9       =0),0,(($F9       /$P9       )-1))</f>
        <v>-0.15906729839669431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1686298738</v>
      </c>
      <c r="E10" s="32">
        <f>SUM(E8:E9)</f>
        <v>1686298738</v>
      </c>
      <c r="F10" s="32">
        <f>SUM(F8:F9)</f>
        <v>450115148</v>
      </c>
      <c r="G10" s="37">
        <f t="shared" ref="G10:G54" si="0">IF(($D10      =0),0,($F10      /$D10      ))</f>
        <v>0.2669249154119927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450115148</v>
      </c>
      <c r="O10" s="37">
        <f t="shared" ref="O10:O54" si="4">IF(($D10      =0),0,($N10      /$D10      ))</f>
        <v>0.2669249154119927</v>
      </c>
      <c r="P10" s="32">
        <f>SUM(P8:P9)</f>
        <v>482925379</v>
      </c>
      <c r="Q10" s="32">
        <f>SUM(Q8:Q9)</f>
        <v>1917154063</v>
      </c>
      <c r="R10" s="32">
        <f>SUM(R8:R9)</f>
        <v>1621754133</v>
      </c>
      <c r="S10" s="32">
        <f>SUM(S8:S9)</f>
        <v>482925379</v>
      </c>
      <c r="T10" s="37">
        <f t="shared" ref="T10:T54" si="5">IF(($Q10      =0),0,($S10      /$Q10      ))</f>
        <v>0.25189701147142496</v>
      </c>
      <c r="U10" s="37">
        <f t="shared" ref="U10:U54" si="6">IF(($P10      =0),0,(($F10      /$P10      )-1))</f>
        <v>-6.7940581354288265E-2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70302509</v>
      </c>
      <c r="E11" s="31">
        <v>70302509</v>
      </c>
      <c r="F11" s="31">
        <v>29227818</v>
      </c>
      <c r="G11" s="36">
        <f t="shared" si="0"/>
        <v>0.41574359742978734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29227818</v>
      </c>
      <c r="O11" s="36">
        <f t="shared" si="4"/>
        <v>0.41574359742978734</v>
      </c>
      <c r="P11" s="31">
        <v>19651380</v>
      </c>
      <c r="Q11" s="31">
        <v>58901075</v>
      </c>
      <c r="R11" s="31">
        <v>58901075</v>
      </c>
      <c r="S11" s="31">
        <v>19651380</v>
      </c>
      <c r="T11" s="36">
        <f t="shared" si="5"/>
        <v>0.33363363911439647</v>
      </c>
      <c r="U11" s="36">
        <f t="shared" si="6"/>
        <v>0.48731631061024716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16210614</v>
      </c>
      <c r="E12" s="31">
        <v>16210614</v>
      </c>
      <c r="F12" s="31">
        <v>2070142</v>
      </c>
      <c r="G12" s="36">
        <f t="shared" si="0"/>
        <v>0.12770287417860915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2070142</v>
      </c>
      <c r="O12" s="36">
        <f t="shared" si="4"/>
        <v>0.12770287417860915</v>
      </c>
      <c r="P12" s="31">
        <v>1498663</v>
      </c>
      <c r="Q12" s="31">
        <v>14183530</v>
      </c>
      <c r="R12" s="31">
        <v>14310990</v>
      </c>
      <c r="S12" s="31">
        <v>1498663</v>
      </c>
      <c r="T12" s="36">
        <f t="shared" si="5"/>
        <v>0.10566220115866784</v>
      </c>
      <c r="U12" s="36">
        <f t="shared" si="6"/>
        <v>0.38132588847526105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46081920</v>
      </c>
      <c r="E13" s="31">
        <v>46081920</v>
      </c>
      <c r="F13" s="31">
        <v>20988883</v>
      </c>
      <c r="G13" s="36">
        <f t="shared" si="0"/>
        <v>0.45546893445411996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20988883</v>
      </c>
      <c r="O13" s="36">
        <f t="shared" si="4"/>
        <v>0.45546893445411996</v>
      </c>
      <c r="P13" s="31">
        <v>23246189</v>
      </c>
      <c r="Q13" s="31">
        <v>75408288</v>
      </c>
      <c r="R13" s="31">
        <v>72402840</v>
      </c>
      <c r="S13" s="31">
        <v>23246189</v>
      </c>
      <c r="T13" s="36">
        <f t="shared" si="5"/>
        <v>0.30827100861910561</v>
      </c>
      <c r="U13" s="36">
        <f t="shared" si="6"/>
        <v>-9.7104346867351032E-2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37909842</v>
      </c>
      <c r="E14" s="31">
        <v>37909842</v>
      </c>
      <c r="F14" s="31">
        <v>12554493</v>
      </c>
      <c r="G14" s="36">
        <f t="shared" si="0"/>
        <v>0.33116711486162353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12554493</v>
      </c>
      <c r="O14" s="36">
        <f t="shared" si="4"/>
        <v>0.33116711486162353</v>
      </c>
      <c r="P14" s="31">
        <v>6085359</v>
      </c>
      <c r="Q14" s="31">
        <v>20126480</v>
      </c>
      <c r="R14" s="31">
        <v>19464768</v>
      </c>
      <c r="S14" s="31">
        <v>6085359</v>
      </c>
      <c r="T14" s="36">
        <f t="shared" si="5"/>
        <v>0.30235585159451628</v>
      </c>
      <c r="U14" s="36">
        <f t="shared" si="6"/>
        <v>1.0630653014883755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13701166</v>
      </c>
      <c r="E15" s="31">
        <v>13701166</v>
      </c>
      <c r="F15" s="31">
        <v>1150436</v>
      </c>
      <c r="G15" s="36">
        <f t="shared" si="0"/>
        <v>8.3966284329377514E-2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1150436</v>
      </c>
      <c r="O15" s="36">
        <f t="shared" si="4"/>
        <v>8.3966284329377514E-2</v>
      </c>
      <c r="P15" s="31">
        <v>4578408</v>
      </c>
      <c r="Q15" s="31">
        <v>11497147</v>
      </c>
      <c r="R15" s="31">
        <v>12539785</v>
      </c>
      <c r="S15" s="31">
        <v>4578408</v>
      </c>
      <c r="T15" s="36">
        <f t="shared" si="5"/>
        <v>0.39822122827515383</v>
      </c>
      <c r="U15" s="36">
        <f t="shared" si="6"/>
        <v>-0.74872575794905127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78212760</v>
      </c>
      <c r="E16" s="31">
        <v>78212760</v>
      </c>
      <c r="F16" s="31">
        <v>17355106</v>
      </c>
      <c r="G16" s="36">
        <f t="shared" si="0"/>
        <v>0.22189609470372865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17355106</v>
      </c>
      <c r="O16" s="36">
        <f t="shared" si="4"/>
        <v>0.22189609470372865</v>
      </c>
      <c r="P16" s="31">
        <v>16426810</v>
      </c>
      <c r="Q16" s="31">
        <v>75300835</v>
      </c>
      <c r="R16" s="31">
        <v>73058482</v>
      </c>
      <c r="S16" s="31">
        <v>16426810</v>
      </c>
      <c r="T16" s="36">
        <f t="shared" si="5"/>
        <v>0.21814910817390007</v>
      </c>
      <c r="U16" s="36">
        <f t="shared" si="6"/>
        <v>5.6511032878568734E-2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18030680</v>
      </c>
      <c r="E17" s="31">
        <v>18030680</v>
      </c>
      <c r="F17" s="31">
        <v>3289431</v>
      </c>
      <c r="G17" s="36">
        <f t="shared" si="0"/>
        <v>0.18243521597632481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3289431</v>
      </c>
      <c r="O17" s="36">
        <f t="shared" si="4"/>
        <v>0.18243521597632481</v>
      </c>
      <c r="P17" s="31">
        <v>1928648</v>
      </c>
      <c r="Q17" s="31">
        <v>13955221</v>
      </c>
      <c r="R17" s="31">
        <v>14336763</v>
      </c>
      <c r="S17" s="31">
        <v>1928648</v>
      </c>
      <c r="T17" s="36">
        <f t="shared" si="5"/>
        <v>0.13820261248460344</v>
      </c>
      <c r="U17" s="36">
        <f t="shared" si="6"/>
        <v>0.70556317171407112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280449491</v>
      </c>
      <c r="E19" s="32">
        <f>SUM(E11:E18)</f>
        <v>280449491</v>
      </c>
      <c r="F19" s="32">
        <f>SUM(F11:F18)</f>
        <v>86636309</v>
      </c>
      <c r="G19" s="37">
        <f t="shared" si="0"/>
        <v>0.30891947313250784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86636309</v>
      </c>
      <c r="O19" s="37">
        <f t="shared" si="4"/>
        <v>0.30891947313250784</v>
      </c>
      <c r="P19" s="32">
        <f>SUM(P11:P18)</f>
        <v>73415457</v>
      </c>
      <c r="Q19" s="32">
        <f>SUM(Q11:Q18)</f>
        <v>269372576</v>
      </c>
      <c r="R19" s="32">
        <f>SUM(R11:R18)</f>
        <v>265014703</v>
      </c>
      <c r="S19" s="32">
        <f>SUM(S11:S18)</f>
        <v>73415457</v>
      </c>
      <c r="T19" s="37">
        <f t="shared" si="5"/>
        <v>0.27254243208484591</v>
      </c>
      <c r="U19" s="37">
        <f t="shared" si="6"/>
        <v>0.18008267659493016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63987</v>
      </c>
      <c r="E24" s="31">
        <v>63987</v>
      </c>
      <c r="F24" s="31">
        <v>5100</v>
      </c>
      <c r="G24" s="36">
        <f t="shared" si="0"/>
        <v>7.9703689811993064E-2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5100</v>
      </c>
      <c r="O24" s="36">
        <f t="shared" si="4"/>
        <v>7.9703689811993064E-2</v>
      </c>
      <c r="P24" s="31">
        <v>7795</v>
      </c>
      <c r="Q24" s="31">
        <v>63987</v>
      </c>
      <c r="R24" s="31">
        <v>63987</v>
      </c>
      <c r="S24" s="31">
        <v>7795</v>
      </c>
      <c r="T24" s="36">
        <f t="shared" si="5"/>
        <v>0.12182162001656587</v>
      </c>
      <c r="U24" s="36">
        <f t="shared" si="6"/>
        <v>-0.34573444515715201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139505212</v>
      </c>
      <c r="E26" s="31">
        <v>139505212</v>
      </c>
      <c r="F26" s="31">
        <v>47457500</v>
      </c>
      <c r="G26" s="36">
        <f t="shared" si="0"/>
        <v>0.34018442264365006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47457500</v>
      </c>
      <c r="O26" s="36">
        <f t="shared" si="4"/>
        <v>0.34018442264365006</v>
      </c>
      <c r="P26" s="31">
        <v>33901537</v>
      </c>
      <c r="Q26" s="31">
        <v>178265843</v>
      </c>
      <c r="R26" s="31">
        <v>148222796</v>
      </c>
      <c r="S26" s="31">
        <v>33901537</v>
      </c>
      <c r="T26" s="36">
        <f t="shared" si="5"/>
        <v>0.19017404809288116</v>
      </c>
      <c r="U26" s="36">
        <f t="shared" si="6"/>
        <v>0.39986278498228556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139569199</v>
      </c>
      <c r="E27" s="32">
        <f>SUM(E20:E26)</f>
        <v>139569199</v>
      </c>
      <c r="F27" s="32">
        <f>SUM(F20:F26)</f>
        <v>47462600</v>
      </c>
      <c r="G27" s="37">
        <f t="shared" si="0"/>
        <v>0.34006500245086313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47462600</v>
      </c>
      <c r="O27" s="37">
        <f t="shared" si="4"/>
        <v>0.34006500245086313</v>
      </c>
      <c r="P27" s="32">
        <f>SUM(P20:P26)</f>
        <v>33909332</v>
      </c>
      <c r="Q27" s="32">
        <f>SUM(Q20:Q26)</f>
        <v>178329830</v>
      </c>
      <c r="R27" s="32">
        <f>SUM(R20:R26)</f>
        <v>148286783</v>
      </c>
      <c r="S27" s="32">
        <f>SUM(S20:S26)</f>
        <v>33909332</v>
      </c>
      <c r="T27" s="37">
        <f t="shared" si="5"/>
        <v>0.19014952237659846</v>
      </c>
      <c r="U27" s="37">
        <f t="shared" si="6"/>
        <v>0.39969138878937516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1177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1177</v>
      </c>
      <c r="O31" s="36">
        <f t="shared" si="4"/>
        <v>0</v>
      </c>
      <c r="P31" s="31">
        <v>5825</v>
      </c>
      <c r="Q31" s="31">
        <v>15000</v>
      </c>
      <c r="R31" s="31">
        <v>15000</v>
      </c>
      <c r="S31" s="31">
        <v>5825</v>
      </c>
      <c r="T31" s="36">
        <f t="shared" si="5"/>
        <v>0.38833333333333331</v>
      </c>
      <c r="U31" s="36">
        <f t="shared" si="6"/>
        <v>-0.79793991416309007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88167412</v>
      </c>
      <c r="E34" s="31">
        <v>88167412</v>
      </c>
      <c r="F34" s="31">
        <v>17686083</v>
      </c>
      <c r="G34" s="36">
        <f t="shared" si="0"/>
        <v>0.20059659911532846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17686083</v>
      </c>
      <c r="O34" s="36">
        <f t="shared" si="4"/>
        <v>0.20059659911532846</v>
      </c>
      <c r="P34" s="31">
        <v>17155457</v>
      </c>
      <c r="Q34" s="31">
        <v>76729737</v>
      </c>
      <c r="R34" s="31">
        <v>83729737</v>
      </c>
      <c r="S34" s="31">
        <v>17155457</v>
      </c>
      <c r="T34" s="36">
        <f t="shared" si="5"/>
        <v>0.22358289850517798</v>
      </c>
      <c r="U34" s="36">
        <f t="shared" si="6"/>
        <v>3.0930449710549812E-2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88167412</v>
      </c>
      <c r="E35" s="32">
        <f>SUM(E28:E34)</f>
        <v>88167412</v>
      </c>
      <c r="F35" s="32">
        <f>SUM(F28:F34)</f>
        <v>17687260</v>
      </c>
      <c r="G35" s="37">
        <f t="shared" si="0"/>
        <v>0.20060994871892124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17687260</v>
      </c>
      <c r="O35" s="37">
        <f t="shared" si="4"/>
        <v>0.20060994871892124</v>
      </c>
      <c r="P35" s="32">
        <f>SUM(P28:P34)</f>
        <v>17161282</v>
      </c>
      <c r="Q35" s="32">
        <f>SUM(Q28:Q34)</f>
        <v>76744737</v>
      </c>
      <c r="R35" s="32">
        <f>SUM(R28:R34)</f>
        <v>83744737</v>
      </c>
      <c r="S35" s="32">
        <f>SUM(S28:S34)</f>
        <v>17161282</v>
      </c>
      <c r="T35" s="37">
        <f t="shared" si="5"/>
        <v>0.22361509949535693</v>
      </c>
      <c r="U35" s="37">
        <f t="shared" si="6"/>
        <v>3.0649108848628037E-2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67678001</v>
      </c>
      <c r="E39" s="31">
        <v>67678001</v>
      </c>
      <c r="F39" s="31">
        <v>4908674</v>
      </c>
      <c r="G39" s="36">
        <f t="shared" si="0"/>
        <v>7.2529831370167094E-2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4908674</v>
      </c>
      <c r="O39" s="36">
        <f t="shared" si="4"/>
        <v>7.2529831370167094E-2</v>
      </c>
      <c r="P39" s="31">
        <v>2655891</v>
      </c>
      <c r="Q39" s="31">
        <v>61016980</v>
      </c>
      <c r="R39" s="31">
        <v>64016982</v>
      </c>
      <c r="S39" s="31">
        <v>2655891</v>
      </c>
      <c r="T39" s="36">
        <f t="shared" si="5"/>
        <v>4.3527080494642642E-2</v>
      </c>
      <c r="U39" s="36">
        <f t="shared" si="6"/>
        <v>0.84822118076381892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67678001</v>
      </c>
      <c r="E40" s="32">
        <f>SUM(E36:E39)</f>
        <v>67678001</v>
      </c>
      <c r="F40" s="32">
        <f>SUM(F36:F39)</f>
        <v>4908674</v>
      </c>
      <c r="G40" s="37">
        <f t="shared" si="0"/>
        <v>7.2529831370167094E-2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4908674</v>
      </c>
      <c r="O40" s="37">
        <f t="shared" si="4"/>
        <v>7.2529831370167094E-2</v>
      </c>
      <c r="P40" s="32">
        <f>SUM(P36:P39)</f>
        <v>2655891</v>
      </c>
      <c r="Q40" s="32">
        <f>SUM(Q36:Q39)</f>
        <v>61016980</v>
      </c>
      <c r="R40" s="32">
        <f>SUM(R36:R39)</f>
        <v>64016982</v>
      </c>
      <c r="S40" s="32">
        <f>SUM(S36:S39)</f>
        <v>2655891</v>
      </c>
      <c r="T40" s="37">
        <f t="shared" si="5"/>
        <v>4.3527080494642642E-2</v>
      </c>
      <c r="U40" s="37">
        <f t="shared" si="6"/>
        <v>0.84822118076381892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0</v>
      </c>
      <c r="E47" s="32">
        <f>SUM(E41:E46)</f>
        <v>0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0</v>
      </c>
      <c r="R47" s="32">
        <f>SUM(R41:R46)</f>
        <v>0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1164840</v>
      </c>
      <c r="E52" s="31">
        <v>1164840</v>
      </c>
      <c r="F52" s="31">
        <v>1011633</v>
      </c>
      <c r="G52" s="36">
        <f t="shared" si="0"/>
        <v>0.86847378180694346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1011633</v>
      </c>
      <c r="O52" s="36">
        <f t="shared" si="4"/>
        <v>0.86847378180694346</v>
      </c>
      <c r="P52" s="31">
        <v>1069816</v>
      </c>
      <c r="Q52" s="31">
        <v>3599239</v>
      </c>
      <c r="R52" s="31">
        <v>6180561</v>
      </c>
      <c r="S52" s="31">
        <v>1069816</v>
      </c>
      <c r="T52" s="36">
        <f t="shared" si="5"/>
        <v>0.29723394306407547</v>
      </c>
      <c r="U52" s="36">
        <f t="shared" si="6"/>
        <v>-5.4385987870811392E-2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1164840</v>
      </c>
      <c r="E53" s="32">
        <f>SUM(E48:E52)</f>
        <v>1164840</v>
      </c>
      <c r="F53" s="32">
        <f>SUM(F48:F52)</f>
        <v>1011633</v>
      </c>
      <c r="G53" s="37">
        <f t="shared" si="0"/>
        <v>0.86847378180694346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1011633</v>
      </c>
      <c r="O53" s="37">
        <f t="shared" si="4"/>
        <v>0.86847378180694346</v>
      </c>
      <c r="P53" s="32">
        <f>SUM(P48:P52)</f>
        <v>1069816</v>
      </c>
      <c r="Q53" s="32">
        <f>SUM(Q48:Q52)</f>
        <v>3599239</v>
      </c>
      <c r="R53" s="32">
        <f>SUM(R48:R52)</f>
        <v>6180561</v>
      </c>
      <c r="S53" s="32">
        <f>SUM(S48:S52)</f>
        <v>1069816</v>
      </c>
      <c r="T53" s="37">
        <f t="shared" si="5"/>
        <v>0.29723394306407547</v>
      </c>
      <c r="U53" s="37">
        <f t="shared" si="6"/>
        <v>-5.4385987870811392E-2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2263327681</v>
      </c>
      <c r="E54" s="32">
        <f>SUM(E8:E9,E11:E18,E20:E26,E28:E34,E36:E39,E41:E46,E48:E52)</f>
        <v>2263327681</v>
      </c>
      <c r="F54" s="32">
        <f>SUM(F8:F9,F11:F18,F20:F26,F28:F34,F36:F39,F41:F46,F48:F52)</f>
        <v>607821624</v>
      </c>
      <c r="G54" s="37">
        <f t="shared" si="0"/>
        <v>0.26855219820907583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607821624</v>
      </c>
      <c r="O54" s="37">
        <f t="shared" si="4"/>
        <v>0.26855219820907583</v>
      </c>
      <c r="P54" s="32">
        <f>SUM(P8:P9,P11:P18,P20:P26,P28:P34,P36:P39,P41:P46,P48:P52)</f>
        <v>611137157</v>
      </c>
      <c r="Q54" s="32">
        <f>SUM(Q8:Q9,Q11:Q18,Q20:Q26,Q28:Q34,Q36:Q39,Q41:Q46,Q48:Q52)</f>
        <v>2506217425</v>
      </c>
      <c r="R54" s="32">
        <f>SUM(R8:R9,R11:R18,R20:R26,R28:R34,R36:R39,R41:R46,R48:R52)</f>
        <v>2188997899</v>
      </c>
      <c r="S54" s="32">
        <f>SUM(S8:S9,S11:S18,S20:S26,S28:S34,S36:S39,S41:S46,S48:S52)</f>
        <v>611137157</v>
      </c>
      <c r="T54" s="37">
        <f t="shared" si="5"/>
        <v>0.24384841909715793</v>
      </c>
      <c r="U54" s="37">
        <f t="shared" si="6"/>
        <v>-5.4251864119595483E-3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695724656</v>
      </c>
      <c r="E57" s="31">
        <v>695724656</v>
      </c>
      <c r="F57" s="31">
        <v>208907788</v>
      </c>
      <c r="G57" s="36">
        <f t="shared" ref="G57:G85" si="7">IF(($D57      =0),0,($F57      /$D57      ))</f>
        <v>0.30027365883666485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208907788</v>
      </c>
      <c r="O57" s="36">
        <f t="shared" ref="O57:O85" si="11">IF(($D57      =0),0,($N57      /$D57      ))</f>
        <v>0.30027365883666485</v>
      </c>
      <c r="P57" s="31">
        <v>189559077</v>
      </c>
      <c r="Q57" s="31">
        <v>666490254</v>
      </c>
      <c r="R57" s="31">
        <v>666490254</v>
      </c>
      <c r="S57" s="31">
        <v>189559077</v>
      </c>
      <c r="T57" s="36">
        <f t="shared" ref="T57:T85" si="12">IF(($Q57      =0),0,($S57      /$Q57      ))</f>
        <v>0.2844138768156691</v>
      </c>
      <c r="U57" s="36">
        <f t="shared" ref="U57:U85" si="13">IF(($P57      =0),0,(($F57      /$P57      )-1))</f>
        <v>0.10207219462247119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695724656</v>
      </c>
      <c r="E58" s="32">
        <f>E57</f>
        <v>695724656</v>
      </c>
      <c r="F58" s="32">
        <f>F57</f>
        <v>208907788</v>
      </c>
      <c r="G58" s="37">
        <f t="shared" si="7"/>
        <v>0.30027365883666485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208907788</v>
      </c>
      <c r="O58" s="37">
        <f t="shared" si="11"/>
        <v>0.30027365883666485</v>
      </c>
      <c r="P58" s="32">
        <f>P57</f>
        <v>189559077</v>
      </c>
      <c r="Q58" s="32">
        <f>Q57</f>
        <v>666490254</v>
      </c>
      <c r="R58" s="32">
        <f>R57</f>
        <v>666490254</v>
      </c>
      <c r="S58" s="32">
        <f>S57</f>
        <v>189559077</v>
      </c>
      <c r="T58" s="37">
        <f t="shared" si="12"/>
        <v>0.2844138768156691</v>
      </c>
      <c r="U58" s="37">
        <f t="shared" si="13"/>
        <v>0.10207219462247119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12360851</v>
      </c>
      <c r="E59" s="31">
        <v>12360851</v>
      </c>
      <c r="F59" s="31">
        <v>833228</v>
      </c>
      <c r="G59" s="36">
        <f t="shared" si="7"/>
        <v>6.7408627448061628E-2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833228</v>
      </c>
      <c r="O59" s="36">
        <f t="shared" si="11"/>
        <v>6.7408627448061628E-2</v>
      </c>
      <c r="P59" s="31">
        <v>6071487</v>
      </c>
      <c r="Q59" s="31">
        <v>83522637</v>
      </c>
      <c r="R59" s="31">
        <v>87507323</v>
      </c>
      <c r="S59" s="31">
        <v>6071487</v>
      </c>
      <c r="T59" s="36">
        <f t="shared" si="12"/>
        <v>7.2692712036857746E-2</v>
      </c>
      <c r="U59" s="36">
        <f t="shared" si="13"/>
        <v>-0.86276376775574093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25525000</v>
      </c>
      <c r="E60" s="31">
        <v>25525000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6037248</v>
      </c>
      <c r="Q60" s="31">
        <v>24149000</v>
      </c>
      <c r="R60" s="31">
        <v>24149000</v>
      </c>
      <c r="S60" s="31">
        <v>6037248</v>
      </c>
      <c r="T60" s="36">
        <f t="shared" si="12"/>
        <v>0.24999991718083564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18213054</v>
      </c>
      <c r="E61" s="31">
        <v>18213054</v>
      </c>
      <c r="F61" s="31">
        <v>1029360</v>
      </c>
      <c r="G61" s="36">
        <f t="shared" si="7"/>
        <v>5.6517704279578813E-2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1029360</v>
      </c>
      <c r="O61" s="36">
        <f t="shared" si="11"/>
        <v>5.6517704279578813E-2</v>
      </c>
      <c r="P61" s="31">
        <v>3271384</v>
      </c>
      <c r="Q61" s="31">
        <v>9902385</v>
      </c>
      <c r="R61" s="31">
        <v>11898803</v>
      </c>
      <c r="S61" s="31">
        <v>3271384</v>
      </c>
      <c r="T61" s="36">
        <f t="shared" si="12"/>
        <v>0.33036324077482343</v>
      </c>
      <c r="U61" s="36">
        <f t="shared" si="13"/>
        <v>-0.68534418460199109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56098905</v>
      </c>
      <c r="E63" s="32">
        <f>SUM(E59:E62)</f>
        <v>56098905</v>
      </c>
      <c r="F63" s="32">
        <f>SUM(F59:F62)</f>
        <v>1862588</v>
      </c>
      <c r="G63" s="37">
        <f t="shared" si="7"/>
        <v>3.3201860178910803E-2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1862588</v>
      </c>
      <c r="O63" s="37">
        <f t="shared" si="11"/>
        <v>3.3201860178910803E-2</v>
      </c>
      <c r="P63" s="32">
        <f>SUM(P59:P62)</f>
        <v>15380119</v>
      </c>
      <c r="Q63" s="32">
        <f>SUM(Q59:Q62)</f>
        <v>117574022</v>
      </c>
      <c r="R63" s="32">
        <f>SUM(R59:R62)</f>
        <v>123555126</v>
      </c>
      <c r="S63" s="32">
        <f>SUM(S59:S62)</f>
        <v>15380119</v>
      </c>
      <c r="T63" s="37">
        <f t="shared" si="12"/>
        <v>0.13081222142762114</v>
      </c>
      <c r="U63" s="37">
        <f t="shared" si="13"/>
        <v>-0.87889638565215267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25704324</v>
      </c>
      <c r="E64" s="31">
        <v>25704324</v>
      </c>
      <c r="F64" s="31">
        <v>7057878</v>
      </c>
      <c r="G64" s="36">
        <f t="shared" si="7"/>
        <v>0.27457940539498332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7057878</v>
      </c>
      <c r="O64" s="36">
        <f t="shared" si="11"/>
        <v>0.27457940539498332</v>
      </c>
      <c r="P64" s="31">
        <v>7230129</v>
      </c>
      <c r="Q64" s="31">
        <v>21102968</v>
      </c>
      <c r="R64" s="31">
        <v>21102968</v>
      </c>
      <c r="S64" s="31">
        <v>7230129</v>
      </c>
      <c r="T64" s="36">
        <f t="shared" si="12"/>
        <v>0.34261194918174542</v>
      </c>
      <c r="U64" s="36">
        <f t="shared" si="13"/>
        <v>-2.382405625127848E-2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35055985</v>
      </c>
      <c r="E65" s="31">
        <v>35055985</v>
      </c>
      <c r="F65" s="31">
        <v>6971558</v>
      </c>
      <c r="G65" s="36">
        <f t="shared" si="7"/>
        <v>0.19886926583292411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6971558</v>
      </c>
      <c r="O65" s="36">
        <f t="shared" si="11"/>
        <v>0.19886926583292411</v>
      </c>
      <c r="P65" s="31">
        <v>4970631</v>
      </c>
      <c r="Q65" s="31">
        <v>24119160</v>
      </c>
      <c r="R65" s="31">
        <v>24119160</v>
      </c>
      <c r="S65" s="31">
        <v>4970631</v>
      </c>
      <c r="T65" s="36">
        <f t="shared" si="12"/>
        <v>0.20608640599423861</v>
      </c>
      <c r="U65" s="36">
        <f t="shared" si="13"/>
        <v>0.40254989758845516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7010652</v>
      </c>
      <c r="E66" s="31">
        <v>7010652</v>
      </c>
      <c r="F66" s="31">
        <v>1811922</v>
      </c>
      <c r="G66" s="36">
        <f t="shared" si="7"/>
        <v>0.25845270882080584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1811922</v>
      </c>
      <c r="O66" s="36">
        <f t="shared" si="11"/>
        <v>0.25845270882080584</v>
      </c>
      <c r="P66" s="31">
        <v>1660632</v>
      </c>
      <c r="Q66" s="31">
        <v>6407786</v>
      </c>
      <c r="R66" s="31">
        <v>6407786</v>
      </c>
      <c r="S66" s="31">
        <v>1660632</v>
      </c>
      <c r="T66" s="36">
        <f t="shared" si="12"/>
        <v>0.25915846752684935</v>
      </c>
      <c r="U66" s="36">
        <f t="shared" si="13"/>
        <v>9.1103868888471329E-2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244791847</v>
      </c>
      <c r="E67" s="31">
        <v>244791847</v>
      </c>
      <c r="F67" s="31">
        <v>82376190</v>
      </c>
      <c r="G67" s="36">
        <f t="shared" si="7"/>
        <v>0.33651525167012608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82376190</v>
      </c>
      <c r="O67" s="36">
        <f t="shared" si="11"/>
        <v>0.33651525167012608</v>
      </c>
      <c r="P67" s="31">
        <v>62788579</v>
      </c>
      <c r="Q67" s="31">
        <v>222239040</v>
      </c>
      <c r="R67" s="31">
        <v>222239040</v>
      </c>
      <c r="S67" s="31">
        <v>62788579</v>
      </c>
      <c r="T67" s="36">
        <f t="shared" si="12"/>
        <v>0.2825272238396998</v>
      </c>
      <c r="U67" s="36">
        <f t="shared" si="13"/>
        <v>0.31196136800611463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35858233</v>
      </c>
      <c r="E68" s="31">
        <v>35858233</v>
      </c>
      <c r="F68" s="31">
        <v>6607332</v>
      </c>
      <c r="G68" s="36">
        <f t="shared" si="7"/>
        <v>0.18426262108342037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6607332</v>
      </c>
      <c r="O68" s="36">
        <f t="shared" si="11"/>
        <v>0.18426262108342037</v>
      </c>
      <c r="P68" s="31">
        <v>3116529</v>
      </c>
      <c r="Q68" s="31">
        <v>20261246</v>
      </c>
      <c r="R68" s="31">
        <v>20261246</v>
      </c>
      <c r="S68" s="31">
        <v>3116529</v>
      </c>
      <c r="T68" s="36">
        <f t="shared" si="12"/>
        <v>0.15381724302641606</v>
      </c>
      <c r="U68" s="36">
        <f t="shared" si="13"/>
        <v>1.1200932190908541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348421041</v>
      </c>
      <c r="E70" s="32">
        <f>SUM(E64:E69)</f>
        <v>348421041</v>
      </c>
      <c r="F70" s="32">
        <f>SUM(F64:F69)</f>
        <v>104824880</v>
      </c>
      <c r="G70" s="37">
        <f t="shared" si="7"/>
        <v>0.30085691638812362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104824880</v>
      </c>
      <c r="O70" s="37">
        <f t="shared" si="11"/>
        <v>0.30085691638812362</v>
      </c>
      <c r="P70" s="32">
        <f>SUM(P64:P69)</f>
        <v>79766500</v>
      </c>
      <c r="Q70" s="32">
        <f>SUM(Q64:Q69)</f>
        <v>294130200</v>
      </c>
      <c r="R70" s="32">
        <f>SUM(R64:R69)</f>
        <v>294130200</v>
      </c>
      <c r="S70" s="32">
        <f>SUM(S64:S69)</f>
        <v>79766500</v>
      </c>
      <c r="T70" s="37">
        <f t="shared" si="12"/>
        <v>0.27119452541765515</v>
      </c>
      <c r="U70" s="37">
        <f t="shared" si="13"/>
        <v>0.31414666558016213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98759040</v>
      </c>
      <c r="E71" s="31">
        <v>98759040</v>
      </c>
      <c r="F71" s="31">
        <v>34399084</v>
      </c>
      <c r="G71" s="36">
        <f t="shared" si="7"/>
        <v>0.34831326833472664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34399084</v>
      </c>
      <c r="O71" s="36">
        <f t="shared" si="11"/>
        <v>0.34831326833472664</v>
      </c>
      <c r="P71" s="31">
        <v>27794985</v>
      </c>
      <c r="Q71" s="31">
        <v>85087188</v>
      </c>
      <c r="R71" s="31">
        <v>85089188</v>
      </c>
      <c r="S71" s="31">
        <v>27794985</v>
      </c>
      <c r="T71" s="36">
        <f t="shared" si="12"/>
        <v>0.32666475004438977</v>
      </c>
      <c r="U71" s="36">
        <f t="shared" si="13"/>
        <v>0.23760038006856266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133083769</v>
      </c>
      <c r="E72" s="31">
        <v>133083769</v>
      </c>
      <c r="F72" s="31">
        <v>42592026</v>
      </c>
      <c r="G72" s="36">
        <f t="shared" si="7"/>
        <v>0.32003922281461689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42592026</v>
      </c>
      <c r="O72" s="36">
        <f t="shared" si="11"/>
        <v>0.32003922281461689</v>
      </c>
      <c r="P72" s="31">
        <v>18338318</v>
      </c>
      <c r="Q72" s="31">
        <v>69236533</v>
      </c>
      <c r="R72" s="31">
        <v>73889704</v>
      </c>
      <c r="S72" s="31">
        <v>18338318</v>
      </c>
      <c r="T72" s="36">
        <f t="shared" si="12"/>
        <v>0.26486476438674361</v>
      </c>
      <c r="U72" s="36">
        <f t="shared" si="13"/>
        <v>1.3225699325314348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37151490</v>
      </c>
      <c r="E73" s="31">
        <v>37151490</v>
      </c>
      <c r="F73" s="31">
        <v>7515770</v>
      </c>
      <c r="G73" s="36">
        <f t="shared" si="7"/>
        <v>0.20230063451021749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7515770</v>
      </c>
      <c r="O73" s="36">
        <f t="shared" si="11"/>
        <v>0.20230063451021749</v>
      </c>
      <c r="P73" s="31">
        <v>10158059</v>
      </c>
      <c r="Q73" s="31">
        <v>35083179</v>
      </c>
      <c r="R73" s="31">
        <v>35300658</v>
      </c>
      <c r="S73" s="31">
        <v>10158059</v>
      </c>
      <c r="T73" s="36">
        <f t="shared" si="12"/>
        <v>0.28954214781961463</v>
      </c>
      <c r="U73" s="36">
        <f t="shared" si="13"/>
        <v>-0.26011750866971728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55938364</v>
      </c>
      <c r="E74" s="31">
        <v>55938364</v>
      </c>
      <c r="F74" s="31">
        <v>11701426</v>
      </c>
      <c r="G74" s="36">
        <f t="shared" si="7"/>
        <v>0.2091842728900688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11701426</v>
      </c>
      <c r="O74" s="36">
        <f t="shared" si="11"/>
        <v>0.2091842728900688</v>
      </c>
      <c r="P74" s="31">
        <v>10883768</v>
      </c>
      <c r="Q74" s="31">
        <v>49206462</v>
      </c>
      <c r="R74" s="31">
        <v>47467323</v>
      </c>
      <c r="S74" s="31">
        <v>10883768</v>
      </c>
      <c r="T74" s="36">
        <f t="shared" si="12"/>
        <v>0.22118574588841602</v>
      </c>
      <c r="U74" s="36">
        <f t="shared" si="13"/>
        <v>7.5126371675691805E-2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22241985</v>
      </c>
      <c r="E75" s="31">
        <v>22241985</v>
      </c>
      <c r="F75" s="31">
        <v>6387356</v>
      </c>
      <c r="G75" s="36">
        <f t="shared" si="7"/>
        <v>0.28717562753504239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6387356</v>
      </c>
      <c r="O75" s="36">
        <f t="shared" si="11"/>
        <v>0.28717562753504239</v>
      </c>
      <c r="P75" s="31">
        <v>3471934</v>
      </c>
      <c r="Q75" s="31">
        <v>17266376</v>
      </c>
      <c r="R75" s="31">
        <v>20410595</v>
      </c>
      <c r="S75" s="31">
        <v>3471934</v>
      </c>
      <c r="T75" s="36">
        <f t="shared" si="12"/>
        <v>0.20108064367415607</v>
      </c>
      <c r="U75" s="36">
        <f t="shared" si="13"/>
        <v>0.83971123875050613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39625480</v>
      </c>
      <c r="E76" s="31">
        <v>39625480</v>
      </c>
      <c r="F76" s="31">
        <v>3744</v>
      </c>
      <c r="G76" s="36">
        <f t="shared" si="7"/>
        <v>9.4484659870366233E-5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3744</v>
      </c>
      <c r="O76" s="36">
        <f t="shared" si="11"/>
        <v>9.4484659870366233E-5</v>
      </c>
      <c r="P76" s="31">
        <v>8480129</v>
      </c>
      <c r="Q76" s="31">
        <v>63128350</v>
      </c>
      <c r="R76" s="31">
        <v>60561736</v>
      </c>
      <c r="S76" s="31">
        <v>8480129</v>
      </c>
      <c r="T76" s="36">
        <f t="shared" si="12"/>
        <v>0.13433154834555314</v>
      </c>
      <c r="U76" s="36">
        <f t="shared" si="13"/>
        <v>-0.99955849728229373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386800128</v>
      </c>
      <c r="E78" s="32">
        <f>SUM(E71:E77)</f>
        <v>386800128</v>
      </c>
      <c r="F78" s="32">
        <f>SUM(F71:F77)</f>
        <v>102599406</v>
      </c>
      <c r="G78" s="37">
        <f t="shared" si="7"/>
        <v>0.2652517374554747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102599406</v>
      </c>
      <c r="O78" s="37">
        <f t="shared" si="11"/>
        <v>0.2652517374554747</v>
      </c>
      <c r="P78" s="32">
        <f>SUM(P71:P77)</f>
        <v>79127193</v>
      </c>
      <c r="Q78" s="32">
        <f>SUM(Q71:Q77)</f>
        <v>319008088</v>
      </c>
      <c r="R78" s="32">
        <f>SUM(R71:R77)</f>
        <v>322719204</v>
      </c>
      <c r="S78" s="32">
        <f>SUM(S71:S77)</f>
        <v>79127193</v>
      </c>
      <c r="T78" s="37">
        <f t="shared" si="12"/>
        <v>0.24804133806162307</v>
      </c>
      <c r="U78" s="37">
        <f t="shared" si="13"/>
        <v>0.29663902016592458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97958074</v>
      </c>
      <c r="E79" s="31">
        <v>97958074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16436006</v>
      </c>
      <c r="Q79" s="31">
        <v>92339510</v>
      </c>
      <c r="R79" s="31">
        <v>107339510</v>
      </c>
      <c r="S79" s="31">
        <v>16436006</v>
      </c>
      <c r="T79" s="36">
        <f t="shared" si="12"/>
        <v>0.17799537814311556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80337582</v>
      </c>
      <c r="E80" s="31">
        <v>80337582</v>
      </c>
      <c r="F80" s="31">
        <v>17922764</v>
      </c>
      <c r="G80" s="36">
        <f t="shared" si="7"/>
        <v>0.22309314711513226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17922764</v>
      </c>
      <c r="O80" s="36">
        <f t="shared" si="11"/>
        <v>0.22309314711513226</v>
      </c>
      <c r="P80" s="31">
        <v>20859392</v>
      </c>
      <c r="Q80" s="31">
        <v>76294002</v>
      </c>
      <c r="R80" s="31">
        <v>76294002</v>
      </c>
      <c r="S80" s="31">
        <v>20859392</v>
      </c>
      <c r="T80" s="36">
        <f t="shared" si="12"/>
        <v>0.27340801967630429</v>
      </c>
      <c r="U80" s="36">
        <f t="shared" si="13"/>
        <v>-0.1407820515573992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100213470</v>
      </c>
      <c r="E81" s="31">
        <v>100213470</v>
      </c>
      <c r="F81" s="31">
        <v>18356275</v>
      </c>
      <c r="G81" s="36">
        <f t="shared" si="7"/>
        <v>0.18317173330092251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18356275</v>
      </c>
      <c r="O81" s="36">
        <f t="shared" si="11"/>
        <v>0.18317173330092251</v>
      </c>
      <c r="P81" s="31">
        <v>15360690</v>
      </c>
      <c r="Q81" s="31">
        <v>107782250</v>
      </c>
      <c r="R81" s="31">
        <v>98866680</v>
      </c>
      <c r="S81" s="31">
        <v>15360690</v>
      </c>
      <c r="T81" s="36">
        <f t="shared" si="12"/>
        <v>0.14251595230197922</v>
      </c>
      <c r="U81" s="36">
        <f t="shared" si="13"/>
        <v>0.19501630460610819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15088798</v>
      </c>
      <c r="E82" s="31">
        <v>15088798</v>
      </c>
      <c r="F82" s="31">
        <v>11389862</v>
      </c>
      <c r="G82" s="36">
        <f t="shared" si="7"/>
        <v>0.75485548948299264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11389862</v>
      </c>
      <c r="O82" s="36">
        <f t="shared" si="11"/>
        <v>0.75485548948299264</v>
      </c>
      <c r="P82" s="31">
        <v>8111525</v>
      </c>
      <c r="Q82" s="31">
        <v>27811655</v>
      </c>
      <c r="R82" s="31">
        <v>18489192</v>
      </c>
      <c r="S82" s="31">
        <v>8111525</v>
      </c>
      <c r="T82" s="36">
        <f t="shared" si="12"/>
        <v>0.29165919827496783</v>
      </c>
      <c r="U82" s="36">
        <f t="shared" si="13"/>
        <v>0.40415791112028865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293597924</v>
      </c>
      <c r="E84" s="32">
        <f>SUM(E79:E83)</f>
        <v>293597924</v>
      </c>
      <c r="F84" s="32">
        <f>SUM(F79:F83)</f>
        <v>47668901</v>
      </c>
      <c r="G84" s="37">
        <f t="shared" si="7"/>
        <v>0.16236116506055404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47668901</v>
      </c>
      <c r="O84" s="37">
        <f t="shared" si="11"/>
        <v>0.16236116506055404</v>
      </c>
      <c r="P84" s="32">
        <f>SUM(P79:P83)</f>
        <v>60767613</v>
      </c>
      <c r="Q84" s="32">
        <f>SUM(Q79:Q83)</f>
        <v>304227417</v>
      </c>
      <c r="R84" s="32">
        <f>SUM(R79:R83)</f>
        <v>300989384</v>
      </c>
      <c r="S84" s="32">
        <f>SUM(S79:S83)</f>
        <v>60767613</v>
      </c>
      <c r="T84" s="37">
        <f t="shared" si="12"/>
        <v>0.19974403884841188</v>
      </c>
      <c r="U84" s="37">
        <f t="shared" si="13"/>
        <v>-0.21555416369571734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1780642654</v>
      </c>
      <c r="E85" s="32">
        <f>SUM(E57,E59:E62,E64:E69,E71:E77,E79:E83)</f>
        <v>1780642654</v>
      </c>
      <c r="F85" s="32">
        <f>SUM(F57,F59:F62,F64:F69,F71:F77,F79:F83)</f>
        <v>465863563</v>
      </c>
      <c r="G85" s="37">
        <f t="shared" si="7"/>
        <v>0.26162664471363384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465863563</v>
      </c>
      <c r="O85" s="37">
        <f t="shared" si="11"/>
        <v>0.26162664471363384</v>
      </c>
      <c r="P85" s="32">
        <f>SUM(P57,P59:P62,P64:P69,P71:P77,P79:P83)</f>
        <v>424600502</v>
      </c>
      <c r="Q85" s="32">
        <f>SUM(Q57,Q59:Q62,Q64:Q69,Q71:Q77,Q79:Q83)</f>
        <v>1701429981</v>
      </c>
      <c r="R85" s="32">
        <f>SUM(R57,R59:R62,R64:R69,R71:R77,R79:R83)</f>
        <v>1707884168</v>
      </c>
      <c r="S85" s="32">
        <f>SUM(S57,S59:S62,S64:S69,S71:S77,S79:S83)</f>
        <v>424600502</v>
      </c>
      <c r="T85" s="37">
        <f t="shared" si="12"/>
        <v>0.24955508410075442</v>
      </c>
      <c r="U85" s="37">
        <f t="shared" si="13"/>
        <v>9.7180904887389952E-2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1401629724</v>
      </c>
      <c r="E88" s="31">
        <v>1401629724</v>
      </c>
      <c r="F88" s="31">
        <v>371017047</v>
      </c>
      <c r="G88" s="36">
        <f t="shared" ref="G88:G99" si="14">IF(($D88      =0),0,($F88      /$D88      ))</f>
        <v>0.26470403748372562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371017047</v>
      </c>
      <c r="O88" s="36">
        <f t="shared" ref="O88:O99" si="18">IF(($D88      =0),0,($N88      /$D88      ))</f>
        <v>0.26470403748372562</v>
      </c>
      <c r="P88" s="31">
        <v>968529806</v>
      </c>
      <c r="Q88" s="31">
        <v>3520359328</v>
      </c>
      <c r="R88" s="31">
        <v>4190399959</v>
      </c>
      <c r="S88" s="31">
        <v>968529806</v>
      </c>
      <c r="T88" s="36">
        <f t="shared" ref="T88:T99" si="19">IF(($Q88      =0),0,($S88      /$Q88      ))</f>
        <v>0.2751224280705018</v>
      </c>
      <c r="U88" s="36">
        <f t="shared" ref="U88:U99" si="20">IF(($P88      =0),0,(($F88      /$P88      )-1))</f>
        <v>-0.6169275899393436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6893057000</v>
      </c>
      <c r="E89" s="31">
        <v>6893057000</v>
      </c>
      <c r="F89" s="31">
        <v>1736353847</v>
      </c>
      <c r="G89" s="36">
        <f t="shared" si="14"/>
        <v>0.25189895383136973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1736353847</v>
      </c>
      <c r="O89" s="36">
        <f t="shared" si="18"/>
        <v>0.25189895383136973</v>
      </c>
      <c r="P89" s="31">
        <v>487869504</v>
      </c>
      <c r="Q89" s="31">
        <v>0</v>
      </c>
      <c r="R89" s="31">
        <v>6525723001</v>
      </c>
      <c r="S89" s="31">
        <v>487869504</v>
      </c>
      <c r="T89" s="36">
        <f t="shared" si="19"/>
        <v>0</v>
      </c>
      <c r="U89" s="36">
        <f t="shared" si="20"/>
        <v>2.5590538715041307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1792452861</v>
      </c>
      <c r="E90" s="31">
        <v>1792452861</v>
      </c>
      <c r="F90" s="31">
        <v>564222437</v>
      </c>
      <c r="G90" s="36">
        <f t="shared" si="14"/>
        <v>0.31477672259968015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564222437</v>
      </c>
      <c r="O90" s="36">
        <f t="shared" si="18"/>
        <v>0.31477672259968015</v>
      </c>
      <c r="P90" s="31">
        <v>422085424</v>
      </c>
      <c r="Q90" s="31">
        <v>1641574370</v>
      </c>
      <c r="R90" s="31">
        <v>1685851628</v>
      </c>
      <c r="S90" s="31">
        <v>422085424</v>
      </c>
      <c r="T90" s="36">
        <f t="shared" si="19"/>
        <v>0.25712232824395276</v>
      </c>
      <c r="U90" s="36">
        <f t="shared" si="20"/>
        <v>0.3367493993348607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10087139585</v>
      </c>
      <c r="E91" s="32">
        <f>SUM(E88:E90)</f>
        <v>10087139585</v>
      </c>
      <c r="F91" s="32">
        <f>SUM(F88:F90)</f>
        <v>2671593331</v>
      </c>
      <c r="G91" s="37">
        <f t="shared" si="14"/>
        <v>0.26485142874128276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2671593331</v>
      </c>
      <c r="O91" s="37">
        <f t="shared" si="18"/>
        <v>0.26485142874128276</v>
      </c>
      <c r="P91" s="32">
        <f>SUM(P88:P90)</f>
        <v>1878484734</v>
      </c>
      <c r="Q91" s="32">
        <f>SUM(Q88:Q90)</f>
        <v>5161933698</v>
      </c>
      <c r="R91" s="32">
        <f>SUM(R88:R90)</f>
        <v>12401974588</v>
      </c>
      <c r="S91" s="32">
        <f>SUM(S88:S90)</f>
        <v>1878484734</v>
      </c>
      <c r="T91" s="37">
        <f t="shared" si="19"/>
        <v>0.36391105424849257</v>
      </c>
      <c r="U91" s="37">
        <f t="shared" si="20"/>
        <v>0.42220657035161202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603768132</v>
      </c>
      <c r="E92" s="31">
        <v>603768132</v>
      </c>
      <c r="F92" s="31">
        <v>86299834</v>
      </c>
      <c r="G92" s="36">
        <f t="shared" si="14"/>
        <v>0.14293539096561658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86299834</v>
      </c>
      <c r="O92" s="36">
        <f t="shared" si="18"/>
        <v>0.14293539096561658</v>
      </c>
      <c r="P92" s="31">
        <v>86257185</v>
      </c>
      <c r="Q92" s="31">
        <v>350992591</v>
      </c>
      <c r="R92" s="31">
        <v>349797185</v>
      </c>
      <c r="S92" s="31">
        <v>86257185</v>
      </c>
      <c r="T92" s="36">
        <f t="shared" si="19"/>
        <v>0.2457521532128295</v>
      </c>
      <c r="U92" s="36">
        <f t="shared" si="20"/>
        <v>4.9443997042097898E-4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77724639</v>
      </c>
      <c r="E93" s="31">
        <v>77724639</v>
      </c>
      <c r="F93" s="31">
        <v>24884258</v>
      </c>
      <c r="G93" s="36">
        <f t="shared" si="14"/>
        <v>0.32015919687964073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24884258</v>
      </c>
      <c r="O93" s="36">
        <f t="shared" si="18"/>
        <v>0.32015919687964073</v>
      </c>
      <c r="P93" s="31">
        <v>22543747</v>
      </c>
      <c r="Q93" s="31">
        <v>73978319</v>
      </c>
      <c r="R93" s="31">
        <v>73998319</v>
      </c>
      <c r="S93" s="31">
        <v>22543747</v>
      </c>
      <c r="T93" s="36">
        <f t="shared" si="19"/>
        <v>0.3047345128239532</v>
      </c>
      <c r="U93" s="36">
        <f t="shared" si="20"/>
        <v>0.1038208510767975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41947371</v>
      </c>
      <c r="E94" s="31">
        <v>41947371</v>
      </c>
      <c r="F94" s="31">
        <v>10098830</v>
      </c>
      <c r="G94" s="36">
        <f t="shared" si="14"/>
        <v>0.24075001029265936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10098830</v>
      </c>
      <c r="O94" s="36">
        <f t="shared" si="18"/>
        <v>0.24075001029265936</v>
      </c>
      <c r="P94" s="31">
        <v>9602147</v>
      </c>
      <c r="Q94" s="31">
        <v>40472155</v>
      </c>
      <c r="R94" s="31">
        <v>40959431</v>
      </c>
      <c r="S94" s="31">
        <v>9602147</v>
      </c>
      <c r="T94" s="36">
        <f t="shared" si="19"/>
        <v>0.23725316825852244</v>
      </c>
      <c r="U94" s="36">
        <f t="shared" si="20"/>
        <v>5.1726244141023781E-2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723440142</v>
      </c>
      <c r="E96" s="32">
        <f>SUM(E92:E95)</f>
        <v>723440142</v>
      </c>
      <c r="F96" s="32">
        <f>SUM(F92:F95)</f>
        <v>121282922</v>
      </c>
      <c r="G96" s="37">
        <f t="shared" si="14"/>
        <v>0.16764748727476614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121282922</v>
      </c>
      <c r="O96" s="37">
        <f t="shared" si="18"/>
        <v>0.16764748727476614</v>
      </c>
      <c r="P96" s="32">
        <f>SUM(P92:P95)</f>
        <v>118403079</v>
      </c>
      <c r="Q96" s="32">
        <f>SUM(Q92:Q95)</f>
        <v>465443065</v>
      </c>
      <c r="R96" s="32">
        <f>SUM(R92:R95)</f>
        <v>464754935</v>
      </c>
      <c r="S96" s="32">
        <f>SUM(S92:S95)</f>
        <v>118403079</v>
      </c>
      <c r="T96" s="37">
        <f t="shared" si="19"/>
        <v>0.25438788952629471</v>
      </c>
      <c r="U96" s="37">
        <f t="shared" si="20"/>
        <v>2.4322365806044521E-2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363010990</v>
      </c>
      <c r="E97" s="31">
        <v>363010990</v>
      </c>
      <c r="F97" s="31">
        <v>119691723</v>
      </c>
      <c r="G97" s="36">
        <f t="shared" si="14"/>
        <v>0.32971928205259021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119691723</v>
      </c>
      <c r="O97" s="36">
        <f t="shared" si="18"/>
        <v>0.32971928205259021</v>
      </c>
      <c r="P97" s="31">
        <v>91775091</v>
      </c>
      <c r="Q97" s="31">
        <v>332263930</v>
      </c>
      <c r="R97" s="31">
        <v>330287184</v>
      </c>
      <c r="S97" s="31">
        <v>91775091</v>
      </c>
      <c r="T97" s="36">
        <f t="shared" si="19"/>
        <v>0.27621141723087428</v>
      </c>
      <c r="U97" s="36">
        <f t="shared" si="20"/>
        <v>0.30418528269288236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100263273</v>
      </c>
      <c r="E98" s="31">
        <v>100263273</v>
      </c>
      <c r="F98" s="31">
        <v>18838427</v>
      </c>
      <c r="G98" s="36">
        <f t="shared" si="14"/>
        <v>0.18788960739392579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18838427</v>
      </c>
      <c r="O98" s="36">
        <f t="shared" si="18"/>
        <v>0.18788960739392579</v>
      </c>
      <c r="P98" s="31">
        <v>18863824</v>
      </c>
      <c r="Q98" s="31">
        <v>98077936</v>
      </c>
      <c r="R98" s="31">
        <v>98733750</v>
      </c>
      <c r="S98" s="31">
        <v>18863824</v>
      </c>
      <c r="T98" s="36">
        <f t="shared" si="19"/>
        <v>0.19233504261345793</v>
      </c>
      <c r="U98" s="36">
        <f t="shared" si="20"/>
        <v>-1.346333595987792E-3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142144844</v>
      </c>
      <c r="E99" s="31">
        <v>142144844</v>
      </c>
      <c r="F99" s="31">
        <v>41484217</v>
      </c>
      <c r="G99" s="36">
        <f t="shared" si="14"/>
        <v>0.29184468344134945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41484217</v>
      </c>
      <c r="O99" s="36">
        <f t="shared" si="18"/>
        <v>0.29184468344134945</v>
      </c>
      <c r="P99" s="31">
        <v>31986660</v>
      </c>
      <c r="Q99" s="31">
        <v>111007777</v>
      </c>
      <c r="R99" s="31">
        <v>169877615</v>
      </c>
      <c r="S99" s="31">
        <v>31986660</v>
      </c>
      <c r="T99" s="36">
        <f t="shared" si="19"/>
        <v>0.28814791958224695</v>
      </c>
      <c r="U99" s="36">
        <f t="shared" si="20"/>
        <v>0.2969224357904201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605419107</v>
      </c>
      <c r="E101" s="32">
        <f>SUM(E97:E100)</f>
        <v>605419107</v>
      </c>
      <c r="F101" s="32">
        <f>SUM(F97:F100)</f>
        <v>180014367</v>
      </c>
      <c r="G101" s="37">
        <f>IF(($D101     =0),0,($F101     /$D101     ))</f>
        <v>0.29733843038422636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180014367</v>
      </c>
      <c r="O101" s="37">
        <f>IF(($D101     =0),0,($N101     /$D101     ))</f>
        <v>0.29733843038422636</v>
      </c>
      <c r="P101" s="32">
        <f>SUM(P97:P100)</f>
        <v>142625575</v>
      </c>
      <c r="Q101" s="32">
        <f>SUM(Q97:Q100)</f>
        <v>541349643</v>
      </c>
      <c r="R101" s="32">
        <f>SUM(R97:R100)</f>
        <v>598898549</v>
      </c>
      <c r="S101" s="32">
        <f>SUM(S97:S100)</f>
        <v>142625575</v>
      </c>
      <c r="T101" s="37">
        <f>IF(($Q101     =0),0,($S101     /$Q101     ))</f>
        <v>0.26346295198351133</v>
      </c>
      <c r="U101" s="37">
        <f>IF(($P101     =0),0,(($F101     /$P101     )-1))</f>
        <v>0.26214647688536918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11415998834</v>
      </c>
      <c r="E102" s="32">
        <f>SUM(E88:E90,E92:E95,E97:E100)</f>
        <v>11415998834</v>
      </c>
      <c r="F102" s="32">
        <f>SUM(F88:F90,F92:F95,F97:F100)</f>
        <v>2972890620</v>
      </c>
      <c r="G102" s="37">
        <f>IF(($D102     =0),0,($F102     /$D102     ))</f>
        <v>0.26041441167161911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2972890620</v>
      </c>
      <c r="O102" s="37">
        <f>IF(($D102     =0),0,($N102     /$D102     ))</f>
        <v>0.26041441167161911</v>
      </c>
      <c r="P102" s="32">
        <f>SUM(P88:P90,P92:P95,P97:P100)</f>
        <v>2139513388</v>
      </c>
      <c r="Q102" s="32">
        <f>SUM(Q88:Q90,Q92:Q95,Q97:Q100)</f>
        <v>6168726406</v>
      </c>
      <c r="R102" s="32">
        <f>SUM(R88:R90,R92:R95,R97:R100)</f>
        <v>13465628072</v>
      </c>
      <c r="S102" s="32">
        <f>SUM(S88:S90,S92:S95,S97:S100)</f>
        <v>2139513388</v>
      </c>
      <c r="T102" s="37">
        <f>IF(($Q102     =0),0,($S102     /$Q102     ))</f>
        <v>0.34683227090749336</v>
      </c>
      <c r="U102" s="37">
        <f>IF(($P102     =0),0,(($F102     /$P102     )-1))</f>
        <v>0.38951718492354681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2459086960</v>
      </c>
      <c r="E105" s="31">
        <v>2459086960</v>
      </c>
      <c r="F105" s="31">
        <v>600496656</v>
      </c>
      <c r="G105" s="36">
        <f t="shared" ref="G105:G136" si="21">IF(($D105     =0),0,($F105     /$D105     ))</f>
        <v>0.24419496576078789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600496656</v>
      </c>
      <c r="O105" s="36">
        <f t="shared" ref="O105:O136" si="25">IF(($D105     =0),0,($N105     /$D105     ))</f>
        <v>0.24419496576078789</v>
      </c>
      <c r="P105" s="31">
        <v>553271776</v>
      </c>
      <c r="Q105" s="31">
        <v>2119641770</v>
      </c>
      <c r="R105" s="31">
        <v>2281831240</v>
      </c>
      <c r="S105" s="31">
        <v>553271776</v>
      </c>
      <c r="T105" s="36">
        <f t="shared" ref="T105:T136" si="26">IF(($Q105     =0),0,($S105     /$Q105     ))</f>
        <v>0.26102135928374348</v>
      </c>
      <c r="U105" s="36">
        <f t="shared" ref="U105:U136" si="27">IF(($P105     =0),0,(($F105     /$P105     )-1))</f>
        <v>8.5355664338099269E-2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2459086960</v>
      </c>
      <c r="E106" s="32">
        <f>E105</f>
        <v>2459086960</v>
      </c>
      <c r="F106" s="32">
        <f>F105</f>
        <v>600496656</v>
      </c>
      <c r="G106" s="37">
        <f t="shared" si="21"/>
        <v>0.24419496576078789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600496656</v>
      </c>
      <c r="O106" s="37">
        <f t="shared" si="25"/>
        <v>0.24419496576078789</v>
      </c>
      <c r="P106" s="32">
        <f>P105</f>
        <v>553271776</v>
      </c>
      <c r="Q106" s="32">
        <f>Q105</f>
        <v>2119641770</v>
      </c>
      <c r="R106" s="32">
        <f>R105</f>
        <v>2281831240</v>
      </c>
      <c r="S106" s="32">
        <f>S105</f>
        <v>553271776</v>
      </c>
      <c r="T106" s="37">
        <f t="shared" si="26"/>
        <v>0.26102135928374348</v>
      </c>
      <c r="U106" s="37">
        <f t="shared" si="27"/>
        <v>8.5355664338099269E-2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5738</v>
      </c>
      <c r="Q107" s="31">
        <v>0</v>
      </c>
      <c r="R107" s="31">
        <v>0</v>
      </c>
      <c r="S107" s="31">
        <v>5738</v>
      </c>
      <c r="T107" s="36">
        <f t="shared" si="26"/>
        <v>0</v>
      </c>
      <c r="U107" s="36">
        <f t="shared" si="27"/>
        <v>-1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112682893</v>
      </c>
      <c r="E111" s="31">
        <v>112682893</v>
      </c>
      <c r="F111" s="31">
        <v>28423071</v>
      </c>
      <c r="G111" s="36">
        <f t="shared" si="21"/>
        <v>0.2522394504017571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28423071</v>
      </c>
      <c r="O111" s="36">
        <f t="shared" si="25"/>
        <v>0.2522394504017571</v>
      </c>
      <c r="P111" s="31">
        <v>27733917</v>
      </c>
      <c r="Q111" s="31">
        <v>108623285</v>
      </c>
      <c r="R111" s="31">
        <v>108623285</v>
      </c>
      <c r="S111" s="31">
        <v>27733917</v>
      </c>
      <c r="T111" s="36">
        <f t="shared" si="26"/>
        <v>0.25532202418661892</v>
      </c>
      <c r="U111" s="36">
        <f t="shared" si="27"/>
        <v>2.4848779925316755E-2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112682893</v>
      </c>
      <c r="E112" s="32">
        <f>SUM(E107:E111)</f>
        <v>112682893</v>
      </c>
      <c r="F112" s="32">
        <f>SUM(F107:F111)</f>
        <v>28423071</v>
      </c>
      <c r="G112" s="37">
        <f t="shared" si="21"/>
        <v>0.2522394504017571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28423071</v>
      </c>
      <c r="O112" s="37">
        <f t="shared" si="25"/>
        <v>0.2522394504017571</v>
      </c>
      <c r="P112" s="32">
        <f>SUM(P107:P111)</f>
        <v>27739655</v>
      </c>
      <c r="Q112" s="32">
        <f>SUM(Q107:Q111)</f>
        <v>108623285</v>
      </c>
      <c r="R112" s="32">
        <f>SUM(R107:R111)</f>
        <v>108623285</v>
      </c>
      <c r="S112" s="32">
        <f>SUM(S107:S111)</f>
        <v>27739655</v>
      </c>
      <c r="T112" s="37">
        <f t="shared" si="26"/>
        <v>0.25537484895618834</v>
      </c>
      <c r="U112" s="37">
        <f t="shared" si="27"/>
        <v>2.4636788020615308E-2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56350</v>
      </c>
      <c r="E114" s="31">
        <v>56350</v>
      </c>
      <c r="F114" s="31">
        <v>7199</v>
      </c>
      <c r="G114" s="36">
        <f t="shared" si="21"/>
        <v>0.12775510204081633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7199</v>
      </c>
      <c r="O114" s="36">
        <f t="shared" si="25"/>
        <v>0.12775510204081633</v>
      </c>
      <c r="P114" s="31">
        <v>0</v>
      </c>
      <c r="Q114" s="31">
        <v>25000</v>
      </c>
      <c r="R114" s="31">
        <v>25000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243167718</v>
      </c>
      <c r="E117" s="31">
        <v>243167718</v>
      </c>
      <c r="F117" s="31">
        <v>72047752</v>
      </c>
      <c r="G117" s="36">
        <f t="shared" si="21"/>
        <v>0.29628830912498016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72047752</v>
      </c>
      <c r="O117" s="36">
        <f t="shared" si="25"/>
        <v>0.29628830912498016</v>
      </c>
      <c r="P117" s="31">
        <v>51557158</v>
      </c>
      <c r="Q117" s="31">
        <v>196239191</v>
      </c>
      <c r="R117" s="31">
        <v>214125194</v>
      </c>
      <c r="S117" s="31">
        <v>51557158</v>
      </c>
      <c r="T117" s="36">
        <f t="shared" si="26"/>
        <v>0.26272610347236908</v>
      </c>
      <c r="U117" s="36">
        <f t="shared" si="27"/>
        <v>0.39743451336087987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90008315</v>
      </c>
      <c r="E120" s="31">
        <v>90008315</v>
      </c>
      <c r="F120" s="31">
        <v>14670312</v>
      </c>
      <c r="G120" s="36">
        <f t="shared" si="21"/>
        <v>0.16298840834871756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14670312</v>
      </c>
      <c r="O120" s="36">
        <f t="shared" si="25"/>
        <v>0.16298840834871756</v>
      </c>
      <c r="P120" s="31">
        <v>10119093</v>
      </c>
      <c r="Q120" s="31">
        <v>79155610</v>
      </c>
      <c r="R120" s="31">
        <v>95722386</v>
      </c>
      <c r="S120" s="31">
        <v>10119093</v>
      </c>
      <c r="T120" s="36">
        <f t="shared" si="26"/>
        <v>0.12783797636074057</v>
      </c>
      <c r="U120" s="36">
        <f t="shared" si="27"/>
        <v>0.44976550763986456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333232383</v>
      </c>
      <c r="E121" s="32">
        <f>SUM(E113:E120)</f>
        <v>333232383</v>
      </c>
      <c r="F121" s="32">
        <f>SUM(F113:F120)</f>
        <v>86725263</v>
      </c>
      <c r="G121" s="37">
        <f t="shared" si="21"/>
        <v>0.26025460736809602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86725263</v>
      </c>
      <c r="O121" s="37">
        <f t="shared" si="25"/>
        <v>0.26025460736809602</v>
      </c>
      <c r="P121" s="32">
        <f>SUM(P113:P120)</f>
        <v>61676251</v>
      </c>
      <c r="Q121" s="32">
        <f>SUM(Q113:Q120)</f>
        <v>275419801</v>
      </c>
      <c r="R121" s="32">
        <f>SUM(R113:R120)</f>
        <v>309872580</v>
      </c>
      <c r="S121" s="32">
        <f>SUM(S113:S120)</f>
        <v>61676251</v>
      </c>
      <c r="T121" s="37">
        <f t="shared" si="26"/>
        <v>0.22393542793969268</v>
      </c>
      <c r="U121" s="37">
        <f t="shared" si="27"/>
        <v>0.40613707211224614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29121827</v>
      </c>
      <c r="E131" s="31">
        <v>29121827</v>
      </c>
      <c r="F131" s="31">
        <v>3474538</v>
      </c>
      <c r="G131" s="36">
        <f t="shared" si="21"/>
        <v>0.11931044024126645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3474538</v>
      </c>
      <c r="O131" s="36">
        <f t="shared" si="25"/>
        <v>0.11931044024126645</v>
      </c>
      <c r="P131" s="31">
        <v>3416306</v>
      </c>
      <c r="Q131" s="31">
        <v>11929539</v>
      </c>
      <c r="R131" s="31">
        <v>11929539</v>
      </c>
      <c r="S131" s="31">
        <v>3416306</v>
      </c>
      <c r="T131" s="36">
        <f t="shared" si="26"/>
        <v>0.28637368133001617</v>
      </c>
      <c r="U131" s="36">
        <f t="shared" si="27"/>
        <v>1.7045311514835015E-2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29121827</v>
      </c>
      <c r="E132" s="32">
        <f>SUM(E127:E131)</f>
        <v>29121827</v>
      </c>
      <c r="F132" s="32">
        <f>SUM(F127:F131)</f>
        <v>3474538</v>
      </c>
      <c r="G132" s="37">
        <f t="shared" si="21"/>
        <v>0.11931044024126645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3474538</v>
      </c>
      <c r="O132" s="37">
        <f t="shared" si="25"/>
        <v>0.11931044024126645</v>
      </c>
      <c r="P132" s="32">
        <f>SUM(P127:P131)</f>
        <v>3416306</v>
      </c>
      <c r="Q132" s="32">
        <f>SUM(Q127:Q131)</f>
        <v>11929539</v>
      </c>
      <c r="R132" s="32">
        <f>SUM(R127:R131)</f>
        <v>11929539</v>
      </c>
      <c r="S132" s="32">
        <f>SUM(S127:S131)</f>
        <v>3416306</v>
      </c>
      <c r="T132" s="37">
        <f t="shared" si="26"/>
        <v>0.28637368133001617</v>
      </c>
      <c r="U132" s="37">
        <f t="shared" si="27"/>
        <v>1.7045311514835015E-2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263057690</v>
      </c>
      <c r="E133" s="31">
        <v>263057690</v>
      </c>
      <c r="F133" s="31">
        <v>87876978</v>
      </c>
      <c r="G133" s="36">
        <f t="shared" si="21"/>
        <v>0.33405971899167819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87876978</v>
      </c>
      <c r="O133" s="36">
        <f t="shared" si="25"/>
        <v>0.33405971899167819</v>
      </c>
      <c r="P133" s="31">
        <v>78256171</v>
      </c>
      <c r="Q133" s="31">
        <v>243101371</v>
      </c>
      <c r="R133" s="31">
        <v>247184766</v>
      </c>
      <c r="S133" s="31">
        <v>78256171</v>
      </c>
      <c r="T133" s="36">
        <f t="shared" si="26"/>
        <v>0.32190756752252131</v>
      </c>
      <c r="U133" s="36">
        <f t="shared" si="27"/>
        <v>0.12293991485987732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10912618</v>
      </c>
      <c r="E136" s="31">
        <v>10912618</v>
      </c>
      <c r="F136" s="31">
        <v>2232039</v>
      </c>
      <c r="G136" s="36">
        <f t="shared" si="21"/>
        <v>0.20453744463519202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2232039</v>
      </c>
      <c r="O136" s="36">
        <f t="shared" si="25"/>
        <v>0.20453744463519202</v>
      </c>
      <c r="P136" s="31">
        <v>2191333</v>
      </c>
      <c r="Q136" s="31">
        <v>10598909</v>
      </c>
      <c r="R136" s="31">
        <v>12498909</v>
      </c>
      <c r="S136" s="31">
        <v>2191333</v>
      </c>
      <c r="T136" s="36">
        <f t="shared" si="26"/>
        <v>0.20675080803127946</v>
      </c>
      <c r="U136" s="36">
        <f t="shared" si="27"/>
        <v>1.8575907906283495E-2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273970308</v>
      </c>
      <c r="E137" s="32">
        <f>SUM(E133:E136)</f>
        <v>273970308</v>
      </c>
      <c r="F137" s="32">
        <f>SUM(F133:F136)</f>
        <v>90109017</v>
      </c>
      <c r="G137" s="37">
        <f t="shared" ref="G137:G170" si="28">IF(($D137     =0),0,($F137     /$D137     ))</f>
        <v>0.32890066685620545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90109017</v>
      </c>
      <c r="O137" s="37">
        <f t="shared" ref="O137:O170" si="32">IF(($D137     =0),0,($N137     /$D137     ))</f>
        <v>0.32890066685620545</v>
      </c>
      <c r="P137" s="32">
        <f>SUM(P133:P136)</f>
        <v>80447504</v>
      </c>
      <c r="Q137" s="32">
        <f>SUM(Q133:Q136)</f>
        <v>253700280</v>
      </c>
      <c r="R137" s="32">
        <f>SUM(R133:R136)</f>
        <v>259683675</v>
      </c>
      <c r="S137" s="32">
        <f>SUM(S133:S136)</f>
        <v>80447504</v>
      </c>
      <c r="T137" s="37">
        <f t="shared" ref="T137:T170" si="33">IF(($Q137     =0),0,($S137     /$Q137     ))</f>
        <v>0.31709663071715966</v>
      </c>
      <c r="U137" s="37">
        <f t="shared" ref="U137:U170" si="34">IF(($P137     =0),0,(($F137     /$P137     )-1))</f>
        <v>0.12009711326780259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36733750</v>
      </c>
      <c r="E140" s="31">
        <v>36733750</v>
      </c>
      <c r="F140" s="31">
        <v>9655919</v>
      </c>
      <c r="G140" s="36">
        <f t="shared" si="28"/>
        <v>0.26286232687923233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9655919</v>
      </c>
      <c r="O140" s="36">
        <f t="shared" si="32"/>
        <v>0.26286232687923233</v>
      </c>
      <c r="P140" s="31">
        <v>8956972</v>
      </c>
      <c r="Q140" s="31">
        <v>34884852</v>
      </c>
      <c r="R140" s="31">
        <v>34884852</v>
      </c>
      <c r="S140" s="31">
        <v>8956972</v>
      </c>
      <c r="T140" s="36">
        <f t="shared" si="33"/>
        <v>0.25675820553861028</v>
      </c>
      <c r="U140" s="36">
        <f t="shared" si="34"/>
        <v>7.8033848939128125E-2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16436000</v>
      </c>
      <c r="E143" s="31">
        <v>16436000</v>
      </c>
      <c r="F143" s="31">
        <v>4001450</v>
      </c>
      <c r="G143" s="36">
        <f t="shared" si="28"/>
        <v>0.24345643708931614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4001450</v>
      </c>
      <c r="O143" s="36">
        <f t="shared" si="32"/>
        <v>0.24345643708931614</v>
      </c>
      <c r="P143" s="31">
        <v>4007390</v>
      </c>
      <c r="Q143" s="31">
        <v>12500000</v>
      </c>
      <c r="R143" s="31">
        <v>15363696</v>
      </c>
      <c r="S143" s="31">
        <v>4007390</v>
      </c>
      <c r="T143" s="36">
        <f t="shared" si="33"/>
        <v>0.32059120000000002</v>
      </c>
      <c r="U143" s="36">
        <f t="shared" si="34"/>
        <v>-1.4822615218383905E-3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53169750</v>
      </c>
      <c r="E144" s="32">
        <f>SUM(E138:E143)</f>
        <v>53169750</v>
      </c>
      <c r="F144" s="32">
        <f>SUM(F138:F143)</f>
        <v>13657369</v>
      </c>
      <c r="G144" s="37">
        <f t="shared" si="28"/>
        <v>0.2568635173195285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13657369</v>
      </c>
      <c r="O144" s="37">
        <f t="shared" si="32"/>
        <v>0.2568635173195285</v>
      </c>
      <c r="P144" s="32">
        <f>SUM(P138:P143)</f>
        <v>12964362</v>
      </c>
      <c r="Q144" s="32">
        <f>SUM(Q138:Q143)</f>
        <v>47384852</v>
      </c>
      <c r="R144" s="32">
        <f>SUM(R138:R143)</f>
        <v>50248548</v>
      </c>
      <c r="S144" s="32">
        <f>SUM(S138:S143)</f>
        <v>12964362</v>
      </c>
      <c r="T144" s="37">
        <f t="shared" si="33"/>
        <v>0.27359718249199133</v>
      </c>
      <c r="U144" s="37">
        <f t="shared" si="34"/>
        <v>5.3454770855673406E-2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455149</v>
      </c>
      <c r="E149" s="31">
        <v>455149</v>
      </c>
      <c r="F149" s="31">
        <v>119740</v>
      </c>
      <c r="G149" s="36">
        <f t="shared" si="28"/>
        <v>0.26307868412322116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119740</v>
      </c>
      <c r="O149" s="36">
        <f t="shared" si="32"/>
        <v>0.26307868412322116</v>
      </c>
      <c r="P149" s="31">
        <v>64096</v>
      </c>
      <c r="Q149" s="31">
        <v>435186</v>
      </c>
      <c r="R149" s="31">
        <v>435186</v>
      </c>
      <c r="S149" s="31">
        <v>64096</v>
      </c>
      <c r="T149" s="36">
        <f t="shared" si="33"/>
        <v>0.14728414976584725</v>
      </c>
      <c r="U149" s="36">
        <f t="shared" si="34"/>
        <v>0.86813529705441828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455149</v>
      </c>
      <c r="E150" s="32">
        <f>SUM(E145:E149)</f>
        <v>455149</v>
      </c>
      <c r="F150" s="32">
        <f>SUM(F145:F149)</f>
        <v>119740</v>
      </c>
      <c r="G150" s="37">
        <f t="shared" si="28"/>
        <v>0.26307868412322116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119740</v>
      </c>
      <c r="O150" s="37">
        <f t="shared" si="32"/>
        <v>0.26307868412322116</v>
      </c>
      <c r="P150" s="32">
        <f>SUM(P145:P149)</f>
        <v>64096</v>
      </c>
      <c r="Q150" s="32">
        <f>SUM(Q145:Q149)</f>
        <v>435186</v>
      </c>
      <c r="R150" s="32">
        <f>SUM(R145:R149)</f>
        <v>435186</v>
      </c>
      <c r="S150" s="32">
        <f>SUM(S145:S149)</f>
        <v>64096</v>
      </c>
      <c r="T150" s="37">
        <f t="shared" si="33"/>
        <v>0.14728414976584725</v>
      </c>
      <c r="U150" s="37">
        <f t="shared" si="34"/>
        <v>0.86813529705441828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232580000</v>
      </c>
      <c r="E152" s="31">
        <v>232580000</v>
      </c>
      <c r="F152" s="31">
        <v>76824333</v>
      </c>
      <c r="G152" s="36">
        <f t="shared" si="28"/>
        <v>0.33031358242325221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76824333</v>
      </c>
      <c r="O152" s="36">
        <f t="shared" si="32"/>
        <v>0.33031358242325221</v>
      </c>
      <c r="P152" s="31">
        <v>108833065</v>
      </c>
      <c r="Q152" s="31">
        <v>322789500</v>
      </c>
      <c r="R152" s="31">
        <v>312789498</v>
      </c>
      <c r="S152" s="31">
        <v>108833065</v>
      </c>
      <c r="T152" s="36">
        <f t="shared" si="33"/>
        <v>0.33716420453577334</v>
      </c>
      <c r="U152" s="36">
        <f t="shared" si="34"/>
        <v>-0.2941085229934487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25006523</v>
      </c>
      <c r="E156" s="31">
        <v>25006523</v>
      </c>
      <c r="F156" s="31">
        <v>8182843</v>
      </c>
      <c r="G156" s="36">
        <f t="shared" si="28"/>
        <v>0.32722833958163638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8182843</v>
      </c>
      <c r="O156" s="36">
        <f t="shared" si="32"/>
        <v>0.32722833958163638</v>
      </c>
      <c r="P156" s="31">
        <v>2599786</v>
      </c>
      <c r="Q156" s="31">
        <v>43735790</v>
      </c>
      <c r="R156" s="31">
        <v>53425604</v>
      </c>
      <c r="S156" s="31">
        <v>2599786</v>
      </c>
      <c r="T156" s="36">
        <f t="shared" si="33"/>
        <v>5.9442987082204302E-2</v>
      </c>
      <c r="U156" s="36">
        <f t="shared" si="34"/>
        <v>2.1475063716782845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257586523</v>
      </c>
      <c r="E157" s="32">
        <f>SUM(E151:E156)</f>
        <v>257586523</v>
      </c>
      <c r="F157" s="32">
        <f>SUM(F151:F156)</f>
        <v>85007176</v>
      </c>
      <c r="G157" s="37">
        <f t="shared" si="28"/>
        <v>0.3300140667685475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85007176</v>
      </c>
      <c r="O157" s="37">
        <f t="shared" si="32"/>
        <v>0.3300140667685475</v>
      </c>
      <c r="P157" s="32">
        <f>SUM(P151:P156)</f>
        <v>111432851</v>
      </c>
      <c r="Q157" s="32">
        <f>SUM(Q151:Q156)</f>
        <v>366525290</v>
      </c>
      <c r="R157" s="32">
        <f>SUM(R151:R156)</f>
        <v>366215102</v>
      </c>
      <c r="S157" s="32">
        <f>SUM(S151:S156)</f>
        <v>111432851</v>
      </c>
      <c r="T157" s="37">
        <f t="shared" si="33"/>
        <v>0.30402499920264708</v>
      </c>
      <c r="U157" s="37">
        <f t="shared" si="34"/>
        <v>-0.23714438572517538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250217462</v>
      </c>
      <c r="E162" s="31">
        <v>250217462</v>
      </c>
      <c r="F162" s="31">
        <v>81335475</v>
      </c>
      <c r="G162" s="36">
        <f t="shared" si="28"/>
        <v>0.32505914795027374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81335475</v>
      </c>
      <c r="O162" s="36">
        <f t="shared" si="32"/>
        <v>0.32505914795027374</v>
      </c>
      <c r="P162" s="31">
        <v>68391395</v>
      </c>
      <c r="Q162" s="31">
        <v>230675922</v>
      </c>
      <c r="R162" s="31">
        <v>240774443</v>
      </c>
      <c r="S162" s="31">
        <v>68391395</v>
      </c>
      <c r="T162" s="36">
        <f t="shared" si="33"/>
        <v>0.29648259084448353</v>
      </c>
      <c r="U162" s="36">
        <f t="shared" si="34"/>
        <v>0.18926474595232334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250217462</v>
      </c>
      <c r="E163" s="32">
        <f>SUM(E158:E162)</f>
        <v>250217462</v>
      </c>
      <c r="F163" s="32">
        <f>SUM(F158:F162)</f>
        <v>81335475</v>
      </c>
      <c r="G163" s="37">
        <f t="shared" si="28"/>
        <v>0.32505914795027374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81335475</v>
      </c>
      <c r="O163" s="37">
        <f t="shared" si="32"/>
        <v>0.32505914795027374</v>
      </c>
      <c r="P163" s="32">
        <f>SUM(P158:P162)</f>
        <v>68391395</v>
      </c>
      <c r="Q163" s="32">
        <f>SUM(Q158:Q162)</f>
        <v>230675922</v>
      </c>
      <c r="R163" s="32">
        <f>SUM(R158:R162)</f>
        <v>240774443</v>
      </c>
      <c r="S163" s="32">
        <f>SUM(S158:S162)</f>
        <v>68391395</v>
      </c>
      <c r="T163" s="37">
        <f t="shared" si="33"/>
        <v>0.29648259084448353</v>
      </c>
      <c r="U163" s="37">
        <f t="shared" si="34"/>
        <v>0.18926474595232334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14651479</v>
      </c>
      <c r="E168" s="31">
        <v>14651479</v>
      </c>
      <c r="F168" s="31">
        <v>3463333</v>
      </c>
      <c r="G168" s="36">
        <f t="shared" si="28"/>
        <v>0.23638111893004113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3463333</v>
      </c>
      <c r="O168" s="36">
        <f t="shared" si="32"/>
        <v>0.23638111893004113</v>
      </c>
      <c r="P168" s="31">
        <v>3376915</v>
      </c>
      <c r="Q168" s="31">
        <v>13150688</v>
      </c>
      <c r="R168" s="31">
        <v>13914042</v>
      </c>
      <c r="S168" s="31">
        <v>3376915</v>
      </c>
      <c r="T168" s="36">
        <f t="shared" si="33"/>
        <v>0.25678618487489019</v>
      </c>
      <c r="U168" s="36">
        <f t="shared" si="34"/>
        <v>2.5590812916522987E-2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14651479</v>
      </c>
      <c r="E169" s="32">
        <f>SUM(E164:E168)</f>
        <v>14651479</v>
      </c>
      <c r="F169" s="32">
        <f>SUM(F164:F168)</f>
        <v>3463333</v>
      </c>
      <c r="G169" s="37">
        <f t="shared" si="28"/>
        <v>0.23638111893004113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3463333</v>
      </c>
      <c r="O169" s="37">
        <f t="shared" si="32"/>
        <v>0.23638111893004113</v>
      </c>
      <c r="P169" s="32">
        <f>SUM(P164:P168)</f>
        <v>3376915</v>
      </c>
      <c r="Q169" s="32">
        <f>SUM(Q164:Q168)</f>
        <v>13150688</v>
      </c>
      <c r="R169" s="32">
        <f>SUM(R164:R168)</f>
        <v>13914042</v>
      </c>
      <c r="S169" s="32">
        <f>SUM(S164:S168)</f>
        <v>3376915</v>
      </c>
      <c r="T169" s="37">
        <f t="shared" si="33"/>
        <v>0.25678618487489019</v>
      </c>
      <c r="U169" s="37">
        <f t="shared" si="34"/>
        <v>2.5590812916522987E-2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3784174734</v>
      </c>
      <c r="E170" s="32">
        <f>SUM(E105,E107:E111,E113:E120,E122:E125,E127:E131,E133:E136,E138:E143,E145:E149,E151:E156,E158:E162,E164:E168)</f>
        <v>3784174734</v>
      </c>
      <c r="F170" s="32">
        <f>SUM(F105,F107:F111,F113:F120,F122:F125,F127:F131,F133:F136,F138:F143,F145:F149,F151:F156,F158:F162,F164:F168)</f>
        <v>992811638</v>
      </c>
      <c r="G170" s="37">
        <f t="shared" si="28"/>
        <v>0.26235882531527943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992811638</v>
      </c>
      <c r="O170" s="37">
        <f t="shared" si="32"/>
        <v>0.26235882531527943</v>
      </c>
      <c r="P170" s="32">
        <f>SUM(P105,P107:P111,P113:P120,P122:P125,P127:P131,P133:P136,P138:P143,P145:P149,P151:P156,P158:P162,P164:P168)</f>
        <v>922781111</v>
      </c>
      <c r="Q170" s="32">
        <f>SUM(Q105,Q107:Q111,Q113:Q120,Q122:Q125,Q127:Q131,Q133:Q136,Q138:Q143,Q145:Q149,Q151:Q156,Q158:Q162,Q164:Q168)</f>
        <v>3427486613</v>
      </c>
      <c r="R170" s="32">
        <f>SUM(R105,R107:R111,R113:R120,R122:R125,R127:R131,R133:R136,R138:R143,R145:R149,R151:R156,R158:R162,R164:R168)</f>
        <v>3643527640</v>
      </c>
      <c r="S170" s="32">
        <f>SUM(S105,S107:S111,S113:S120,S122:S125,S127:S131,S133:S136,S138:S143,S145:S149,S151:S156,S158:S162,S164:S168)</f>
        <v>922781111</v>
      </c>
      <c r="T170" s="37">
        <f t="shared" si="33"/>
        <v>0.26922967620063465</v>
      </c>
      <c r="U170" s="37">
        <f t="shared" si="34"/>
        <v>7.5890724425545786E-2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124465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124465</v>
      </c>
      <c r="O177" s="36">
        <f t="shared" si="39"/>
        <v>0</v>
      </c>
      <c r="P177" s="31">
        <v>122163</v>
      </c>
      <c r="Q177" s="31">
        <v>0</v>
      </c>
      <c r="R177" s="31">
        <v>0</v>
      </c>
      <c r="S177" s="31">
        <v>122163</v>
      </c>
      <c r="T177" s="36">
        <f t="shared" si="40"/>
        <v>0</v>
      </c>
      <c r="U177" s="36">
        <f t="shared" si="41"/>
        <v>1.8843676072133109E-2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53730671</v>
      </c>
      <c r="E178" s="31">
        <v>53730671</v>
      </c>
      <c r="F178" s="31">
        <v>6576122</v>
      </c>
      <c r="G178" s="36">
        <f t="shared" si="35"/>
        <v>0.12239046856496544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6576122</v>
      </c>
      <c r="O178" s="36">
        <f t="shared" si="39"/>
        <v>0.12239046856496544</v>
      </c>
      <c r="P178" s="31">
        <v>6407784</v>
      </c>
      <c r="Q178" s="31">
        <v>51469886</v>
      </c>
      <c r="R178" s="31">
        <v>46420145</v>
      </c>
      <c r="S178" s="31">
        <v>6407784</v>
      </c>
      <c r="T178" s="36">
        <f t="shared" si="40"/>
        <v>0.12449578769224397</v>
      </c>
      <c r="U178" s="36">
        <f t="shared" si="41"/>
        <v>2.6270860565836829E-2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53730671</v>
      </c>
      <c r="E179" s="32">
        <f>SUM(E173:E178)</f>
        <v>53730671</v>
      </c>
      <c r="F179" s="32">
        <f>SUM(F173:F178)</f>
        <v>6700587</v>
      </c>
      <c r="G179" s="37">
        <f t="shared" si="35"/>
        <v>0.12470692949284032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6700587</v>
      </c>
      <c r="O179" s="37">
        <f t="shared" si="39"/>
        <v>0.12470692949284032</v>
      </c>
      <c r="P179" s="32">
        <f>SUM(P173:P178)</f>
        <v>6529947</v>
      </c>
      <c r="Q179" s="32">
        <f>SUM(Q173:Q178)</f>
        <v>51469886</v>
      </c>
      <c r="R179" s="32">
        <f>SUM(R173:R178)</f>
        <v>46420145</v>
      </c>
      <c r="S179" s="32">
        <f>SUM(S173:S178)</f>
        <v>6529947</v>
      </c>
      <c r="T179" s="37">
        <f t="shared" si="40"/>
        <v>0.12686927264614498</v>
      </c>
      <c r="U179" s="37">
        <f t="shared" si="41"/>
        <v>2.6131911943542585E-2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783876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783876</v>
      </c>
      <c r="O180" s="36">
        <f t="shared" si="39"/>
        <v>0</v>
      </c>
      <c r="P180" s="31">
        <v>514156</v>
      </c>
      <c r="Q180" s="31">
        <v>0</v>
      </c>
      <c r="R180" s="31">
        <v>0</v>
      </c>
      <c r="S180" s="31">
        <v>514156</v>
      </c>
      <c r="T180" s="36">
        <f t="shared" si="40"/>
        <v>0</v>
      </c>
      <c r="U180" s="36">
        <f t="shared" si="41"/>
        <v>0.52458786827344239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865</v>
      </c>
      <c r="Q182" s="31">
        <v>0</v>
      </c>
      <c r="R182" s="31">
        <v>0</v>
      </c>
      <c r="S182" s="31">
        <v>865</v>
      </c>
      <c r="T182" s="36">
        <f t="shared" si="40"/>
        <v>0</v>
      </c>
      <c r="U182" s="36">
        <f t="shared" si="41"/>
        <v>-1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27739813</v>
      </c>
      <c r="E184" s="31">
        <v>27739813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4604</v>
      </c>
      <c r="Q184" s="31">
        <v>0</v>
      </c>
      <c r="R184" s="31">
        <v>9995</v>
      </c>
      <c r="S184" s="31">
        <v>4604</v>
      </c>
      <c r="T184" s="36">
        <f t="shared" si="40"/>
        <v>0</v>
      </c>
      <c r="U184" s="36">
        <f t="shared" si="41"/>
        <v>-1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27739813</v>
      </c>
      <c r="E185" s="32">
        <f>SUM(E180:E184)</f>
        <v>27739813</v>
      </c>
      <c r="F185" s="32">
        <f>SUM(F180:F184)</f>
        <v>783876</v>
      </c>
      <c r="G185" s="37">
        <f t="shared" si="35"/>
        <v>2.8258157327881051E-2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783876</v>
      </c>
      <c r="O185" s="37">
        <f t="shared" si="39"/>
        <v>2.8258157327881051E-2</v>
      </c>
      <c r="P185" s="32">
        <f>SUM(P180:P184)</f>
        <v>519625</v>
      </c>
      <c r="Q185" s="32">
        <f>SUM(Q180:Q184)</f>
        <v>0</v>
      </c>
      <c r="R185" s="32">
        <f>SUM(R180:R184)</f>
        <v>9995</v>
      </c>
      <c r="S185" s="32">
        <f>SUM(S180:S184)</f>
        <v>519625</v>
      </c>
      <c r="T185" s="37">
        <f t="shared" si="40"/>
        <v>0</v>
      </c>
      <c r="U185" s="37">
        <f t="shared" si="41"/>
        <v>0.50854173682944426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483167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483167</v>
      </c>
      <c r="O186" s="36">
        <f t="shared" si="39"/>
        <v>0</v>
      </c>
      <c r="P186" s="31">
        <v>460123</v>
      </c>
      <c r="Q186" s="31">
        <v>0</v>
      </c>
      <c r="R186" s="31">
        <v>0</v>
      </c>
      <c r="S186" s="31">
        <v>460123</v>
      </c>
      <c r="T186" s="36">
        <f t="shared" si="40"/>
        <v>0</v>
      </c>
      <c r="U186" s="36">
        <f t="shared" si="41"/>
        <v>5.008226061292298E-2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1612360</v>
      </c>
      <c r="E187" s="31">
        <v>1612360</v>
      </c>
      <c r="F187" s="31">
        <v>309339</v>
      </c>
      <c r="G187" s="36">
        <f t="shared" si="35"/>
        <v>0.19185479669552705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309339</v>
      </c>
      <c r="O187" s="36">
        <f t="shared" si="39"/>
        <v>0.19185479669552705</v>
      </c>
      <c r="P187" s="31">
        <v>288373</v>
      </c>
      <c r="Q187" s="31">
        <v>297178</v>
      </c>
      <c r="R187" s="31">
        <v>297178</v>
      </c>
      <c r="S187" s="31">
        <v>288373</v>
      </c>
      <c r="T187" s="36">
        <f t="shared" si="40"/>
        <v>0.97037129262596833</v>
      </c>
      <c r="U187" s="36">
        <f t="shared" si="41"/>
        <v>7.2704448752136885E-2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156248663</v>
      </c>
      <c r="E188" s="31">
        <v>156248663</v>
      </c>
      <c r="F188" s="31">
        <v>44588761</v>
      </c>
      <c r="G188" s="36">
        <f t="shared" si="35"/>
        <v>0.28537051225839927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44588761</v>
      </c>
      <c r="O188" s="36">
        <f t="shared" si="39"/>
        <v>0.28537051225839927</v>
      </c>
      <c r="P188" s="31">
        <v>36257965</v>
      </c>
      <c r="Q188" s="31">
        <v>138980510</v>
      </c>
      <c r="R188" s="31">
        <v>138980510</v>
      </c>
      <c r="S188" s="31">
        <v>36257965</v>
      </c>
      <c r="T188" s="36">
        <f t="shared" si="40"/>
        <v>0.26088524930581991</v>
      </c>
      <c r="U188" s="36">
        <f t="shared" si="41"/>
        <v>0.22976457724530319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17609000</v>
      </c>
      <c r="E190" s="31">
        <v>17609000</v>
      </c>
      <c r="F190" s="31">
        <v>7337083</v>
      </c>
      <c r="G190" s="36">
        <f t="shared" si="35"/>
        <v>0.41666664773695272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7337083</v>
      </c>
      <c r="O190" s="36">
        <f t="shared" si="39"/>
        <v>0.41666664773695272</v>
      </c>
      <c r="P190" s="31">
        <v>12124299</v>
      </c>
      <c r="Q190" s="31">
        <v>31088000</v>
      </c>
      <c r="R190" s="31">
        <v>31088000</v>
      </c>
      <c r="S190" s="31">
        <v>12124299</v>
      </c>
      <c r="T190" s="36">
        <f t="shared" si="40"/>
        <v>0.38999932449819869</v>
      </c>
      <c r="U190" s="36">
        <f t="shared" si="41"/>
        <v>-0.3948447658705877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175470023</v>
      </c>
      <c r="E191" s="32">
        <f>SUM(E186:E190)</f>
        <v>175470023</v>
      </c>
      <c r="F191" s="32">
        <f>SUM(F186:F190)</f>
        <v>52718350</v>
      </c>
      <c r="G191" s="37">
        <f t="shared" si="35"/>
        <v>0.30044077671318253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52718350</v>
      </c>
      <c r="O191" s="37">
        <f t="shared" si="39"/>
        <v>0.30044077671318253</v>
      </c>
      <c r="P191" s="32">
        <f>SUM(P186:P190)</f>
        <v>49130760</v>
      </c>
      <c r="Q191" s="32">
        <f>SUM(Q186:Q190)</f>
        <v>170365688</v>
      </c>
      <c r="R191" s="32">
        <f>SUM(R186:R190)</f>
        <v>170365688</v>
      </c>
      <c r="S191" s="32">
        <f>SUM(S186:S190)</f>
        <v>49130760</v>
      </c>
      <c r="T191" s="37">
        <f t="shared" si="40"/>
        <v>0.2883841257988522</v>
      </c>
      <c r="U191" s="37">
        <f t="shared" si="41"/>
        <v>7.3021260000863064E-2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31314671</v>
      </c>
      <c r="E192" s="31">
        <v>31314671</v>
      </c>
      <c r="F192" s="31">
        <v>4532852</v>
      </c>
      <c r="G192" s="36">
        <f t="shared" si="35"/>
        <v>0.1447517044007903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4532852</v>
      </c>
      <c r="O192" s="36">
        <f t="shared" si="39"/>
        <v>0.1447517044007903</v>
      </c>
      <c r="P192" s="31">
        <v>6765901</v>
      </c>
      <c r="Q192" s="31">
        <v>28309127</v>
      </c>
      <c r="R192" s="31">
        <v>28547153</v>
      </c>
      <c r="S192" s="31">
        <v>6765901</v>
      </c>
      <c r="T192" s="36">
        <f t="shared" si="40"/>
        <v>0.23900069401645624</v>
      </c>
      <c r="U192" s="36">
        <f t="shared" si="41"/>
        <v>-0.33004458681851834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33759701</v>
      </c>
      <c r="E193" s="31">
        <v>33759701</v>
      </c>
      <c r="F193" s="31">
        <v>8362717</v>
      </c>
      <c r="G193" s="36">
        <f t="shared" si="35"/>
        <v>0.24771300551506661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8362717</v>
      </c>
      <c r="O193" s="36">
        <f t="shared" si="39"/>
        <v>0.24771300551506661</v>
      </c>
      <c r="P193" s="31">
        <v>5026619</v>
      </c>
      <c r="Q193" s="31">
        <v>31108630</v>
      </c>
      <c r="R193" s="31">
        <v>31108630</v>
      </c>
      <c r="S193" s="31">
        <v>5026619</v>
      </c>
      <c r="T193" s="36">
        <f t="shared" si="40"/>
        <v>0.1615827826554882</v>
      </c>
      <c r="U193" s="36">
        <f t="shared" si="41"/>
        <v>0.66368626705147138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23580312</v>
      </c>
      <c r="E194" s="31">
        <v>23580312</v>
      </c>
      <c r="F194" s="31">
        <v>7751842</v>
      </c>
      <c r="G194" s="36">
        <f t="shared" si="35"/>
        <v>0.32874213029920896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7751842</v>
      </c>
      <c r="O194" s="36">
        <f t="shared" si="39"/>
        <v>0.32874213029920896</v>
      </c>
      <c r="P194" s="31">
        <v>5712743</v>
      </c>
      <c r="Q194" s="31">
        <v>23171449</v>
      </c>
      <c r="R194" s="31">
        <v>23171449</v>
      </c>
      <c r="S194" s="31">
        <v>5712743</v>
      </c>
      <c r="T194" s="36">
        <f t="shared" si="40"/>
        <v>0.24654232888068417</v>
      </c>
      <c r="U194" s="36">
        <f t="shared" si="41"/>
        <v>0.3569386895227038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34471758</v>
      </c>
      <c r="E195" s="31">
        <v>34471758</v>
      </c>
      <c r="F195" s="31">
        <v>6905470</v>
      </c>
      <c r="G195" s="36">
        <f t="shared" si="35"/>
        <v>0.20032253649494755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6905470</v>
      </c>
      <c r="O195" s="36">
        <f t="shared" si="39"/>
        <v>0.20032253649494755</v>
      </c>
      <c r="P195" s="31">
        <v>6382003</v>
      </c>
      <c r="Q195" s="31">
        <v>25856679</v>
      </c>
      <c r="R195" s="31">
        <v>25268855</v>
      </c>
      <c r="S195" s="31">
        <v>6382003</v>
      </c>
      <c r="T195" s="36">
        <f t="shared" si="40"/>
        <v>0.24682222337988571</v>
      </c>
      <c r="U195" s="36">
        <f t="shared" si="41"/>
        <v>8.2022368212612884E-2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51984471</v>
      </c>
      <c r="E196" s="31">
        <v>51984471</v>
      </c>
      <c r="F196" s="31">
        <v>12232244</v>
      </c>
      <c r="G196" s="36">
        <f t="shared" si="35"/>
        <v>0.23530573197522775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12232244</v>
      </c>
      <c r="O196" s="36">
        <f t="shared" si="39"/>
        <v>0.23530573197522775</v>
      </c>
      <c r="P196" s="31">
        <v>7619898</v>
      </c>
      <c r="Q196" s="31">
        <v>32286585</v>
      </c>
      <c r="R196" s="31">
        <v>32286585</v>
      </c>
      <c r="S196" s="31">
        <v>7619898</v>
      </c>
      <c r="T196" s="36">
        <f t="shared" si="40"/>
        <v>0.23600817491227394</v>
      </c>
      <c r="U196" s="36">
        <f t="shared" si="41"/>
        <v>0.60530285313530441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175110913</v>
      </c>
      <c r="E198" s="32">
        <f>SUM(E192:E197)</f>
        <v>175110913</v>
      </c>
      <c r="F198" s="32">
        <f>SUM(F192:F197)</f>
        <v>39785125</v>
      </c>
      <c r="G198" s="37">
        <f t="shared" si="35"/>
        <v>0.22719957493454448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39785125</v>
      </c>
      <c r="O198" s="37">
        <f t="shared" si="39"/>
        <v>0.22719957493454448</v>
      </c>
      <c r="P198" s="32">
        <f>SUM(P192:P197)</f>
        <v>31507164</v>
      </c>
      <c r="Q198" s="32">
        <f>SUM(Q192:Q197)</f>
        <v>140732470</v>
      </c>
      <c r="R198" s="32">
        <f>SUM(R192:R197)</f>
        <v>140382672</v>
      </c>
      <c r="S198" s="32">
        <f>SUM(S192:S197)</f>
        <v>31507164</v>
      </c>
      <c r="T198" s="37">
        <f t="shared" si="40"/>
        <v>0.22387984805496558</v>
      </c>
      <c r="U198" s="37">
        <f t="shared" si="41"/>
        <v>0.26273265978493021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432051420</v>
      </c>
      <c r="E205" s="32">
        <f>SUM(E173:E178,E180:E184,E186:E190,E192:E197,E199:E203)</f>
        <v>432051420</v>
      </c>
      <c r="F205" s="32">
        <f>SUM(F173:F178,F180:F184,F186:F190,F192:F197,F199:F203)</f>
        <v>99987938</v>
      </c>
      <c r="G205" s="37">
        <f t="shared" si="35"/>
        <v>0.23142601406101154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99987938</v>
      </c>
      <c r="O205" s="37">
        <f t="shared" si="39"/>
        <v>0.23142601406101154</v>
      </c>
      <c r="P205" s="32">
        <f>SUM(P173:P178,P180:P184,P186:P190,P192:P197,P199:P203)</f>
        <v>87687496</v>
      </c>
      <c r="Q205" s="32">
        <f>SUM(Q173:Q178,Q180:Q184,Q186:Q190,Q192:Q197,Q199:Q203)</f>
        <v>362568044</v>
      </c>
      <c r="R205" s="32">
        <f>SUM(R173:R178,R180:R184,R186:R190,R192:R197,R199:R203)</f>
        <v>357178500</v>
      </c>
      <c r="S205" s="32">
        <f>SUM(S173:S178,S180:S184,S186:S190,S192:S197,S199:S203)</f>
        <v>87687496</v>
      </c>
      <c r="T205" s="37">
        <f t="shared" si="40"/>
        <v>0.24185114339530706</v>
      </c>
      <c r="U205" s="37">
        <f t="shared" si="41"/>
        <v>0.14027589520859385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15037936</v>
      </c>
      <c r="E208" s="31">
        <v>15037936</v>
      </c>
      <c r="F208" s="31">
        <v>947926</v>
      </c>
      <c r="G208" s="36">
        <f t="shared" ref="G208:G231" si="42">IF(($D208     =0),0,($F208     /$D208     ))</f>
        <v>6.303564531728291E-2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947926</v>
      </c>
      <c r="O208" s="36">
        <f t="shared" ref="O208:O231" si="46">IF(($D208     =0),0,($N208     /$D208     ))</f>
        <v>6.303564531728291E-2</v>
      </c>
      <c r="P208" s="31">
        <v>305082</v>
      </c>
      <c r="Q208" s="31">
        <v>14281041</v>
      </c>
      <c r="R208" s="31">
        <v>14244083</v>
      </c>
      <c r="S208" s="31">
        <v>305082</v>
      </c>
      <c r="T208" s="36">
        <f t="shared" ref="T208:T231" si="47">IF(($Q208     =0),0,($S208     /$Q208     ))</f>
        <v>2.1362728389338004E-2</v>
      </c>
      <c r="U208" s="36">
        <f t="shared" ref="U208:U231" si="48">IF(($P208     =0),0,(($F208     /$P208     )-1))</f>
        <v>2.1071187418464543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76305207</v>
      </c>
      <c r="E209" s="31">
        <v>76305207</v>
      </c>
      <c r="F209" s="31">
        <v>17221016</v>
      </c>
      <c r="G209" s="36">
        <f t="shared" si="42"/>
        <v>0.22568598758928732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17221016</v>
      </c>
      <c r="O209" s="36">
        <f t="shared" si="46"/>
        <v>0.22568598758928732</v>
      </c>
      <c r="P209" s="31">
        <v>16340900</v>
      </c>
      <c r="Q209" s="31">
        <v>65813202</v>
      </c>
      <c r="R209" s="31">
        <v>72039905</v>
      </c>
      <c r="S209" s="31">
        <v>16340900</v>
      </c>
      <c r="T209" s="36">
        <f t="shared" si="47"/>
        <v>0.24829212837874079</v>
      </c>
      <c r="U209" s="36">
        <f t="shared" si="48"/>
        <v>5.3859701730014864E-2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17230175</v>
      </c>
      <c r="E210" s="31">
        <v>17230175</v>
      </c>
      <c r="F210" s="31">
        <v>3042160</v>
      </c>
      <c r="G210" s="36">
        <f t="shared" si="42"/>
        <v>0.17656001752739017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3042160</v>
      </c>
      <c r="O210" s="36">
        <f t="shared" si="46"/>
        <v>0.17656001752739017</v>
      </c>
      <c r="P210" s="31">
        <v>3042143</v>
      </c>
      <c r="Q210" s="31">
        <v>13627793</v>
      </c>
      <c r="R210" s="31">
        <v>16362940</v>
      </c>
      <c r="S210" s="31">
        <v>3042143</v>
      </c>
      <c r="T210" s="36">
        <f t="shared" si="47"/>
        <v>0.22323079019471459</v>
      </c>
      <c r="U210" s="36">
        <f t="shared" si="48"/>
        <v>5.5881659737355704E-6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24408035</v>
      </c>
      <c r="E211" s="31">
        <v>24408035</v>
      </c>
      <c r="F211" s="31">
        <v>5261011</v>
      </c>
      <c r="G211" s="36">
        <f t="shared" si="42"/>
        <v>0.21554422549787397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5261011</v>
      </c>
      <c r="O211" s="36">
        <f t="shared" si="46"/>
        <v>0.21554422549787397</v>
      </c>
      <c r="P211" s="31">
        <v>4976416</v>
      </c>
      <c r="Q211" s="31">
        <v>14706702</v>
      </c>
      <c r="R211" s="31">
        <v>18348598</v>
      </c>
      <c r="S211" s="31">
        <v>4976416</v>
      </c>
      <c r="T211" s="36">
        <f t="shared" si="47"/>
        <v>0.33837742819566208</v>
      </c>
      <c r="U211" s="36">
        <f t="shared" si="48"/>
        <v>5.7188747886028901E-2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57983338</v>
      </c>
      <c r="E212" s="31">
        <v>57983338</v>
      </c>
      <c r="F212" s="31">
        <v>15390942</v>
      </c>
      <c r="G212" s="36">
        <f t="shared" si="42"/>
        <v>0.2654373227012215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15390942</v>
      </c>
      <c r="O212" s="36">
        <f t="shared" si="46"/>
        <v>0.2654373227012215</v>
      </c>
      <c r="P212" s="31">
        <v>9927336</v>
      </c>
      <c r="Q212" s="31">
        <v>85158732</v>
      </c>
      <c r="R212" s="31">
        <v>85158732</v>
      </c>
      <c r="S212" s="31">
        <v>9927336</v>
      </c>
      <c r="T212" s="36">
        <f t="shared" si="47"/>
        <v>0.11657449291283482</v>
      </c>
      <c r="U212" s="36">
        <f t="shared" si="48"/>
        <v>0.5503597339709263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25270000</v>
      </c>
      <c r="E213" s="31">
        <v>25270000</v>
      </c>
      <c r="F213" s="31">
        <v>6797400</v>
      </c>
      <c r="G213" s="36">
        <f t="shared" si="42"/>
        <v>0.26899089829837752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6797400</v>
      </c>
      <c r="O213" s="36">
        <f t="shared" si="46"/>
        <v>0.26899089829837752</v>
      </c>
      <c r="P213" s="31">
        <v>6452723</v>
      </c>
      <c r="Q213" s="31">
        <v>23997500</v>
      </c>
      <c r="R213" s="31">
        <v>23997500</v>
      </c>
      <c r="S213" s="31">
        <v>6452723</v>
      </c>
      <c r="T213" s="36">
        <f t="shared" si="47"/>
        <v>0.26889146786123552</v>
      </c>
      <c r="U213" s="36">
        <f t="shared" si="48"/>
        <v>5.3415744020005151E-2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199932105</v>
      </c>
      <c r="E214" s="31">
        <v>199932105</v>
      </c>
      <c r="F214" s="31">
        <v>36383437</v>
      </c>
      <c r="G214" s="36">
        <f t="shared" si="42"/>
        <v>0.18197896230822957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36383437</v>
      </c>
      <c r="O214" s="36">
        <f t="shared" si="46"/>
        <v>0.18197896230822957</v>
      </c>
      <c r="P214" s="31">
        <v>35810245</v>
      </c>
      <c r="Q214" s="31">
        <v>186815111</v>
      </c>
      <c r="R214" s="31">
        <v>186815111</v>
      </c>
      <c r="S214" s="31">
        <v>35810245</v>
      </c>
      <c r="T214" s="36">
        <f t="shared" si="47"/>
        <v>0.19168816060067004</v>
      </c>
      <c r="U214" s="36">
        <f t="shared" si="48"/>
        <v>1.6006369127047337E-2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416166796</v>
      </c>
      <c r="E216" s="32">
        <f>SUM(E208:E215)</f>
        <v>416166796</v>
      </c>
      <c r="F216" s="32">
        <f>SUM(F208:F215)</f>
        <v>85043892</v>
      </c>
      <c r="G216" s="37">
        <f t="shared" si="42"/>
        <v>0.20435049796716603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85043892</v>
      </c>
      <c r="O216" s="37">
        <f t="shared" si="46"/>
        <v>0.20435049796716603</v>
      </c>
      <c r="P216" s="32">
        <f>SUM(P208:P215)</f>
        <v>76854845</v>
      </c>
      <c r="Q216" s="32">
        <f>SUM(Q208:Q215)</f>
        <v>404400081</v>
      </c>
      <c r="R216" s="32">
        <f>SUM(R208:R215)</f>
        <v>416966869</v>
      </c>
      <c r="S216" s="32">
        <f>SUM(S208:S215)</f>
        <v>76854845</v>
      </c>
      <c r="T216" s="37">
        <f t="shared" si="47"/>
        <v>0.19004656183538202</v>
      </c>
      <c r="U216" s="37">
        <f t="shared" si="48"/>
        <v>0.10655212433256489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21880216</v>
      </c>
      <c r="E217" s="31">
        <v>21880216</v>
      </c>
      <c r="F217" s="31">
        <v>2909533</v>
      </c>
      <c r="G217" s="36">
        <f t="shared" si="42"/>
        <v>0.13297551541538713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2909533</v>
      </c>
      <c r="O217" s="36">
        <f t="shared" si="46"/>
        <v>0.13297551541538713</v>
      </c>
      <c r="P217" s="31">
        <v>1567170</v>
      </c>
      <c r="Q217" s="31">
        <v>14834147</v>
      </c>
      <c r="R217" s="31">
        <v>15834145</v>
      </c>
      <c r="S217" s="31">
        <v>1567170</v>
      </c>
      <c r="T217" s="36">
        <f t="shared" si="47"/>
        <v>0.10564611500748913</v>
      </c>
      <c r="U217" s="36">
        <f t="shared" si="48"/>
        <v>0.85655225661542778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232690808</v>
      </c>
      <c r="E218" s="31">
        <v>232690808</v>
      </c>
      <c r="F218" s="31">
        <v>49235253</v>
      </c>
      <c r="G218" s="36">
        <f t="shared" si="42"/>
        <v>0.2115908807192762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49235253</v>
      </c>
      <c r="O218" s="36">
        <f t="shared" si="46"/>
        <v>0.2115908807192762</v>
      </c>
      <c r="P218" s="31">
        <v>47814205</v>
      </c>
      <c r="Q218" s="31">
        <v>204038830</v>
      </c>
      <c r="R218" s="31">
        <v>197909263</v>
      </c>
      <c r="S218" s="31">
        <v>47814205</v>
      </c>
      <c r="T218" s="36">
        <f t="shared" si="47"/>
        <v>0.23433875306969756</v>
      </c>
      <c r="U218" s="36">
        <f t="shared" si="48"/>
        <v>2.972020553306276E-2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127770979</v>
      </c>
      <c r="E219" s="31">
        <v>127770979</v>
      </c>
      <c r="F219" s="31">
        <v>41215115</v>
      </c>
      <c r="G219" s="36">
        <f t="shared" si="42"/>
        <v>0.32257023717412386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41215115</v>
      </c>
      <c r="O219" s="36">
        <f t="shared" si="46"/>
        <v>0.32257023717412386</v>
      </c>
      <c r="P219" s="31">
        <v>36446708</v>
      </c>
      <c r="Q219" s="31">
        <v>116957076</v>
      </c>
      <c r="R219" s="31">
        <v>117514811</v>
      </c>
      <c r="S219" s="31">
        <v>36446708</v>
      </c>
      <c r="T219" s="36">
        <f t="shared" si="47"/>
        <v>0.31162465108139331</v>
      </c>
      <c r="U219" s="36">
        <f t="shared" si="48"/>
        <v>0.13083231001274509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14933587</v>
      </c>
      <c r="E220" s="31">
        <v>14933587</v>
      </c>
      <c r="F220" s="31">
        <v>3648494</v>
      </c>
      <c r="G220" s="36">
        <f t="shared" si="42"/>
        <v>0.24431464456597066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3648494</v>
      </c>
      <c r="O220" s="36">
        <f t="shared" si="46"/>
        <v>0.24431464456597066</v>
      </c>
      <c r="P220" s="31">
        <v>3538924</v>
      </c>
      <c r="Q220" s="31">
        <v>13108932</v>
      </c>
      <c r="R220" s="31">
        <v>14181944</v>
      </c>
      <c r="S220" s="31">
        <v>3538924</v>
      </c>
      <c r="T220" s="36">
        <f t="shared" si="47"/>
        <v>0.26996280093603353</v>
      </c>
      <c r="U220" s="36">
        <f t="shared" si="48"/>
        <v>3.0961388263777367E-2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3886893</v>
      </c>
      <c r="E221" s="31">
        <v>3886893</v>
      </c>
      <c r="F221" s="31">
        <v>865071</v>
      </c>
      <c r="G221" s="36">
        <f t="shared" si="42"/>
        <v>0.22256105326285031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865071</v>
      </c>
      <c r="O221" s="36">
        <f t="shared" si="46"/>
        <v>0.22256105326285031</v>
      </c>
      <c r="P221" s="31">
        <v>930791</v>
      </c>
      <c r="Q221" s="31">
        <v>2787348</v>
      </c>
      <c r="R221" s="31">
        <v>3691257</v>
      </c>
      <c r="S221" s="31">
        <v>930791</v>
      </c>
      <c r="T221" s="36">
        <f t="shared" si="47"/>
        <v>0.33393426296250056</v>
      </c>
      <c r="U221" s="36">
        <f t="shared" si="48"/>
        <v>-7.0606613084999714E-2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8336620</v>
      </c>
      <c r="E222" s="31">
        <v>8336620</v>
      </c>
      <c r="F222" s="31">
        <v>2760424</v>
      </c>
      <c r="G222" s="36">
        <f t="shared" si="42"/>
        <v>0.33112028615913885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2760424</v>
      </c>
      <c r="O222" s="36">
        <f t="shared" si="46"/>
        <v>0.33112028615913885</v>
      </c>
      <c r="P222" s="31">
        <v>1943405</v>
      </c>
      <c r="Q222" s="31">
        <v>8000004</v>
      </c>
      <c r="R222" s="31">
        <v>7970004</v>
      </c>
      <c r="S222" s="31">
        <v>1943405</v>
      </c>
      <c r="T222" s="36">
        <f t="shared" si="47"/>
        <v>0.24292550353724823</v>
      </c>
      <c r="U222" s="36">
        <f t="shared" si="48"/>
        <v>0.4204059370023232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409499103</v>
      </c>
      <c r="E224" s="32">
        <f>SUM(E217:E223)</f>
        <v>409499103</v>
      </c>
      <c r="F224" s="32">
        <f>SUM(F217:F223)</f>
        <v>100633890</v>
      </c>
      <c r="G224" s="37">
        <f t="shared" si="42"/>
        <v>0.24574874343497646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100633890</v>
      </c>
      <c r="O224" s="37">
        <f t="shared" si="46"/>
        <v>0.24574874343497646</v>
      </c>
      <c r="P224" s="32">
        <f>SUM(P217:P223)</f>
        <v>92241203</v>
      </c>
      <c r="Q224" s="32">
        <f>SUM(Q217:Q223)</f>
        <v>359726337</v>
      </c>
      <c r="R224" s="32">
        <f>SUM(R217:R223)</f>
        <v>357101424</v>
      </c>
      <c r="S224" s="32">
        <f>SUM(S217:S223)</f>
        <v>92241203</v>
      </c>
      <c r="T224" s="37">
        <f t="shared" si="47"/>
        <v>0.25642048833360787</v>
      </c>
      <c r="U224" s="37">
        <f t="shared" si="48"/>
        <v>9.0986313350661652E-2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26029254</v>
      </c>
      <c r="E225" s="31">
        <v>26029254</v>
      </c>
      <c r="F225" s="31">
        <v>5244096</v>
      </c>
      <c r="G225" s="36">
        <f t="shared" si="42"/>
        <v>0.20146931602419341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5244096</v>
      </c>
      <c r="O225" s="36">
        <f t="shared" si="46"/>
        <v>0.20146931602419341</v>
      </c>
      <c r="P225" s="31">
        <v>4991195</v>
      </c>
      <c r="Q225" s="31">
        <v>23223216</v>
      </c>
      <c r="R225" s="31">
        <v>23223216</v>
      </c>
      <c r="S225" s="31">
        <v>4991195</v>
      </c>
      <c r="T225" s="36">
        <f t="shared" si="47"/>
        <v>0.21492264465007774</v>
      </c>
      <c r="U225" s="36">
        <f t="shared" si="48"/>
        <v>5.0669428864229982E-2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151492044</v>
      </c>
      <c r="E226" s="31">
        <v>151492044</v>
      </c>
      <c r="F226" s="31">
        <v>58992308</v>
      </c>
      <c r="G226" s="36">
        <f t="shared" si="42"/>
        <v>0.38940862135307913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58992308</v>
      </c>
      <c r="O226" s="36">
        <f t="shared" si="46"/>
        <v>0.38940862135307913</v>
      </c>
      <c r="P226" s="31">
        <v>47838928</v>
      </c>
      <c r="Q226" s="31">
        <v>137737050</v>
      </c>
      <c r="R226" s="31">
        <v>142802221</v>
      </c>
      <c r="S226" s="31">
        <v>47838928</v>
      </c>
      <c r="T226" s="36">
        <f t="shared" si="47"/>
        <v>0.34732069548462086</v>
      </c>
      <c r="U226" s="36">
        <f t="shared" si="48"/>
        <v>0.23314443835363541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4867802</v>
      </c>
      <c r="E227" s="31">
        <v>4867802</v>
      </c>
      <c r="F227" s="31">
        <v>1022741</v>
      </c>
      <c r="G227" s="36">
        <f t="shared" si="42"/>
        <v>0.21010324577704681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1022741</v>
      </c>
      <c r="O227" s="36">
        <f t="shared" si="46"/>
        <v>0.21010324577704681</v>
      </c>
      <c r="P227" s="31">
        <v>964844</v>
      </c>
      <c r="Q227" s="31">
        <v>5395634</v>
      </c>
      <c r="R227" s="31">
        <v>5395634</v>
      </c>
      <c r="S227" s="31">
        <v>964844</v>
      </c>
      <c r="T227" s="36">
        <f t="shared" si="47"/>
        <v>0.17881939360601554</v>
      </c>
      <c r="U227" s="36">
        <f t="shared" si="48"/>
        <v>6.0006591739182769E-2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234134961</v>
      </c>
      <c r="E228" s="31">
        <v>234134961</v>
      </c>
      <c r="F228" s="31">
        <v>5548023</v>
      </c>
      <c r="G228" s="36">
        <f t="shared" si="42"/>
        <v>2.3695833276261548E-2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5548023</v>
      </c>
      <c r="O228" s="36">
        <f t="shared" si="46"/>
        <v>2.3695833276261548E-2</v>
      </c>
      <c r="P228" s="31">
        <v>5710992</v>
      </c>
      <c r="Q228" s="31">
        <v>216846049</v>
      </c>
      <c r="R228" s="31">
        <v>217896049</v>
      </c>
      <c r="S228" s="31">
        <v>5710992</v>
      </c>
      <c r="T228" s="36">
        <f t="shared" si="47"/>
        <v>2.6336620041437785E-2</v>
      </c>
      <c r="U228" s="36">
        <f t="shared" si="48"/>
        <v>-2.8536023163751589E-2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416524061</v>
      </c>
      <c r="E230" s="32">
        <f>SUM(E225:E229)</f>
        <v>416524061</v>
      </c>
      <c r="F230" s="32">
        <f>SUM(F225:F229)</f>
        <v>70807168</v>
      </c>
      <c r="G230" s="37">
        <f t="shared" si="42"/>
        <v>0.16999538473240805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70807168</v>
      </c>
      <c r="O230" s="37">
        <f t="shared" si="46"/>
        <v>0.16999538473240805</v>
      </c>
      <c r="P230" s="32">
        <f>SUM(P225:P229)</f>
        <v>59505959</v>
      </c>
      <c r="Q230" s="32">
        <f>SUM(Q225:Q229)</f>
        <v>383201949</v>
      </c>
      <c r="R230" s="32">
        <f>SUM(R225:R229)</f>
        <v>389317120</v>
      </c>
      <c r="S230" s="32">
        <f>SUM(S225:S229)</f>
        <v>59505959</v>
      </c>
      <c r="T230" s="37">
        <f t="shared" si="47"/>
        <v>0.15528615957013309</v>
      </c>
      <c r="U230" s="37">
        <f t="shared" si="48"/>
        <v>0.18991726526077835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1242189960</v>
      </c>
      <c r="E231" s="32">
        <f>SUM(E208:E215,E217:E223,E225:E229)</f>
        <v>1242189960</v>
      </c>
      <c r="F231" s="32">
        <f>SUM(F208:F215,F217:F223,F225:F229)</f>
        <v>256484950</v>
      </c>
      <c r="G231" s="37">
        <f t="shared" si="42"/>
        <v>0.20647804141002718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256484950</v>
      </c>
      <c r="O231" s="37">
        <f t="shared" si="46"/>
        <v>0.20647804141002718</v>
      </c>
      <c r="P231" s="32">
        <f>SUM(P208:P215,P217:P223,P225:P229)</f>
        <v>228602007</v>
      </c>
      <c r="Q231" s="32">
        <f>SUM(Q208:Q215,Q217:Q223,Q225:Q229)</f>
        <v>1147328367</v>
      </c>
      <c r="R231" s="32">
        <f>SUM(R208:R215,R217:R223,R225:R229)</f>
        <v>1163385413</v>
      </c>
      <c r="S231" s="32">
        <f>SUM(S208:S215,S217:S223,S225:S229)</f>
        <v>228602007</v>
      </c>
      <c r="T231" s="37">
        <f t="shared" si="47"/>
        <v>0.19924723695077959</v>
      </c>
      <c r="U231" s="37">
        <f t="shared" si="48"/>
        <v>0.12197155819371264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61289357</v>
      </c>
      <c r="E235" s="31">
        <v>61289357</v>
      </c>
      <c r="F235" s="31">
        <v>-530300</v>
      </c>
      <c r="G235" s="36">
        <f t="shared" si="49"/>
        <v>-8.6523994696175392E-3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-530300</v>
      </c>
      <c r="O235" s="36">
        <f t="shared" si="53"/>
        <v>-8.6523994696175392E-3</v>
      </c>
      <c r="P235" s="31">
        <v>16013528</v>
      </c>
      <c r="Q235" s="31">
        <v>72326137</v>
      </c>
      <c r="R235" s="31">
        <v>67326137</v>
      </c>
      <c r="S235" s="31">
        <v>16013528</v>
      </c>
      <c r="T235" s="36">
        <f t="shared" si="54"/>
        <v>0.22140720718984341</v>
      </c>
      <c r="U235" s="36">
        <f t="shared" si="55"/>
        <v>-1.0331157506328399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548357419</v>
      </c>
      <c r="E236" s="31">
        <v>548357419</v>
      </c>
      <c r="F236" s="31">
        <v>33734160</v>
      </c>
      <c r="G236" s="36">
        <f t="shared" si="49"/>
        <v>6.151856222082043E-2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33734160</v>
      </c>
      <c r="O236" s="36">
        <f t="shared" si="53"/>
        <v>6.151856222082043E-2</v>
      </c>
      <c r="P236" s="31">
        <v>81550582</v>
      </c>
      <c r="Q236" s="31">
        <v>506024684</v>
      </c>
      <c r="R236" s="31">
        <v>506024684</v>
      </c>
      <c r="S236" s="31">
        <v>81550582</v>
      </c>
      <c r="T236" s="36">
        <f t="shared" si="54"/>
        <v>0.16115929633187617</v>
      </c>
      <c r="U236" s="36">
        <f t="shared" si="55"/>
        <v>-0.58634065910161137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5565620</v>
      </c>
      <c r="E237" s="31">
        <v>5565620</v>
      </c>
      <c r="F237" s="31">
        <v>1215753</v>
      </c>
      <c r="G237" s="36">
        <f t="shared" si="49"/>
        <v>0.21843981443217467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1215753</v>
      </c>
      <c r="O237" s="36">
        <f t="shared" si="53"/>
        <v>0.21843981443217467</v>
      </c>
      <c r="P237" s="31">
        <v>1073298</v>
      </c>
      <c r="Q237" s="31">
        <v>5285489</v>
      </c>
      <c r="R237" s="31">
        <v>5285489</v>
      </c>
      <c r="S237" s="31">
        <v>1073298</v>
      </c>
      <c r="T237" s="36">
        <f t="shared" si="54"/>
        <v>0.20306503333939396</v>
      </c>
      <c r="U237" s="36">
        <f t="shared" si="55"/>
        <v>0.1327264189442261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30198904</v>
      </c>
      <c r="E238" s="31">
        <v>30198904</v>
      </c>
      <c r="F238" s="31">
        <v>1233943</v>
      </c>
      <c r="G238" s="36">
        <f t="shared" si="49"/>
        <v>4.086052262029112E-2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1233943</v>
      </c>
      <c r="O238" s="36">
        <f t="shared" si="53"/>
        <v>4.086052262029112E-2</v>
      </c>
      <c r="P238" s="31">
        <v>23265363</v>
      </c>
      <c r="Q238" s="31">
        <v>28268756</v>
      </c>
      <c r="R238" s="31">
        <v>28268756</v>
      </c>
      <c r="S238" s="31">
        <v>23265363</v>
      </c>
      <c r="T238" s="36">
        <f t="shared" si="54"/>
        <v>0.82300625467919419</v>
      </c>
      <c r="U238" s="36">
        <f t="shared" si="55"/>
        <v>-0.94696222878620029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645411300</v>
      </c>
      <c r="E240" s="32">
        <f>SUM(E234:E239)</f>
        <v>645411300</v>
      </c>
      <c r="F240" s="32">
        <f>SUM(F234:F239)</f>
        <v>35653556</v>
      </c>
      <c r="G240" s="37">
        <f t="shared" si="49"/>
        <v>5.524160484949675E-2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35653556</v>
      </c>
      <c r="O240" s="37">
        <f t="shared" si="53"/>
        <v>5.524160484949675E-2</v>
      </c>
      <c r="P240" s="32">
        <f>SUM(P234:P239)</f>
        <v>121902771</v>
      </c>
      <c r="Q240" s="32">
        <f>SUM(Q234:Q239)</f>
        <v>611905066</v>
      </c>
      <c r="R240" s="32">
        <f>SUM(R234:R239)</f>
        <v>606905066</v>
      </c>
      <c r="S240" s="32">
        <f>SUM(S234:S239)</f>
        <v>121902771</v>
      </c>
      <c r="T240" s="37">
        <f t="shared" si="54"/>
        <v>0.19921843726000465</v>
      </c>
      <c r="U240" s="37">
        <f t="shared" si="55"/>
        <v>-0.70752464683514038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323069121</v>
      </c>
      <c r="E242" s="31">
        <v>323069121</v>
      </c>
      <c r="F242" s="31">
        <v>3246362</v>
      </c>
      <c r="G242" s="36">
        <f t="shared" si="49"/>
        <v>1.0048505997575671E-2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3246362</v>
      </c>
      <c r="O242" s="36">
        <f t="shared" si="53"/>
        <v>1.0048505997575671E-2</v>
      </c>
      <c r="P242" s="31">
        <v>3350308</v>
      </c>
      <c r="Q242" s="31">
        <v>12961822</v>
      </c>
      <c r="R242" s="31">
        <v>12961822</v>
      </c>
      <c r="S242" s="31">
        <v>3350308</v>
      </c>
      <c r="T242" s="36">
        <f t="shared" si="54"/>
        <v>0.25847508166675948</v>
      </c>
      <c r="U242" s="36">
        <f t="shared" si="55"/>
        <v>-3.1025804194718787E-2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56504151</v>
      </c>
      <c r="E243" s="31">
        <v>56504151</v>
      </c>
      <c r="F243" s="31">
        <v>13319484</v>
      </c>
      <c r="G243" s="36">
        <f t="shared" si="49"/>
        <v>0.23572576110381696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13319484</v>
      </c>
      <c r="O243" s="36">
        <f t="shared" si="53"/>
        <v>0.23572576110381696</v>
      </c>
      <c r="P243" s="31">
        <v>12997193</v>
      </c>
      <c r="Q243" s="31">
        <v>53343624</v>
      </c>
      <c r="R243" s="31">
        <v>53343624</v>
      </c>
      <c r="S243" s="31">
        <v>12997193</v>
      </c>
      <c r="T243" s="36">
        <f t="shared" si="54"/>
        <v>0.24365035641372998</v>
      </c>
      <c r="U243" s="36">
        <f t="shared" si="55"/>
        <v>2.47969696225947E-2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46575000</v>
      </c>
      <c r="E244" s="31">
        <v>46575000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44404000</v>
      </c>
      <c r="R244" s="31">
        <v>44404000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17867832</v>
      </c>
      <c r="E245" s="31">
        <v>17867832</v>
      </c>
      <c r="F245" s="31">
        <v>7095146</v>
      </c>
      <c r="G245" s="36">
        <f t="shared" si="49"/>
        <v>0.39709048081490805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7095146</v>
      </c>
      <c r="O245" s="36">
        <f t="shared" si="53"/>
        <v>0.39709048081490805</v>
      </c>
      <c r="P245" s="31">
        <v>31758</v>
      </c>
      <c r="Q245" s="31">
        <v>628870</v>
      </c>
      <c r="R245" s="31">
        <v>628872</v>
      </c>
      <c r="S245" s="31">
        <v>31758</v>
      </c>
      <c r="T245" s="36">
        <f t="shared" si="54"/>
        <v>5.0500103359994913E-2</v>
      </c>
      <c r="U245" s="36">
        <f t="shared" si="55"/>
        <v>222.41287234712513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444016104</v>
      </c>
      <c r="E247" s="32">
        <f>SUM(E241:E246)</f>
        <v>444016104</v>
      </c>
      <c r="F247" s="32">
        <f>SUM(F241:F246)</f>
        <v>23660992</v>
      </c>
      <c r="G247" s="37">
        <f t="shared" si="49"/>
        <v>5.3288589730970656E-2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23660992</v>
      </c>
      <c r="O247" s="37">
        <f t="shared" si="53"/>
        <v>5.3288589730970656E-2</v>
      </c>
      <c r="P247" s="32">
        <f>SUM(P241:P246)</f>
        <v>16379259</v>
      </c>
      <c r="Q247" s="32">
        <f>SUM(Q241:Q246)</f>
        <v>111338316</v>
      </c>
      <c r="R247" s="32">
        <f>SUM(R241:R246)</f>
        <v>111338318</v>
      </c>
      <c r="S247" s="32">
        <f>SUM(S241:S246)</f>
        <v>16379259</v>
      </c>
      <c r="T247" s="37">
        <f t="shared" si="54"/>
        <v>0.14711250886891444</v>
      </c>
      <c r="U247" s="37">
        <f t="shared" si="55"/>
        <v>0.44457035571633607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26517069</v>
      </c>
      <c r="E248" s="31">
        <v>26517069</v>
      </c>
      <c r="F248" s="31">
        <v>781563</v>
      </c>
      <c r="G248" s="36">
        <f t="shared" si="49"/>
        <v>2.9473958830065268E-2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781563</v>
      </c>
      <c r="O248" s="36">
        <f t="shared" si="53"/>
        <v>2.9473958830065268E-2</v>
      </c>
      <c r="P248" s="31">
        <v>8372401</v>
      </c>
      <c r="Q248" s="31">
        <v>34307452</v>
      </c>
      <c r="R248" s="31">
        <v>34307452</v>
      </c>
      <c r="S248" s="31">
        <v>8372401</v>
      </c>
      <c r="T248" s="36">
        <f t="shared" si="54"/>
        <v>0.24404030354687956</v>
      </c>
      <c r="U248" s="36">
        <f t="shared" si="55"/>
        <v>-0.90665007564735611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13548180</v>
      </c>
      <c r="E249" s="31">
        <v>13548180</v>
      </c>
      <c r="F249" s="31">
        <v>4010653</v>
      </c>
      <c r="G249" s="36">
        <f t="shared" si="49"/>
        <v>0.29602891310862417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4010653</v>
      </c>
      <c r="O249" s="36">
        <f t="shared" si="53"/>
        <v>0.29602891310862417</v>
      </c>
      <c r="P249" s="31">
        <v>5687039</v>
      </c>
      <c r="Q249" s="31">
        <v>19159219</v>
      </c>
      <c r="R249" s="31">
        <v>19159219</v>
      </c>
      <c r="S249" s="31">
        <v>5687039</v>
      </c>
      <c r="T249" s="36">
        <f t="shared" si="54"/>
        <v>0.29683041881822009</v>
      </c>
      <c r="U249" s="36">
        <f t="shared" si="55"/>
        <v>-0.29477307962895982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4029947</v>
      </c>
      <c r="E250" s="31">
        <v>4029947</v>
      </c>
      <c r="F250" s="31">
        <v>686647</v>
      </c>
      <c r="G250" s="36">
        <f t="shared" si="49"/>
        <v>0.1703861117776487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686647</v>
      </c>
      <c r="O250" s="36">
        <f t="shared" si="53"/>
        <v>0.1703861117776487</v>
      </c>
      <c r="P250" s="31">
        <v>993036</v>
      </c>
      <c r="Q250" s="31">
        <v>3827111</v>
      </c>
      <c r="R250" s="31">
        <v>3827111</v>
      </c>
      <c r="S250" s="31">
        <v>993036</v>
      </c>
      <c r="T250" s="36">
        <f t="shared" si="54"/>
        <v>0.25947405235959969</v>
      </c>
      <c r="U250" s="36">
        <f t="shared" si="55"/>
        <v>-0.30853765623804175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26210500</v>
      </c>
      <c r="E251" s="31">
        <v>26210500</v>
      </c>
      <c r="F251" s="31">
        <v>4386553</v>
      </c>
      <c r="G251" s="36">
        <f t="shared" si="49"/>
        <v>0.16735861582190342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4386553</v>
      </c>
      <c r="O251" s="36">
        <f t="shared" si="53"/>
        <v>0.16735861582190342</v>
      </c>
      <c r="P251" s="31">
        <v>5781725</v>
      </c>
      <c r="Q251" s="31">
        <v>25386584</v>
      </c>
      <c r="R251" s="31">
        <v>24891262</v>
      </c>
      <c r="S251" s="31">
        <v>5781725</v>
      </c>
      <c r="T251" s="36">
        <f t="shared" si="54"/>
        <v>0.22774726209717699</v>
      </c>
      <c r="U251" s="36">
        <f t="shared" si="55"/>
        <v>-0.24130722232551705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70305696</v>
      </c>
      <c r="E254" s="32">
        <f>SUM(E248:E253)</f>
        <v>70305696</v>
      </c>
      <c r="F254" s="32">
        <f>SUM(F248:F253)</f>
        <v>9865416</v>
      </c>
      <c r="G254" s="37">
        <f t="shared" si="49"/>
        <v>0.14032171731860815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9865416</v>
      </c>
      <c r="O254" s="37">
        <f t="shared" si="53"/>
        <v>0.14032171731860815</v>
      </c>
      <c r="P254" s="32">
        <f>SUM(P248:P253)</f>
        <v>20834201</v>
      </c>
      <c r="Q254" s="32">
        <f>SUM(Q248:Q253)</f>
        <v>82680366</v>
      </c>
      <c r="R254" s="32">
        <f>SUM(R248:R253)</f>
        <v>82185044</v>
      </c>
      <c r="S254" s="32">
        <f>SUM(S248:S253)</f>
        <v>20834201</v>
      </c>
      <c r="T254" s="37">
        <f t="shared" si="54"/>
        <v>0.25198486663689901</v>
      </c>
      <c r="U254" s="37">
        <f t="shared" si="55"/>
        <v>-0.52647975317123996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165748406</v>
      </c>
      <c r="E255" s="31">
        <v>165748406</v>
      </c>
      <c r="F255" s="31">
        <v>37643751</v>
      </c>
      <c r="G255" s="36">
        <f t="shared" si="49"/>
        <v>0.22711380403863432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37643751</v>
      </c>
      <c r="O255" s="36">
        <f t="shared" si="53"/>
        <v>0.22711380403863432</v>
      </c>
      <c r="P255" s="31">
        <v>37944542</v>
      </c>
      <c r="Q255" s="31">
        <v>177121182</v>
      </c>
      <c r="R255" s="31">
        <v>156929312</v>
      </c>
      <c r="S255" s="31">
        <v>37944542</v>
      </c>
      <c r="T255" s="36">
        <f t="shared" si="54"/>
        <v>0.21422927270212097</v>
      </c>
      <c r="U255" s="36">
        <f t="shared" si="55"/>
        <v>-7.9271216397868161E-3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40041196</v>
      </c>
      <c r="E256" s="31">
        <v>40041196</v>
      </c>
      <c r="F256" s="31">
        <v>18925985</v>
      </c>
      <c r="G256" s="36">
        <f t="shared" si="49"/>
        <v>0.47266282955184458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18925985</v>
      </c>
      <c r="O256" s="36">
        <f t="shared" si="53"/>
        <v>0.47266282955184458</v>
      </c>
      <c r="P256" s="31">
        <v>15767124</v>
      </c>
      <c r="Q256" s="31">
        <v>32121740</v>
      </c>
      <c r="R256" s="31">
        <v>38752521</v>
      </c>
      <c r="S256" s="31">
        <v>15767124</v>
      </c>
      <c r="T256" s="36">
        <f t="shared" si="54"/>
        <v>0.49085522764333439</v>
      </c>
      <c r="U256" s="36">
        <f t="shared" si="55"/>
        <v>0.20034478069684747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78717231</v>
      </c>
      <c r="E257" s="31">
        <v>78717231</v>
      </c>
      <c r="F257" s="31">
        <v>34899549</v>
      </c>
      <c r="G257" s="36">
        <f t="shared" si="49"/>
        <v>0.44335336185796476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34899549</v>
      </c>
      <c r="O257" s="36">
        <f t="shared" si="53"/>
        <v>0.44335336185796476</v>
      </c>
      <c r="P257" s="31">
        <v>26205633</v>
      </c>
      <c r="Q257" s="31">
        <v>74845105</v>
      </c>
      <c r="R257" s="31">
        <v>70478520</v>
      </c>
      <c r="S257" s="31">
        <v>26205633</v>
      </c>
      <c r="T257" s="36">
        <f t="shared" si="54"/>
        <v>0.35013155502955068</v>
      </c>
      <c r="U257" s="36">
        <f t="shared" si="55"/>
        <v>0.33175752709350692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284506833</v>
      </c>
      <c r="E259" s="32">
        <f>SUM(E255:E258)</f>
        <v>284506833</v>
      </c>
      <c r="F259" s="32">
        <f>SUM(F255:F258)</f>
        <v>91469285</v>
      </c>
      <c r="G259" s="37">
        <f t="shared" si="49"/>
        <v>0.32150118869025546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91469285</v>
      </c>
      <c r="O259" s="37">
        <f t="shared" si="53"/>
        <v>0.32150118869025546</v>
      </c>
      <c r="P259" s="32">
        <f>SUM(P255:P258)</f>
        <v>79917299</v>
      </c>
      <c r="Q259" s="32">
        <f>SUM(Q255:Q258)</f>
        <v>284088027</v>
      </c>
      <c r="R259" s="32">
        <f>SUM(R255:R258)</f>
        <v>266160353</v>
      </c>
      <c r="S259" s="32">
        <f>SUM(S255:S258)</f>
        <v>79917299</v>
      </c>
      <c r="T259" s="37">
        <f t="shared" si="54"/>
        <v>0.28131174637641454</v>
      </c>
      <c r="U259" s="37">
        <f t="shared" si="55"/>
        <v>0.14454925459880719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1444239933</v>
      </c>
      <c r="E260" s="32">
        <f>SUM(E234:E239,E241:E246,E248:E253,E255:E258)</f>
        <v>1444239933</v>
      </c>
      <c r="F260" s="32">
        <f>SUM(F234:F239,F241:F246,F248:F253,F255:F258)</f>
        <v>160649249</v>
      </c>
      <c r="G260" s="37">
        <f t="shared" si="49"/>
        <v>0.11123445996005429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160649249</v>
      </c>
      <c r="O260" s="37">
        <f t="shared" si="53"/>
        <v>0.11123445996005429</v>
      </c>
      <c r="P260" s="32">
        <f>SUM(P234:P239,P241:P246,P248:P253,P255:P258)</f>
        <v>239033530</v>
      </c>
      <c r="Q260" s="32">
        <f>SUM(Q234:Q239,Q241:Q246,Q248:Q253,Q255:Q258)</f>
        <v>1090011775</v>
      </c>
      <c r="R260" s="32">
        <f>SUM(R234:R239,R241:R246,R248:R253,R255:R258)</f>
        <v>1066588781</v>
      </c>
      <c r="S260" s="32">
        <f>SUM(S234:S239,S241:S246,S248:S253,S255:S258)</f>
        <v>239033530</v>
      </c>
      <c r="T260" s="37">
        <f t="shared" si="54"/>
        <v>0.21929444753016544</v>
      </c>
      <c r="U260" s="37">
        <f t="shared" si="55"/>
        <v>-0.32792169784715974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2579175</v>
      </c>
      <c r="E263" s="31">
        <v>2579175</v>
      </c>
      <c r="F263" s="31">
        <v>698314</v>
      </c>
      <c r="G263" s="36">
        <f t="shared" ref="G263:G299" si="56">IF(($D263     =0),0,($F263     /$D263     ))</f>
        <v>0.27075091841383386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698314</v>
      </c>
      <c r="O263" s="36">
        <f t="shared" ref="O263:O299" si="60">IF(($D263     =0),0,($N263     /$D263     ))</f>
        <v>0.27075091841383386</v>
      </c>
      <c r="P263" s="31">
        <v>129730</v>
      </c>
      <c r="Q263" s="31">
        <v>3942500</v>
      </c>
      <c r="R263" s="31">
        <v>1496877</v>
      </c>
      <c r="S263" s="31">
        <v>129730</v>
      </c>
      <c r="T263" s="36">
        <f t="shared" ref="T263:T299" si="61">IF(($Q263     =0),0,($S263     /$Q263     ))</f>
        <v>3.2905516804058337E-2</v>
      </c>
      <c r="U263" s="36">
        <f t="shared" ref="U263:U299" si="62">IF(($P263     =0),0,(($F263     /$P263     )-1))</f>
        <v>4.3828258691127724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48606434</v>
      </c>
      <c r="E264" s="31">
        <v>48606434</v>
      </c>
      <c r="F264" s="31">
        <v>17162488</v>
      </c>
      <c r="G264" s="36">
        <f t="shared" si="56"/>
        <v>0.35309086858747957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17162488</v>
      </c>
      <c r="O264" s="36">
        <f t="shared" si="60"/>
        <v>0.35309086858747957</v>
      </c>
      <c r="P264" s="31">
        <v>14338948</v>
      </c>
      <c r="Q264" s="31">
        <v>55684457</v>
      </c>
      <c r="R264" s="31">
        <v>55684457</v>
      </c>
      <c r="S264" s="31">
        <v>14338948</v>
      </c>
      <c r="T264" s="36">
        <f t="shared" si="61"/>
        <v>0.25750359745808421</v>
      </c>
      <c r="U264" s="36">
        <f t="shared" si="62"/>
        <v>0.19691402744469122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55823427</v>
      </c>
      <c r="E265" s="31">
        <v>55823427</v>
      </c>
      <c r="F265" s="31">
        <v>11539073</v>
      </c>
      <c r="G265" s="36">
        <f t="shared" si="56"/>
        <v>0.20670663949026274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11539073</v>
      </c>
      <c r="O265" s="36">
        <f t="shared" si="60"/>
        <v>0.20670663949026274</v>
      </c>
      <c r="P265" s="31">
        <v>10896087</v>
      </c>
      <c r="Q265" s="31">
        <v>49726552</v>
      </c>
      <c r="R265" s="31">
        <v>49726552</v>
      </c>
      <c r="S265" s="31">
        <v>10896087</v>
      </c>
      <c r="T265" s="36">
        <f t="shared" si="61"/>
        <v>0.21912009905693844</v>
      </c>
      <c r="U265" s="36">
        <f t="shared" si="62"/>
        <v>5.9010725593508839E-2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107009036</v>
      </c>
      <c r="E267" s="32">
        <f>SUM(E263:E266)</f>
        <v>107009036</v>
      </c>
      <c r="F267" s="32">
        <f>SUM(F263:F266)</f>
        <v>29399875</v>
      </c>
      <c r="G267" s="37">
        <f t="shared" si="56"/>
        <v>0.27474198534037819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29399875</v>
      </c>
      <c r="O267" s="37">
        <f t="shared" si="60"/>
        <v>0.27474198534037819</v>
      </c>
      <c r="P267" s="32">
        <f>SUM(P263:P266)</f>
        <v>25364765</v>
      </c>
      <c r="Q267" s="32">
        <f>SUM(Q263:Q266)</f>
        <v>109353509</v>
      </c>
      <c r="R267" s="32">
        <f>SUM(R263:R266)</f>
        <v>106907886</v>
      </c>
      <c r="S267" s="32">
        <f>SUM(S263:S266)</f>
        <v>25364765</v>
      </c>
      <c r="T267" s="37">
        <f t="shared" si="61"/>
        <v>0.23195199890659202</v>
      </c>
      <c r="U267" s="37">
        <f t="shared" si="62"/>
        <v>0.15908327950209666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6149792</v>
      </c>
      <c r="E268" s="31">
        <v>6149792</v>
      </c>
      <c r="F268" s="31">
        <v>-1775</v>
      </c>
      <c r="G268" s="36">
        <f t="shared" si="56"/>
        <v>-2.8862764789443283E-4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-1775</v>
      </c>
      <c r="O268" s="36">
        <f t="shared" si="60"/>
        <v>-2.8862764789443283E-4</v>
      </c>
      <c r="P268" s="31">
        <v>388160</v>
      </c>
      <c r="Q268" s="31">
        <v>4022550</v>
      </c>
      <c r="R268" s="31">
        <v>5150260</v>
      </c>
      <c r="S268" s="31">
        <v>388160</v>
      </c>
      <c r="T268" s="36">
        <f t="shared" si="61"/>
        <v>9.6496003778697589E-2</v>
      </c>
      <c r="U268" s="36">
        <f t="shared" si="62"/>
        <v>-1.0045728565539984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22427989</v>
      </c>
      <c r="E269" s="31">
        <v>22427989</v>
      </c>
      <c r="F269" s="31">
        <v>3840943</v>
      </c>
      <c r="G269" s="36">
        <f t="shared" si="56"/>
        <v>0.17125668288851043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3840943</v>
      </c>
      <c r="O269" s="36">
        <f t="shared" si="60"/>
        <v>0.17125668288851043</v>
      </c>
      <c r="P269" s="31">
        <v>3627436</v>
      </c>
      <c r="Q269" s="31">
        <v>21098479</v>
      </c>
      <c r="R269" s="31">
        <v>21158480</v>
      </c>
      <c r="S269" s="31">
        <v>3627436</v>
      </c>
      <c r="T269" s="36">
        <f t="shared" si="61"/>
        <v>0.17192879164417491</v>
      </c>
      <c r="U269" s="36">
        <f t="shared" si="62"/>
        <v>5.8858929557957795E-2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2460894</v>
      </c>
      <c r="E270" s="31">
        <v>2460894</v>
      </c>
      <c r="F270" s="31">
        <v>556655</v>
      </c>
      <c r="G270" s="36">
        <f t="shared" si="56"/>
        <v>0.22620031582018568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556655</v>
      </c>
      <c r="O270" s="36">
        <f t="shared" si="60"/>
        <v>0.22620031582018568</v>
      </c>
      <c r="P270" s="31">
        <v>357105</v>
      </c>
      <c r="Q270" s="31">
        <v>2337312</v>
      </c>
      <c r="R270" s="31">
        <v>2337312</v>
      </c>
      <c r="S270" s="31">
        <v>357105</v>
      </c>
      <c r="T270" s="36">
        <f t="shared" si="61"/>
        <v>0.15278448063416436</v>
      </c>
      <c r="U270" s="36">
        <f t="shared" si="62"/>
        <v>0.55879923271866816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12922908</v>
      </c>
      <c r="E271" s="31">
        <v>12922908</v>
      </c>
      <c r="F271" s="31">
        <v>1756763</v>
      </c>
      <c r="G271" s="36">
        <f t="shared" si="56"/>
        <v>0.13594177100076857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1756763</v>
      </c>
      <c r="O271" s="36">
        <f t="shared" si="60"/>
        <v>0.13594177100076857</v>
      </c>
      <c r="P271" s="31">
        <v>1881582</v>
      </c>
      <c r="Q271" s="31">
        <v>12152379</v>
      </c>
      <c r="R271" s="31">
        <v>12152379</v>
      </c>
      <c r="S271" s="31">
        <v>1881582</v>
      </c>
      <c r="T271" s="36">
        <f t="shared" si="61"/>
        <v>0.15483239948326166</v>
      </c>
      <c r="U271" s="36">
        <f t="shared" si="62"/>
        <v>-6.6337263005279645E-2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11061936</v>
      </c>
      <c r="E272" s="31">
        <v>11061936</v>
      </c>
      <c r="F272" s="31">
        <v>745922</v>
      </c>
      <c r="G272" s="36">
        <f t="shared" si="56"/>
        <v>6.7431415260402874E-2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745922</v>
      </c>
      <c r="O272" s="36">
        <f t="shared" si="60"/>
        <v>6.7431415260402874E-2</v>
      </c>
      <c r="P272" s="31">
        <v>1136378</v>
      </c>
      <c r="Q272" s="31">
        <v>10009612</v>
      </c>
      <c r="R272" s="31">
        <v>10009612</v>
      </c>
      <c r="S272" s="31">
        <v>1136378</v>
      </c>
      <c r="T272" s="36">
        <f t="shared" si="61"/>
        <v>0.11352867623640157</v>
      </c>
      <c r="U272" s="36">
        <f t="shared" si="62"/>
        <v>-0.34359693693471716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5367499</v>
      </c>
      <c r="E273" s="31">
        <v>5367499</v>
      </c>
      <c r="F273" s="31">
        <v>532385</v>
      </c>
      <c r="G273" s="36">
        <f t="shared" si="56"/>
        <v>9.9186790719476614E-2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532385</v>
      </c>
      <c r="O273" s="36">
        <f t="shared" si="60"/>
        <v>9.9186790719476614E-2</v>
      </c>
      <c r="P273" s="31">
        <v>671541</v>
      </c>
      <c r="Q273" s="31">
        <v>2173156</v>
      </c>
      <c r="R273" s="31">
        <v>2897156</v>
      </c>
      <c r="S273" s="31">
        <v>671541</v>
      </c>
      <c r="T273" s="36">
        <f t="shared" si="61"/>
        <v>0.30901647189617315</v>
      </c>
      <c r="U273" s="36">
        <f t="shared" si="62"/>
        <v>-0.20721891887464805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60391018</v>
      </c>
      <c r="E275" s="32">
        <f>SUM(E268:E274)</f>
        <v>60391018</v>
      </c>
      <c r="F275" s="32">
        <f>SUM(F268:F274)</f>
        <v>7430893</v>
      </c>
      <c r="G275" s="37">
        <f t="shared" si="56"/>
        <v>0.12304632784961499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7430893</v>
      </c>
      <c r="O275" s="37">
        <f t="shared" si="60"/>
        <v>0.12304632784961499</v>
      </c>
      <c r="P275" s="32">
        <f>SUM(P268:P274)</f>
        <v>8062202</v>
      </c>
      <c r="Q275" s="32">
        <f>SUM(Q268:Q274)</f>
        <v>51793488</v>
      </c>
      <c r="R275" s="32">
        <f>SUM(R268:R274)</f>
        <v>53705199</v>
      </c>
      <c r="S275" s="32">
        <f>SUM(S268:S274)</f>
        <v>8062202</v>
      </c>
      <c r="T275" s="37">
        <f t="shared" si="61"/>
        <v>0.15566053400381144</v>
      </c>
      <c r="U275" s="37">
        <f t="shared" si="62"/>
        <v>-7.8304785714870428E-2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4447306</v>
      </c>
      <c r="E276" s="31">
        <v>4447306</v>
      </c>
      <c r="F276" s="31">
        <v>664322</v>
      </c>
      <c r="G276" s="36">
        <f t="shared" si="56"/>
        <v>0.14937627408592977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664322</v>
      </c>
      <c r="O276" s="36">
        <f t="shared" si="60"/>
        <v>0.14937627408592977</v>
      </c>
      <c r="P276" s="31">
        <v>796637</v>
      </c>
      <c r="Q276" s="31">
        <v>3979920</v>
      </c>
      <c r="R276" s="31">
        <v>3980351</v>
      </c>
      <c r="S276" s="31">
        <v>796637</v>
      </c>
      <c r="T276" s="36">
        <f t="shared" si="61"/>
        <v>0.20016407364972161</v>
      </c>
      <c r="U276" s="36">
        <f t="shared" si="62"/>
        <v>-0.16609195907295293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15884300</v>
      </c>
      <c r="E277" s="31">
        <v>15884300</v>
      </c>
      <c r="F277" s="31">
        <v>4942608</v>
      </c>
      <c r="G277" s="36">
        <f t="shared" si="56"/>
        <v>0.31116309815352267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4942608</v>
      </c>
      <c r="O277" s="36">
        <f t="shared" si="60"/>
        <v>0.31116309815352267</v>
      </c>
      <c r="P277" s="31">
        <v>3132176</v>
      </c>
      <c r="Q277" s="31">
        <v>14985800</v>
      </c>
      <c r="R277" s="31">
        <v>11531200</v>
      </c>
      <c r="S277" s="31">
        <v>3132176</v>
      </c>
      <c r="T277" s="36">
        <f t="shared" si="61"/>
        <v>0.20900959575064396</v>
      </c>
      <c r="U277" s="36">
        <f t="shared" si="62"/>
        <v>0.57801094191386437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74612869</v>
      </c>
      <c r="E278" s="31">
        <v>74612869</v>
      </c>
      <c r="F278" s="31">
        <v>1626187</v>
      </c>
      <c r="G278" s="36">
        <f t="shared" si="56"/>
        <v>2.1794993568736782E-2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1626187</v>
      </c>
      <c r="O278" s="36">
        <f t="shared" si="60"/>
        <v>2.1794993568736782E-2</v>
      </c>
      <c r="P278" s="31">
        <v>12433820</v>
      </c>
      <c r="Q278" s="31">
        <v>80573628</v>
      </c>
      <c r="R278" s="31">
        <v>80123628</v>
      </c>
      <c r="S278" s="31">
        <v>12433820</v>
      </c>
      <c r="T278" s="36">
        <f t="shared" si="61"/>
        <v>0.15431624848765654</v>
      </c>
      <c r="U278" s="36">
        <f t="shared" si="62"/>
        <v>-0.86921259918512572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1972321</v>
      </c>
      <c r="E279" s="31">
        <v>1972321</v>
      </c>
      <c r="F279" s="31">
        <v>489094</v>
      </c>
      <c r="G279" s="36">
        <f t="shared" si="56"/>
        <v>0.24797890404249612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489094</v>
      </c>
      <c r="O279" s="36">
        <f t="shared" si="60"/>
        <v>0.24797890404249612</v>
      </c>
      <c r="P279" s="31">
        <v>1402733</v>
      </c>
      <c r="Q279" s="31">
        <v>1680513</v>
      </c>
      <c r="R279" s="31">
        <v>1680513</v>
      </c>
      <c r="S279" s="31">
        <v>1402733</v>
      </c>
      <c r="T279" s="36">
        <f t="shared" si="61"/>
        <v>0.83470523584167455</v>
      </c>
      <c r="U279" s="36">
        <f t="shared" si="62"/>
        <v>-0.65132780080029484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3063945</v>
      </c>
      <c r="E280" s="31">
        <v>3063945</v>
      </c>
      <c r="F280" s="31">
        <v>777396</v>
      </c>
      <c r="G280" s="36">
        <f t="shared" si="56"/>
        <v>0.25372387559176163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777396</v>
      </c>
      <c r="O280" s="36">
        <f t="shared" si="60"/>
        <v>0.25372387559176163</v>
      </c>
      <c r="P280" s="31">
        <v>805823</v>
      </c>
      <c r="Q280" s="31">
        <v>4215144</v>
      </c>
      <c r="R280" s="31">
        <v>3684289</v>
      </c>
      <c r="S280" s="31">
        <v>805823</v>
      </c>
      <c r="T280" s="36">
        <f t="shared" si="61"/>
        <v>0.19117330273888627</v>
      </c>
      <c r="U280" s="36">
        <f t="shared" si="62"/>
        <v>-3.5276977698576517E-2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5063879</v>
      </c>
      <c r="E281" s="31">
        <v>5063879</v>
      </c>
      <c r="F281" s="31">
        <v>305476</v>
      </c>
      <c r="G281" s="36">
        <f t="shared" si="56"/>
        <v>6.0324506174021929E-2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305476</v>
      </c>
      <c r="O281" s="36">
        <f t="shared" si="60"/>
        <v>6.0324506174021929E-2</v>
      </c>
      <c r="P281" s="31">
        <v>1003195</v>
      </c>
      <c r="Q281" s="31">
        <v>4850460</v>
      </c>
      <c r="R281" s="31">
        <v>6025528</v>
      </c>
      <c r="S281" s="31">
        <v>1003195</v>
      </c>
      <c r="T281" s="36">
        <f t="shared" si="61"/>
        <v>0.20682471353232476</v>
      </c>
      <c r="U281" s="36">
        <f t="shared" si="62"/>
        <v>-0.69549688744461446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14993956</v>
      </c>
      <c r="E282" s="31">
        <v>14993956</v>
      </c>
      <c r="F282" s="31">
        <v>1991494</v>
      </c>
      <c r="G282" s="36">
        <f t="shared" si="56"/>
        <v>0.13281978418504095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1991494</v>
      </c>
      <c r="O282" s="36">
        <f t="shared" si="60"/>
        <v>0.13281978418504095</v>
      </c>
      <c r="P282" s="31">
        <v>1627281</v>
      </c>
      <c r="Q282" s="31">
        <v>13978734</v>
      </c>
      <c r="R282" s="31">
        <v>14084865</v>
      </c>
      <c r="S282" s="31">
        <v>1627281</v>
      </c>
      <c r="T282" s="36">
        <f t="shared" si="61"/>
        <v>0.11641118573398707</v>
      </c>
      <c r="U282" s="36">
        <f t="shared" si="62"/>
        <v>0.22381690685259636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20584122</v>
      </c>
      <c r="E283" s="31">
        <v>20584122</v>
      </c>
      <c r="F283" s="31">
        <v>3537993</v>
      </c>
      <c r="G283" s="36">
        <f t="shared" si="56"/>
        <v>0.17187971388820955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3537993</v>
      </c>
      <c r="O283" s="36">
        <f t="shared" si="60"/>
        <v>0.17187971388820955</v>
      </c>
      <c r="P283" s="31">
        <v>2700224</v>
      </c>
      <c r="Q283" s="31">
        <v>10726391</v>
      </c>
      <c r="R283" s="31">
        <v>10977213</v>
      </c>
      <c r="S283" s="31">
        <v>2700224</v>
      </c>
      <c r="T283" s="36">
        <f t="shared" si="61"/>
        <v>0.25173648806947274</v>
      </c>
      <c r="U283" s="36">
        <f t="shared" si="62"/>
        <v>0.310259074802683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140622698</v>
      </c>
      <c r="E285" s="32">
        <f>SUM(E276:E284)</f>
        <v>140622698</v>
      </c>
      <c r="F285" s="32">
        <f>SUM(F276:F284)</f>
        <v>14334570</v>
      </c>
      <c r="G285" s="37">
        <f t="shared" si="56"/>
        <v>0.1019363886760301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14334570</v>
      </c>
      <c r="O285" s="37">
        <f t="shared" si="60"/>
        <v>0.1019363886760301</v>
      </c>
      <c r="P285" s="32">
        <f>SUM(P276:P284)</f>
        <v>23901889</v>
      </c>
      <c r="Q285" s="32">
        <f>SUM(Q276:Q284)</f>
        <v>134990590</v>
      </c>
      <c r="R285" s="32">
        <f>SUM(R276:R284)</f>
        <v>132087587</v>
      </c>
      <c r="S285" s="32">
        <f>SUM(S276:S284)</f>
        <v>23901889</v>
      </c>
      <c r="T285" s="37">
        <f t="shared" si="61"/>
        <v>0.17706337160242058</v>
      </c>
      <c r="U285" s="37">
        <f t="shared" si="62"/>
        <v>-0.40027459754331551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34177069</v>
      </c>
      <c r="E286" s="31">
        <v>34177069</v>
      </c>
      <c r="F286" s="31">
        <v>2027148</v>
      </c>
      <c r="G286" s="36">
        <f t="shared" si="56"/>
        <v>5.9313102595193283E-2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2027148</v>
      </c>
      <c r="O286" s="36">
        <f t="shared" si="60"/>
        <v>5.9313102595193283E-2</v>
      </c>
      <c r="P286" s="31">
        <v>2119816</v>
      </c>
      <c r="Q286" s="31">
        <v>16261217</v>
      </c>
      <c r="R286" s="31">
        <v>23700000</v>
      </c>
      <c r="S286" s="31">
        <v>2119816</v>
      </c>
      <c r="T286" s="36">
        <f t="shared" si="61"/>
        <v>0.13036023072565847</v>
      </c>
      <c r="U286" s="36">
        <f t="shared" si="62"/>
        <v>-4.3715114896764606E-2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2922743</v>
      </c>
      <c r="E287" s="31">
        <v>2922743</v>
      </c>
      <c r="F287" s="31">
        <v>518013</v>
      </c>
      <c r="G287" s="36">
        <f t="shared" si="56"/>
        <v>0.17723522047610754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518013</v>
      </c>
      <c r="O287" s="36">
        <f t="shared" si="60"/>
        <v>0.17723522047610754</v>
      </c>
      <c r="P287" s="31">
        <v>534123</v>
      </c>
      <c r="Q287" s="31">
        <v>2775635</v>
      </c>
      <c r="R287" s="31">
        <v>2775635</v>
      </c>
      <c r="S287" s="31">
        <v>534123</v>
      </c>
      <c r="T287" s="36">
        <f t="shared" si="61"/>
        <v>0.19243272260221536</v>
      </c>
      <c r="U287" s="36">
        <f t="shared" si="62"/>
        <v>-3.0161591992855619E-2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16161811</v>
      </c>
      <c r="E288" s="31">
        <v>16161811</v>
      </c>
      <c r="F288" s="31">
        <v>2287971</v>
      </c>
      <c r="G288" s="36">
        <f t="shared" si="56"/>
        <v>0.14156649895237608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2287971</v>
      </c>
      <c r="O288" s="36">
        <f t="shared" si="60"/>
        <v>0.14156649895237608</v>
      </c>
      <c r="P288" s="31">
        <v>4560133</v>
      </c>
      <c r="Q288" s="31">
        <v>23988319</v>
      </c>
      <c r="R288" s="31">
        <v>17076685</v>
      </c>
      <c r="S288" s="31">
        <v>4560133</v>
      </c>
      <c r="T288" s="36">
        <f t="shared" si="61"/>
        <v>0.19009806397855555</v>
      </c>
      <c r="U288" s="36">
        <f t="shared" si="62"/>
        <v>-0.49826660757482288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7225746</v>
      </c>
      <c r="E289" s="31">
        <v>7225746</v>
      </c>
      <c r="F289" s="31">
        <v>1431875</v>
      </c>
      <c r="G289" s="36">
        <f t="shared" si="56"/>
        <v>0.19816293016665684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1431875</v>
      </c>
      <c r="O289" s="36">
        <f t="shared" si="60"/>
        <v>0.19816293016665684</v>
      </c>
      <c r="P289" s="31">
        <v>1260920</v>
      </c>
      <c r="Q289" s="31">
        <v>6874792</v>
      </c>
      <c r="R289" s="31">
        <v>6853892</v>
      </c>
      <c r="S289" s="31">
        <v>1260920</v>
      </c>
      <c r="T289" s="36">
        <f t="shared" si="61"/>
        <v>0.18341209450409554</v>
      </c>
      <c r="U289" s="36">
        <f t="shared" si="62"/>
        <v>0.13557957681692723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59504000</v>
      </c>
      <c r="E290" s="31">
        <v>59504000</v>
      </c>
      <c r="F290" s="31">
        <v>13950776</v>
      </c>
      <c r="G290" s="36">
        <f t="shared" si="56"/>
        <v>0.23445106211347136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13950776</v>
      </c>
      <c r="O290" s="36">
        <f t="shared" si="60"/>
        <v>0.23445106211347136</v>
      </c>
      <c r="P290" s="31">
        <v>13761401</v>
      </c>
      <c r="Q290" s="31">
        <v>55447863</v>
      </c>
      <c r="R290" s="31">
        <v>59510156</v>
      </c>
      <c r="S290" s="31">
        <v>13761401</v>
      </c>
      <c r="T290" s="36">
        <f t="shared" si="61"/>
        <v>0.2481863187405437</v>
      </c>
      <c r="U290" s="36">
        <f t="shared" si="62"/>
        <v>1.3761316889174369E-2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119991369</v>
      </c>
      <c r="E292" s="32">
        <f>SUM(E286:E291)</f>
        <v>119991369</v>
      </c>
      <c r="F292" s="32">
        <f>SUM(F286:F291)</f>
        <v>20215783</v>
      </c>
      <c r="G292" s="37">
        <f t="shared" si="56"/>
        <v>0.168476976039835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20215783</v>
      </c>
      <c r="O292" s="37">
        <f t="shared" si="60"/>
        <v>0.168476976039835</v>
      </c>
      <c r="P292" s="32">
        <f>SUM(P286:P291)</f>
        <v>22236393</v>
      </c>
      <c r="Q292" s="32">
        <f>SUM(Q286:Q291)</f>
        <v>105347826</v>
      </c>
      <c r="R292" s="32">
        <f>SUM(R286:R291)</f>
        <v>109916368</v>
      </c>
      <c r="S292" s="32">
        <f>SUM(S286:S291)</f>
        <v>22236393</v>
      </c>
      <c r="T292" s="37">
        <f t="shared" si="61"/>
        <v>0.21107595518867187</v>
      </c>
      <c r="U292" s="37">
        <f t="shared" si="62"/>
        <v>-9.0869503880418034E-2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101358309</v>
      </c>
      <c r="E293" s="31">
        <v>101358309</v>
      </c>
      <c r="F293" s="31">
        <v>30342043</v>
      </c>
      <c r="G293" s="36">
        <f t="shared" si="56"/>
        <v>0.29935427395498476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30342043</v>
      </c>
      <c r="O293" s="36">
        <f t="shared" si="60"/>
        <v>0.29935427395498476</v>
      </c>
      <c r="P293" s="31">
        <v>26916479</v>
      </c>
      <c r="Q293" s="31">
        <v>92199899</v>
      </c>
      <c r="R293" s="31">
        <v>103999899</v>
      </c>
      <c r="S293" s="31">
        <v>26916479</v>
      </c>
      <c r="T293" s="36">
        <f t="shared" si="61"/>
        <v>0.29193610071091292</v>
      </c>
      <c r="U293" s="36">
        <f t="shared" si="62"/>
        <v>0.12726642292255241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8992310</v>
      </c>
      <c r="E294" s="31">
        <v>8992310</v>
      </c>
      <c r="F294" s="31">
        <v>1934781</v>
      </c>
      <c r="G294" s="36">
        <f t="shared" si="56"/>
        <v>0.21515950851338533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1934781</v>
      </c>
      <c r="O294" s="36">
        <f t="shared" si="60"/>
        <v>0.21515950851338533</v>
      </c>
      <c r="P294" s="31">
        <v>1802928</v>
      </c>
      <c r="Q294" s="31">
        <v>8718858</v>
      </c>
      <c r="R294" s="31">
        <v>8718858</v>
      </c>
      <c r="S294" s="31">
        <v>1802928</v>
      </c>
      <c r="T294" s="36">
        <f t="shared" si="61"/>
        <v>0.20678487939590254</v>
      </c>
      <c r="U294" s="36">
        <f t="shared" si="62"/>
        <v>7.3132704134607707E-2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15887493</v>
      </c>
      <c r="E295" s="31">
        <v>15887493</v>
      </c>
      <c r="F295" s="31">
        <v>2489731</v>
      </c>
      <c r="G295" s="36">
        <f t="shared" si="56"/>
        <v>0.1567101241209044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2489731</v>
      </c>
      <c r="O295" s="36">
        <f t="shared" si="60"/>
        <v>0.1567101241209044</v>
      </c>
      <c r="P295" s="31">
        <v>2136610</v>
      </c>
      <c r="Q295" s="31">
        <v>9101460</v>
      </c>
      <c r="R295" s="31">
        <v>9351460</v>
      </c>
      <c r="S295" s="31">
        <v>2136610</v>
      </c>
      <c r="T295" s="36">
        <f t="shared" si="61"/>
        <v>0.23475464376045163</v>
      </c>
      <c r="U295" s="36">
        <f t="shared" si="62"/>
        <v>0.16527162186828659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29952996</v>
      </c>
      <c r="E296" s="31">
        <v>29952996</v>
      </c>
      <c r="F296" s="31">
        <v>9711550</v>
      </c>
      <c r="G296" s="36">
        <f t="shared" si="56"/>
        <v>0.32422633114897753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9711550</v>
      </c>
      <c r="O296" s="36">
        <f t="shared" si="60"/>
        <v>0.32422633114897753</v>
      </c>
      <c r="P296" s="31">
        <v>8154319</v>
      </c>
      <c r="Q296" s="31">
        <v>35446904</v>
      </c>
      <c r="R296" s="31">
        <v>39076039</v>
      </c>
      <c r="S296" s="31">
        <v>8154319</v>
      </c>
      <c r="T296" s="36">
        <f t="shared" si="61"/>
        <v>0.23004319361713507</v>
      </c>
      <c r="U296" s="36">
        <f t="shared" si="62"/>
        <v>0.19097008591398001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156191108</v>
      </c>
      <c r="E298" s="32">
        <f>SUM(E293:E297)</f>
        <v>156191108</v>
      </c>
      <c r="F298" s="32">
        <f>SUM(F293:F297)</f>
        <v>44478105</v>
      </c>
      <c r="G298" s="37">
        <f t="shared" si="56"/>
        <v>0.28476720326486193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44478105</v>
      </c>
      <c r="O298" s="37">
        <f t="shared" si="60"/>
        <v>0.28476720326486193</v>
      </c>
      <c r="P298" s="32">
        <f>SUM(P293:P297)</f>
        <v>39010336</v>
      </c>
      <c r="Q298" s="32">
        <f>SUM(Q293:Q297)</f>
        <v>145467121</v>
      </c>
      <c r="R298" s="32">
        <f>SUM(R293:R297)</f>
        <v>161146256</v>
      </c>
      <c r="S298" s="32">
        <f>SUM(S293:S297)</f>
        <v>39010336</v>
      </c>
      <c r="T298" s="37">
        <f t="shared" si="61"/>
        <v>0.26817287461130135</v>
      </c>
      <c r="U298" s="37">
        <f t="shared" si="62"/>
        <v>0.14016205858878017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584205229</v>
      </c>
      <c r="E299" s="32">
        <f>SUM(E263:E266,E268:E274,E276:E284,E286:E291,E293:E297)</f>
        <v>584205229</v>
      </c>
      <c r="F299" s="32">
        <f>SUM(F263:F266,F268:F274,F276:F284,F286:F291,F293:F297)</f>
        <v>115859226</v>
      </c>
      <c r="G299" s="37">
        <f t="shared" si="56"/>
        <v>0.19831939231067719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115859226</v>
      </c>
      <c r="O299" s="37">
        <f t="shared" si="60"/>
        <v>0.19831939231067719</v>
      </c>
      <c r="P299" s="32">
        <f>SUM(P263:P266,P268:P274,P276:P284,P286:P291,P293:P297)</f>
        <v>118575585</v>
      </c>
      <c r="Q299" s="32">
        <f>SUM(Q263:Q266,Q268:Q274,Q276:Q284,Q286:Q291,Q293:Q297)</f>
        <v>546952534</v>
      </c>
      <c r="R299" s="32">
        <f>SUM(R263:R266,R268:R274,R276:R284,R286:R291,R293:R297)</f>
        <v>563763296</v>
      </c>
      <c r="S299" s="32">
        <f>SUM(S263:S266,S268:S274,S276:S284,S286:S291,S293:S297)</f>
        <v>118575585</v>
      </c>
      <c r="T299" s="37">
        <f t="shared" si="61"/>
        <v>0.21679319068663461</v>
      </c>
      <c r="U299" s="37">
        <f t="shared" si="62"/>
        <v>-2.2908248776508211E-2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3205882760</v>
      </c>
      <c r="E302" s="31">
        <v>3205882761</v>
      </c>
      <c r="F302" s="31">
        <v>900115350</v>
      </c>
      <c r="G302" s="36">
        <f t="shared" ref="G302:G339" si="63">IF(($D302     =0),0,($F302     /$D302     ))</f>
        <v>0.28076989003802499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900115350</v>
      </c>
      <c r="O302" s="36">
        <f t="shared" ref="O302:O339" si="67">IF(($D302     =0),0,($N302     /$D302     ))</f>
        <v>0.28076989003802499</v>
      </c>
      <c r="P302" s="31">
        <v>788821716</v>
      </c>
      <c r="Q302" s="31">
        <v>2882057956</v>
      </c>
      <c r="R302" s="31">
        <v>2925488784</v>
      </c>
      <c r="S302" s="31">
        <v>788821716</v>
      </c>
      <c r="T302" s="36">
        <f t="shared" ref="T302:T339" si="68">IF(($Q302     =0),0,($S302     /$Q302     ))</f>
        <v>0.27370085128156252</v>
      </c>
      <c r="U302" s="36">
        <f t="shared" ref="U302:U339" si="69">IF(($P302     =0),0,(($F302     /$P302     )-1))</f>
        <v>0.14108845096754408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3205882760</v>
      </c>
      <c r="E303" s="32">
        <f>E302</f>
        <v>3205882761</v>
      </c>
      <c r="F303" s="32">
        <f>F302</f>
        <v>900115350</v>
      </c>
      <c r="G303" s="37">
        <f t="shared" si="63"/>
        <v>0.28076989003802499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900115350</v>
      </c>
      <c r="O303" s="37">
        <f t="shared" si="67"/>
        <v>0.28076989003802499</v>
      </c>
      <c r="P303" s="32">
        <f>P302</f>
        <v>788821716</v>
      </c>
      <c r="Q303" s="32">
        <f>Q302</f>
        <v>2882057956</v>
      </c>
      <c r="R303" s="32">
        <f>R302</f>
        <v>2925488784</v>
      </c>
      <c r="S303" s="32">
        <f>S302</f>
        <v>788821716</v>
      </c>
      <c r="T303" s="37">
        <f t="shared" si="68"/>
        <v>0.27370085128156252</v>
      </c>
      <c r="U303" s="37">
        <f t="shared" si="69"/>
        <v>0.14108845096754408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34234239</v>
      </c>
      <c r="E304" s="31">
        <v>34234239</v>
      </c>
      <c r="F304" s="31">
        <v>8810776</v>
      </c>
      <c r="G304" s="36">
        <f t="shared" si="63"/>
        <v>0.25736736838227953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8810776</v>
      </c>
      <c r="O304" s="36">
        <f t="shared" si="67"/>
        <v>0.25736736838227953</v>
      </c>
      <c r="P304" s="31">
        <v>6243584</v>
      </c>
      <c r="Q304" s="31">
        <v>28279712</v>
      </c>
      <c r="R304" s="31">
        <v>31303712</v>
      </c>
      <c r="S304" s="31">
        <v>6243584</v>
      </c>
      <c r="T304" s="36">
        <f t="shared" si="68"/>
        <v>0.22077961755763284</v>
      </c>
      <c r="U304" s="36">
        <f t="shared" si="69"/>
        <v>0.41117281356349178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21537522</v>
      </c>
      <c r="E305" s="31">
        <v>21537522</v>
      </c>
      <c r="F305" s="31">
        <v>4088736</v>
      </c>
      <c r="G305" s="36">
        <f t="shared" si="63"/>
        <v>0.18984245262755856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4088736</v>
      </c>
      <c r="O305" s="36">
        <f t="shared" si="67"/>
        <v>0.18984245262755856</v>
      </c>
      <c r="P305" s="31">
        <v>15465371</v>
      </c>
      <c r="Q305" s="31">
        <v>27609845</v>
      </c>
      <c r="R305" s="31">
        <v>25035194</v>
      </c>
      <c r="S305" s="31">
        <v>15465371</v>
      </c>
      <c r="T305" s="36">
        <f t="shared" si="68"/>
        <v>0.56013972552182023</v>
      </c>
      <c r="U305" s="36">
        <f t="shared" si="69"/>
        <v>-0.73561992143609101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19232000</v>
      </c>
      <c r="E306" s="31">
        <v>19232000</v>
      </c>
      <c r="F306" s="31">
        <v>5113470</v>
      </c>
      <c r="G306" s="36">
        <f t="shared" si="63"/>
        <v>0.26588342346089849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5113470</v>
      </c>
      <c r="O306" s="36">
        <f t="shared" si="67"/>
        <v>0.26588342346089849</v>
      </c>
      <c r="P306" s="31">
        <v>4487990</v>
      </c>
      <c r="Q306" s="31">
        <v>17786000</v>
      </c>
      <c r="R306" s="31">
        <v>17936000</v>
      </c>
      <c r="S306" s="31">
        <v>4487990</v>
      </c>
      <c r="T306" s="36">
        <f t="shared" si="68"/>
        <v>0.25233273361070507</v>
      </c>
      <c r="U306" s="36">
        <f t="shared" si="69"/>
        <v>0.13936751195969688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130975872</v>
      </c>
      <c r="E307" s="31">
        <v>130975872</v>
      </c>
      <c r="F307" s="31">
        <v>35086846</v>
      </c>
      <c r="G307" s="36">
        <f t="shared" si="63"/>
        <v>0.26788785952881461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35086846</v>
      </c>
      <c r="O307" s="36">
        <f t="shared" si="67"/>
        <v>0.26788785952881461</v>
      </c>
      <c r="P307" s="31">
        <v>31019733</v>
      </c>
      <c r="Q307" s="31">
        <v>109936166</v>
      </c>
      <c r="R307" s="31">
        <v>114883066</v>
      </c>
      <c r="S307" s="31">
        <v>31019733</v>
      </c>
      <c r="T307" s="36">
        <f t="shared" si="68"/>
        <v>0.28216131350260115</v>
      </c>
      <c r="U307" s="36">
        <f t="shared" si="69"/>
        <v>0.13111373331292042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86096656</v>
      </c>
      <c r="E308" s="31">
        <v>86096656</v>
      </c>
      <c r="F308" s="31">
        <v>26947684</v>
      </c>
      <c r="G308" s="36">
        <f t="shared" si="63"/>
        <v>0.31299338733899257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26947684</v>
      </c>
      <c r="O308" s="36">
        <f t="shared" si="67"/>
        <v>0.31299338733899257</v>
      </c>
      <c r="P308" s="31">
        <v>23578655</v>
      </c>
      <c r="Q308" s="31">
        <v>79831895</v>
      </c>
      <c r="R308" s="31">
        <v>80238858</v>
      </c>
      <c r="S308" s="31">
        <v>23578655</v>
      </c>
      <c r="T308" s="36">
        <f t="shared" si="68"/>
        <v>0.29535381817004341</v>
      </c>
      <c r="U308" s="36">
        <f t="shared" si="69"/>
        <v>0.14288469804575366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292076289</v>
      </c>
      <c r="E310" s="32">
        <f>SUM(E304:E309)</f>
        <v>292076289</v>
      </c>
      <c r="F310" s="32">
        <f>SUM(F304:F309)</f>
        <v>80047512</v>
      </c>
      <c r="G310" s="37">
        <f t="shared" si="63"/>
        <v>0.27406371216939146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80047512</v>
      </c>
      <c r="O310" s="37">
        <f t="shared" si="67"/>
        <v>0.27406371216939146</v>
      </c>
      <c r="P310" s="32">
        <f>SUM(P304:P309)</f>
        <v>80795333</v>
      </c>
      <c r="Q310" s="32">
        <f>SUM(Q304:Q309)</f>
        <v>263443618</v>
      </c>
      <c r="R310" s="32">
        <f>SUM(R304:R309)</f>
        <v>269396830</v>
      </c>
      <c r="S310" s="32">
        <f>SUM(S304:S309)</f>
        <v>80795333</v>
      </c>
      <c r="T310" s="37">
        <f t="shared" si="68"/>
        <v>0.3066892780071066</v>
      </c>
      <c r="U310" s="37">
        <f t="shared" si="69"/>
        <v>-9.2557450069548075E-3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38364210</v>
      </c>
      <c r="E311" s="31">
        <v>38569644</v>
      </c>
      <c r="F311" s="31">
        <v>22057889</v>
      </c>
      <c r="G311" s="36">
        <f t="shared" si="63"/>
        <v>0.57496007346430433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22057889</v>
      </c>
      <c r="O311" s="36">
        <f t="shared" si="67"/>
        <v>0.57496007346430433</v>
      </c>
      <c r="P311" s="31">
        <v>13170100</v>
      </c>
      <c r="Q311" s="31">
        <v>33119755</v>
      </c>
      <c r="R311" s="31">
        <v>36944514</v>
      </c>
      <c r="S311" s="31">
        <v>13170100</v>
      </c>
      <c r="T311" s="36">
        <f t="shared" si="68"/>
        <v>0.39765088841991736</v>
      </c>
      <c r="U311" s="36">
        <f t="shared" si="69"/>
        <v>0.67484597687185377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195445179</v>
      </c>
      <c r="E312" s="31">
        <v>195445179</v>
      </c>
      <c r="F312" s="31">
        <v>52485733</v>
      </c>
      <c r="G312" s="36">
        <f t="shared" si="63"/>
        <v>0.26854452623771291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52485733</v>
      </c>
      <c r="O312" s="36">
        <f t="shared" si="67"/>
        <v>0.26854452623771291</v>
      </c>
      <c r="P312" s="31">
        <v>36718946</v>
      </c>
      <c r="Q312" s="31">
        <v>169812269</v>
      </c>
      <c r="R312" s="31">
        <v>172083472</v>
      </c>
      <c r="S312" s="31">
        <v>36718946</v>
      </c>
      <c r="T312" s="36">
        <f t="shared" si="68"/>
        <v>0.21623258564432704</v>
      </c>
      <c r="U312" s="36">
        <f t="shared" si="69"/>
        <v>0.42939105605046501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160222402</v>
      </c>
      <c r="E313" s="31">
        <v>160222402</v>
      </c>
      <c r="F313" s="31">
        <v>54386684</v>
      </c>
      <c r="G313" s="36">
        <f t="shared" si="63"/>
        <v>0.33944494228715905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54386684</v>
      </c>
      <c r="O313" s="36">
        <f t="shared" si="67"/>
        <v>0.33944494228715905</v>
      </c>
      <c r="P313" s="31">
        <v>44607335</v>
      </c>
      <c r="Q313" s="31">
        <v>149836341</v>
      </c>
      <c r="R313" s="31">
        <v>151400780</v>
      </c>
      <c r="S313" s="31">
        <v>44607335</v>
      </c>
      <c r="T313" s="36">
        <f t="shared" si="68"/>
        <v>0.29770704958685557</v>
      </c>
      <c r="U313" s="36">
        <f t="shared" si="69"/>
        <v>0.21923185951368751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136925430</v>
      </c>
      <c r="E314" s="31">
        <v>136925430</v>
      </c>
      <c r="F314" s="31">
        <v>29194980</v>
      </c>
      <c r="G314" s="36">
        <f t="shared" si="63"/>
        <v>0.21321809980804882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29194980</v>
      </c>
      <c r="O314" s="36">
        <f t="shared" si="67"/>
        <v>0.21321809980804882</v>
      </c>
      <c r="P314" s="31">
        <v>27639299</v>
      </c>
      <c r="Q314" s="31">
        <v>122301200</v>
      </c>
      <c r="R314" s="31">
        <v>127878710</v>
      </c>
      <c r="S314" s="31">
        <v>27639299</v>
      </c>
      <c r="T314" s="36">
        <f t="shared" si="68"/>
        <v>0.22599368607994033</v>
      </c>
      <c r="U314" s="36">
        <f t="shared" si="69"/>
        <v>5.6285110559424867E-2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52280244</v>
      </c>
      <c r="E315" s="31">
        <v>49377476</v>
      </c>
      <c r="F315" s="31">
        <v>15044677</v>
      </c>
      <c r="G315" s="36">
        <f t="shared" si="63"/>
        <v>0.28776983137263096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15044677</v>
      </c>
      <c r="O315" s="36">
        <f t="shared" si="67"/>
        <v>0.28776983137263096</v>
      </c>
      <c r="P315" s="31">
        <v>14335329</v>
      </c>
      <c r="Q315" s="31">
        <v>49994290</v>
      </c>
      <c r="R315" s="31">
        <v>51410962</v>
      </c>
      <c r="S315" s="31">
        <v>14335329</v>
      </c>
      <c r="T315" s="36">
        <f t="shared" si="68"/>
        <v>0.28673932563098709</v>
      </c>
      <c r="U315" s="36">
        <f t="shared" si="69"/>
        <v>4.9482505772975305E-2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583237465</v>
      </c>
      <c r="E317" s="32">
        <f>SUM(E311:E316)</f>
        <v>580540131</v>
      </c>
      <c r="F317" s="32">
        <f>SUM(F311:F316)</f>
        <v>173169963</v>
      </c>
      <c r="G317" s="37">
        <f t="shared" si="63"/>
        <v>0.29691158986160121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173169963</v>
      </c>
      <c r="O317" s="37">
        <f t="shared" si="67"/>
        <v>0.29691158986160121</v>
      </c>
      <c r="P317" s="32">
        <f>SUM(P311:P316)</f>
        <v>136471009</v>
      </c>
      <c r="Q317" s="32">
        <f>SUM(Q311:Q316)</f>
        <v>525063855</v>
      </c>
      <c r="R317" s="32">
        <f>SUM(R311:R316)</f>
        <v>539718438</v>
      </c>
      <c r="S317" s="32">
        <f>SUM(S311:S316)</f>
        <v>136471009</v>
      </c>
      <c r="T317" s="37">
        <f t="shared" si="68"/>
        <v>0.25991316618052102</v>
      </c>
      <c r="U317" s="37">
        <f t="shared" si="69"/>
        <v>0.26891392002531478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58024258</v>
      </c>
      <c r="E318" s="31">
        <v>58024258</v>
      </c>
      <c r="F318" s="31">
        <v>26836921</v>
      </c>
      <c r="G318" s="36">
        <f t="shared" si="63"/>
        <v>0.46251209278712363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26836921</v>
      </c>
      <c r="O318" s="36">
        <f t="shared" si="67"/>
        <v>0.46251209278712363</v>
      </c>
      <c r="P318" s="31">
        <v>24245210</v>
      </c>
      <c r="Q318" s="31">
        <v>53031700</v>
      </c>
      <c r="R318" s="31">
        <v>53000570</v>
      </c>
      <c r="S318" s="31">
        <v>24245210</v>
      </c>
      <c r="T318" s="36">
        <f t="shared" si="68"/>
        <v>0.45718334505588165</v>
      </c>
      <c r="U318" s="36">
        <f t="shared" si="69"/>
        <v>0.10689579508694713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127653460</v>
      </c>
      <c r="E319" s="31">
        <v>127653460</v>
      </c>
      <c r="F319" s="31">
        <v>36446798</v>
      </c>
      <c r="G319" s="36">
        <f t="shared" si="63"/>
        <v>0.2855135928160506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36446798</v>
      </c>
      <c r="O319" s="36">
        <f t="shared" si="67"/>
        <v>0.2855135928160506</v>
      </c>
      <c r="P319" s="31">
        <v>31678023</v>
      </c>
      <c r="Q319" s="31">
        <v>112281455</v>
      </c>
      <c r="R319" s="31">
        <v>116325225</v>
      </c>
      <c r="S319" s="31">
        <v>31678023</v>
      </c>
      <c r="T319" s="36">
        <f t="shared" si="68"/>
        <v>0.28213049964484338</v>
      </c>
      <c r="U319" s="36">
        <f t="shared" si="69"/>
        <v>0.1505389083150801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20018600</v>
      </c>
      <c r="E320" s="31">
        <v>20018600</v>
      </c>
      <c r="F320" s="31">
        <v>4902985</v>
      </c>
      <c r="G320" s="36">
        <f t="shared" si="63"/>
        <v>0.24492147303008202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4902985</v>
      </c>
      <c r="O320" s="36">
        <f t="shared" si="67"/>
        <v>0.24492147303008202</v>
      </c>
      <c r="P320" s="31">
        <v>4481182</v>
      </c>
      <c r="Q320" s="31">
        <v>18314000</v>
      </c>
      <c r="R320" s="31">
        <v>18314000</v>
      </c>
      <c r="S320" s="31">
        <v>4481182</v>
      </c>
      <c r="T320" s="36">
        <f t="shared" si="68"/>
        <v>0.24468614174948128</v>
      </c>
      <c r="U320" s="36">
        <f t="shared" si="69"/>
        <v>9.412762079290693E-2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30024643</v>
      </c>
      <c r="E321" s="31">
        <v>29603568</v>
      </c>
      <c r="F321" s="31">
        <v>6422875</v>
      </c>
      <c r="G321" s="36">
        <f t="shared" si="63"/>
        <v>0.21392011222248339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6422875</v>
      </c>
      <c r="O321" s="36">
        <f t="shared" si="67"/>
        <v>0.21392011222248339</v>
      </c>
      <c r="P321" s="31">
        <v>7159330</v>
      </c>
      <c r="Q321" s="31">
        <v>28420337</v>
      </c>
      <c r="R321" s="31">
        <v>27410375</v>
      </c>
      <c r="S321" s="31">
        <v>7159330</v>
      </c>
      <c r="T321" s="36">
        <f t="shared" si="68"/>
        <v>0.25190869481948791</v>
      </c>
      <c r="U321" s="36">
        <f t="shared" si="69"/>
        <v>-0.10286646934838872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235720961</v>
      </c>
      <c r="E323" s="32">
        <f>SUM(E318:E322)</f>
        <v>235299886</v>
      </c>
      <c r="F323" s="32">
        <f>SUM(F318:F322)</f>
        <v>74609579</v>
      </c>
      <c r="G323" s="37">
        <f t="shared" si="63"/>
        <v>0.31651652311056039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74609579</v>
      </c>
      <c r="O323" s="37">
        <f t="shared" si="67"/>
        <v>0.31651652311056039</v>
      </c>
      <c r="P323" s="32">
        <f>SUM(P318:P322)</f>
        <v>67563745</v>
      </c>
      <c r="Q323" s="32">
        <f>SUM(Q318:Q322)</f>
        <v>212047492</v>
      </c>
      <c r="R323" s="32">
        <f>SUM(R318:R322)</f>
        <v>215050170</v>
      </c>
      <c r="S323" s="32">
        <f>SUM(S318:S322)</f>
        <v>67563745</v>
      </c>
      <c r="T323" s="37">
        <f t="shared" si="68"/>
        <v>0.31862553224633283</v>
      </c>
      <c r="U323" s="37">
        <f t="shared" si="69"/>
        <v>0.10428424297676209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16611600</v>
      </c>
      <c r="E324" s="31">
        <v>16611600</v>
      </c>
      <c r="F324" s="31">
        <v>2982791</v>
      </c>
      <c r="G324" s="36">
        <f t="shared" si="63"/>
        <v>0.17956072864745118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2982791</v>
      </c>
      <c r="O324" s="36">
        <f t="shared" si="67"/>
        <v>0.17956072864745118</v>
      </c>
      <c r="P324" s="31">
        <v>2672877</v>
      </c>
      <c r="Q324" s="31">
        <v>15134890</v>
      </c>
      <c r="R324" s="31">
        <v>15134890</v>
      </c>
      <c r="S324" s="31">
        <v>2672877</v>
      </c>
      <c r="T324" s="36">
        <f t="shared" si="68"/>
        <v>0.1766036621343135</v>
      </c>
      <c r="U324" s="36">
        <f t="shared" si="69"/>
        <v>0.11594772224834893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43994105</v>
      </c>
      <c r="E325" s="31">
        <v>43994105</v>
      </c>
      <c r="F325" s="31">
        <v>18438648</v>
      </c>
      <c r="G325" s="36">
        <f t="shared" si="63"/>
        <v>0.41911633388155073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18438648</v>
      </c>
      <c r="O325" s="36">
        <f t="shared" si="67"/>
        <v>0.41911633388155073</v>
      </c>
      <c r="P325" s="31">
        <v>9683110</v>
      </c>
      <c r="Q325" s="31">
        <v>27859360</v>
      </c>
      <c r="R325" s="31">
        <v>30259360</v>
      </c>
      <c r="S325" s="31">
        <v>9683110</v>
      </c>
      <c r="T325" s="36">
        <f t="shared" si="68"/>
        <v>0.34757115741352279</v>
      </c>
      <c r="U325" s="36">
        <f t="shared" si="69"/>
        <v>0.90420722267949039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126354871</v>
      </c>
      <c r="E326" s="31">
        <v>126354871</v>
      </c>
      <c r="F326" s="31">
        <v>23716000</v>
      </c>
      <c r="G326" s="36">
        <f t="shared" si="63"/>
        <v>0.18769359512859618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23716000</v>
      </c>
      <c r="O326" s="36">
        <f t="shared" si="67"/>
        <v>0.18769359512859618</v>
      </c>
      <c r="P326" s="31">
        <v>21596354</v>
      </c>
      <c r="Q326" s="31">
        <v>118322223</v>
      </c>
      <c r="R326" s="31">
        <v>115824188</v>
      </c>
      <c r="S326" s="31">
        <v>21596354</v>
      </c>
      <c r="T326" s="36">
        <f t="shared" si="68"/>
        <v>0.18252153697281365</v>
      </c>
      <c r="U326" s="36">
        <f t="shared" si="69"/>
        <v>9.8148326333231894E-2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237885485</v>
      </c>
      <c r="E327" s="31">
        <v>237885485</v>
      </c>
      <c r="F327" s="31">
        <v>74156040</v>
      </c>
      <c r="G327" s="36">
        <f t="shared" si="63"/>
        <v>0.31172999058769812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74156040</v>
      </c>
      <c r="O327" s="36">
        <f t="shared" si="67"/>
        <v>0.31172999058769812</v>
      </c>
      <c r="P327" s="31">
        <v>64047619</v>
      </c>
      <c r="Q327" s="31">
        <v>222027320</v>
      </c>
      <c r="R327" s="31">
        <v>218361960</v>
      </c>
      <c r="S327" s="31">
        <v>64047619</v>
      </c>
      <c r="T327" s="36">
        <f t="shared" si="68"/>
        <v>0.28846728862015719</v>
      </c>
      <c r="U327" s="36">
        <f t="shared" si="69"/>
        <v>0.15782664770098642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59349800</v>
      </c>
      <c r="E328" s="31">
        <v>59349800</v>
      </c>
      <c r="F328" s="31">
        <v>44129629</v>
      </c>
      <c r="G328" s="36">
        <f t="shared" si="63"/>
        <v>0.74355143572514149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44129629</v>
      </c>
      <c r="O328" s="36">
        <f t="shared" si="67"/>
        <v>0.74355143572514149</v>
      </c>
      <c r="P328" s="31">
        <v>31503011</v>
      </c>
      <c r="Q328" s="31">
        <v>57933200</v>
      </c>
      <c r="R328" s="31">
        <v>45858600</v>
      </c>
      <c r="S328" s="31">
        <v>31503011</v>
      </c>
      <c r="T328" s="36">
        <f t="shared" si="68"/>
        <v>0.5437816485193292</v>
      </c>
      <c r="U328" s="36">
        <f t="shared" si="69"/>
        <v>0.40080670384173755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100070521</v>
      </c>
      <c r="E329" s="31">
        <v>100070521</v>
      </c>
      <c r="F329" s="31">
        <v>28898575</v>
      </c>
      <c r="G329" s="36">
        <f t="shared" si="63"/>
        <v>0.28878209797668586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28898575</v>
      </c>
      <c r="O329" s="36">
        <f t="shared" si="67"/>
        <v>0.28878209797668586</v>
      </c>
      <c r="P329" s="31">
        <v>22487394</v>
      </c>
      <c r="Q329" s="31">
        <v>101614376</v>
      </c>
      <c r="R329" s="31">
        <v>101601280</v>
      </c>
      <c r="S329" s="31">
        <v>22487394</v>
      </c>
      <c r="T329" s="36">
        <f t="shared" si="68"/>
        <v>0.22130130484686536</v>
      </c>
      <c r="U329" s="36">
        <f t="shared" si="69"/>
        <v>0.28510111042657948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56035647</v>
      </c>
      <c r="E330" s="31">
        <v>56035647</v>
      </c>
      <c r="F330" s="31">
        <v>24728453</v>
      </c>
      <c r="G330" s="36">
        <f t="shared" si="63"/>
        <v>0.44129860765237527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24728453</v>
      </c>
      <c r="O330" s="36">
        <f t="shared" si="67"/>
        <v>0.44129860765237527</v>
      </c>
      <c r="P330" s="31">
        <v>24434856</v>
      </c>
      <c r="Q330" s="31">
        <v>54782262</v>
      </c>
      <c r="R330" s="31">
        <v>57228954</v>
      </c>
      <c r="S330" s="31">
        <v>24434856</v>
      </c>
      <c r="T330" s="36">
        <f t="shared" si="68"/>
        <v>0.44603590848439229</v>
      </c>
      <c r="U330" s="36">
        <f t="shared" si="69"/>
        <v>1.2015499497930238E-2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640302029</v>
      </c>
      <c r="E332" s="32">
        <f>SUM(E324:E331)</f>
        <v>640302029</v>
      </c>
      <c r="F332" s="32">
        <f>SUM(F324:F331)</f>
        <v>217050136</v>
      </c>
      <c r="G332" s="37">
        <f t="shared" si="63"/>
        <v>0.33898086554400098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217050136</v>
      </c>
      <c r="O332" s="37">
        <f t="shared" si="67"/>
        <v>0.33898086554400098</v>
      </c>
      <c r="P332" s="32">
        <f>SUM(P324:P331)</f>
        <v>176425221</v>
      </c>
      <c r="Q332" s="32">
        <f>SUM(Q324:Q331)</f>
        <v>597673631</v>
      </c>
      <c r="R332" s="32">
        <f>SUM(R324:R331)</f>
        <v>584269232</v>
      </c>
      <c r="S332" s="32">
        <f>SUM(S324:S331)</f>
        <v>176425221</v>
      </c>
      <c r="T332" s="37">
        <f t="shared" si="68"/>
        <v>0.29518655642346719</v>
      </c>
      <c r="U332" s="37">
        <f t="shared" si="69"/>
        <v>0.23026704894987771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3637512</v>
      </c>
      <c r="E333" s="31">
        <v>3637512</v>
      </c>
      <c r="F333" s="31">
        <v>752597</v>
      </c>
      <c r="G333" s="36">
        <f t="shared" si="63"/>
        <v>0.20689883634748146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752597</v>
      </c>
      <c r="O333" s="36">
        <f t="shared" si="67"/>
        <v>0.20689883634748146</v>
      </c>
      <c r="P333" s="31">
        <v>786594</v>
      </c>
      <c r="Q333" s="31">
        <v>3390636</v>
      </c>
      <c r="R333" s="31">
        <v>3482676</v>
      </c>
      <c r="S333" s="31">
        <v>786594</v>
      </c>
      <c r="T333" s="36">
        <f t="shared" si="68"/>
        <v>0.23199010451136601</v>
      </c>
      <c r="U333" s="36">
        <f t="shared" si="69"/>
        <v>-4.3220517827494254E-2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7339067</v>
      </c>
      <c r="E334" s="31">
        <v>7339067</v>
      </c>
      <c r="F334" s="31">
        <v>1798692</v>
      </c>
      <c r="G334" s="36">
        <f t="shared" si="63"/>
        <v>0.24508455911357671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1798692</v>
      </c>
      <c r="O334" s="36">
        <f t="shared" si="67"/>
        <v>0.24508455911357671</v>
      </c>
      <c r="P334" s="31">
        <v>865214</v>
      </c>
      <c r="Q334" s="31">
        <v>5096474</v>
      </c>
      <c r="R334" s="31">
        <v>6639674</v>
      </c>
      <c r="S334" s="31">
        <v>865214</v>
      </c>
      <c r="T334" s="36">
        <f t="shared" si="68"/>
        <v>0.16976717628697802</v>
      </c>
      <c r="U334" s="36">
        <f t="shared" si="69"/>
        <v>1.0788983997022701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35245286</v>
      </c>
      <c r="E335" s="31">
        <v>35245286</v>
      </c>
      <c r="F335" s="31">
        <v>11257040</v>
      </c>
      <c r="G335" s="36">
        <f t="shared" si="63"/>
        <v>0.31939136484805375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11257040</v>
      </c>
      <c r="O335" s="36">
        <f t="shared" si="67"/>
        <v>0.31939136484805375</v>
      </c>
      <c r="P335" s="31">
        <v>7800557</v>
      </c>
      <c r="Q335" s="31">
        <v>37161417</v>
      </c>
      <c r="R335" s="31">
        <v>37545167</v>
      </c>
      <c r="S335" s="31">
        <v>7800557</v>
      </c>
      <c r="T335" s="36">
        <f t="shared" si="68"/>
        <v>0.20991010649566996</v>
      </c>
      <c r="U335" s="36">
        <f t="shared" si="69"/>
        <v>0.44310720375480872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46221865</v>
      </c>
      <c r="E337" s="32">
        <f>SUM(E333:E336)</f>
        <v>46221865</v>
      </c>
      <c r="F337" s="32">
        <f>SUM(F333:F336)</f>
        <v>13808329</v>
      </c>
      <c r="G337" s="37">
        <f t="shared" si="63"/>
        <v>0.2987401957926189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13808329</v>
      </c>
      <c r="O337" s="37">
        <f t="shared" si="67"/>
        <v>0.2987401957926189</v>
      </c>
      <c r="P337" s="32">
        <f>SUM(P333:P336)</f>
        <v>9452365</v>
      </c>
      <c r="Q337" s="32">
        <f>SUM(Q333:Q336)</f>
        <v>45648527</v>
      </c>
      <c r="R337" s="32">
        <f>SUM(R333:R336)</f>
        <v>47667517</v>
      </c>
      <c r="S337" s="32">
        <f>SUM(S333:S336)</f>
        <v>9452365</v>
      </c>
      <c r="T337" s="37">
        <f t="shared" si="68"/>
        <v>0.20706834636745233</v>
      </c>
      <c r="U337" s="37">
        <f t="shared" si="69"/>
        <v>0.46083324120471447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5003441369</v>
      </c>
      <c r="E338" s="32">
        <f>SUM(E302,E304:E309,E311:E316,E318:E322,E324:E331,E333:E336)</f>
        <v>5000322961</v>
      </c>
      <c r="F338" s="32">
        <f>SUM(F302,F304:F309,F311:F316,F318:F322,F324:F331,F333:F336)</f>
        <v>1458800869</v>
      </c>
      <c r="G338" s="37">
        <f t="shared" si="63"/>
        <v>0.29155950103429701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1458800869</v>
      </c>
      <c r="O338" s="37">
        <f t="shared" si="67"/>
        <v>0.29155950103429701</v>
      </c>
      <c r="P338" s="32">
        <f>SUM(P302,P304:P309,P311:P316,P318:P322,P324:P331,P333:P336)</f>
        <v>1259529389</v>
      </c>
      <c r="Q338" s="32">
        <f>SUM(Q302,Q304:Q309,Q311:Q316,Q318:Q322,Q324:Q331,Q333:Q336)</f>
        <v>4525935079</v>
      </c>
      <c r="R338" s="32">
        <f>SUM(R302,R304:R309,R311:R316,R318:R322,R324:R331,R333:R336)</f>
        <v>4581590971</v>
      </c>
      <c r="S338" s="32">
        <f>SUM(S302,S304:S309,S311:S316,S318:S322,S324:S331,S333:S336)</f>
        <v>1259529389</v>
      </c>
      <c r="T338" s="37">
        <f t="shared" si="68"/>
        <v>0.27829152805220786</v>
      </c>
      <c r="U338" s="37">
        <f t="shared" si="69"/>
        <v>0.15821106021052112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27950271814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27947153406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7131169677</v>
      </c>
      <c r="G339" s="39">
        <f t="shared" si="63"/>
        <v>0.25513775767390112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7131169677</v>
      </c>
      <c r="O339" s="39">
        <f t="shared" si="67"/>
        <v>0.25513775767390112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6031460165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21476656224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28738544740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6031460165</v>
      </c>
      <c r="T339" s="39">
        <f t="shared" si="68"/>
        <v>0.28083795270978401</v>
      </c>
      <c r="U339" s="39">
        <f t="shared" si="69"/>
        <v>0.18232890244082389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605918732</v>
      </c>
      <c r="E8" s="31">
        <v>606745732</v>
      </c>
      <c r="F8" s="31">
        <v>210314747</v>
      </c>
      <c r="G8" s="36">
        <f>IF(($D8       =0),0,($F8       /$D8       ))</f>
        <v>0.34710058608981903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210314747</v>
      </c>
      <c r="O8" s="36">
        <f>IF(($D8       =0),0,($N8       /$D8       ))</f>
        <v>0.34710058608981903</v>
      </c>
      <c r="P8" s="31">
        <v>169197434</v>
      </c>
      <c r="Q8" s="31">
        <v>575315004</v>
      </c>
      <c r="R8" s="31">
        <v>592765528</v>
      </c>
      <c r="S8" s="31">
        <v>169197434</v>
      </c>
      <c r="T8" s="36">
        <f>IF(($Q8       =0),0,($S8       /$Q8       ))</f>
        <v>0.29409529183772165</v>
      </c>
      <c r="U8" s="36">
        <f>IF(($P8       =0),0,(($F8       /$P8       )-1))</f>
        <v>0.24301380953566953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441248750</v>
      </c>
      <c r="E9" s="31">
        <v>441248750</v>
      </c>
      <c r="F9" s="31">
        <v>114390258</v>
      </c>
      <c r="G9" s="36">
        <f>IF(($D9       =0),0,($F9       /$D9       ))</f>
        <v>0.2592421123006014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114390258</v>
      </c>
      <c r="O9" s="36">
        <f>IF(($D9       =0),0,($N9       /$D9       ))</f>
        <v>0.2592421123006014</v>
      </c>
      <c r="P9" s="31">
        <v>155925131</v>
      </c>
      <c r="Q9" s="31">
        <v>480164680</v>
      </c>
      <c r="R9" s="31">
        <v>486930950</v>
      </c>
      <c r="S9" s="31">
        <v>155925131</v>
      </c>
      <c r="T9" s="36">
        <f>IF(($Q9       =0),0,($S9       /$Q9       ))</f>
        <v>0.32473261256950425</v>
      </c>
      <c r="U9" s="36">
        <f>IF(($P9       =0),0,(($F9       /$P9       )-1))</f>
        <v>-0.26637702808792252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1047167482</v>
      </c>
      <c r="E10" s="32">
        <f>SUM(E8:E9)</f>
        <v>1047994482</v>
      </c>
      <c r="F10" s="32">
        <f>SUM(F8:F9)</f>
        <v>324705005</v>
      </c>
      <c r="G10" s="37">
        <f t="shared" ref="G10:G54" si="0">IF(($D10      =0),0,($F10      /$D10      ))</f>
        <v>0.31007934316279695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324705005</v>
      </c>
      <c r="O10" s="37">
        <f t="shared" ref="O10:O54" si="4">IF(($D10      =0),0,($N10      /$D10      ))</f>
        <v>0.31007934316279695</v>
      </c>
      <c r="P10" s="32">
        <f>SUM(P8:P9)</f>
        <v>325122565</v>
      </c>
      <c r="Q10" s="32">
        <f>SUM(Q8:Q9)</f>
        <v>1055479684</v>
      </c>
      <c r="R10" s="32">
        <f>SUM(R8:R9)</f>
        <v>1079696478</v>
      </c>
      <c r="S10" s="32">
        <f>SUM(S8:S9)</f>
        <v>325122565</v>
      </c>
      <c r="T10" s="37">
        <f t="shared" ref="T10:T54" si="5">IF(($Q10      =0),0,($S10      /$Q10      ))</f>
        <v>0.30803299194530021</v>
      </c>
      <c r="U10" s="37">
        <f t="shared" ref="U10:U54" si="6">IF(($P10      =0),0,(($F10      /$P10      )-1))</f>
        <v>-1.2843156549284807E-3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29126134</v>
      </c>
      <c r="E11" s="31">
        <v>29126134</v>
      </c>
      <c r="F11" s="31">
        <v>14750020</v>
      </c>
      <c r="G11" s="36">
        <f t="shared" si="0"/>
        <v>0.50641873720693587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14750020</v>
      </c>
      <c r="O11" s="36">
        <f t="shared" si="4"/>
        <v>0.50641873720693587</v>
      </c>
      <c r="P11" s="31">
        <v>13673586</v>
      </c>
      <c r="Q11" s="31">
        <v>33495055</v>
      </c>
      <c r="R11" s="31">
        <v>33495055</v>
      </c>
      <c r="S11" s="31">
        <v>13673586</v>
      </c>
      <c r="T11" s="36">
        <f t="shared" si="5"/>
        <v>0.4082270054490133</v>
      </c>
      <c r="U11" s="36">
        <f t="shared" si="6"/>
        <v>7.8723606228826792E-2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18562129</v>
      </c>
      <c r="E12" s="31">
        <v>18562129</v>
      </c>
      <c r="F12" s="31">
        <v>3339232</v>
      </c>
      <c r="G12" s="36">
        <f t="shared" si="0"/>
        <v>0.1798948816700929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3339232</v>
      </c>
      <c r="O12" s="36">
        <f t="shared" si="4"/>
        <v>0.1798948816700929</v>
      </c>
      <c r="P12" s="31">
        <v>2360645</v>
      </c>
      <c r="Q12" s="31">
        <v>16596737</v>
      </c>
      <c r="R12" s="31">
        <v>16860237</v>
      </c>
      <c r="S12" s="31">
        <v>2360645</v>
      </c>
      <c r="T12" s="36">
        <f t="shared" si="5"/>
        <v>0.14223548881927814</v>
      </c>
      <c r="U12" s="36">
        <f t="shared" si="6"/>
        <v>0.41454221198020025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19016832</v>
      </c>
      <c r="E13" s="31">
        <v>19016832</v>
      </c>
      <c r="F13" s="31">
        <v>6644692</v>
      </c>
      <c r="G13" s="36">
        <f t="shared" si="0"/>
        <v>0.34941109013320409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6644692</v>
      </c>
      <c r="O13" s="36">
        <f t="shared" si="4"/>
        <v>0.34941109013320409</v>
      </c>
      <c r="P13" s="31">
        <v>8671909</v>
      </c>
      <c r="Q13" s="31">
        <v>31252632</v>
      </c>
      <c r="R13" s="31">
        <v>40576184</v>
      </c>
      <c r="S13" s="31">
        <v>8671909</v>
      </c>
      <c r="T13" s="36">
        <f t="shared" si="5"/>
        <v>0.27747771771670304</v>
      </c>
      <c r="U13" s="36">
        <f t="shared" si="6"/>
        <v>-0.23376825102754195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44493925</v>
      </c>
      <c r="E14" s="31">
        <v>44493925</v>
      </c>
      <c r="F14" s="31">
        <v>10327188</v>
      </c>
      <c r="G14" s="36">
        <f t="shared" si="0"/>
        <v>0.23210332646535453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10327188</v>
      </c>
      <c r="O14" s="36">
        <f t="shared" si="4"/>
        <v>0.23210332646535453</v>
      </c>
      <c r="P14" s="31">
        <v>7611219</v>
      </c>
      <c r="Q14" s="31">
        <v>24718839</v>
      </c>
      <c r="R14" s="31">
        <v>31929279</v>
      </c>
      <c r="S14" s="31">
        <v>7611219</v>
      </c>
      <c r="T14" s="36">
        <f t="shared" si="5"/>
        <v>0.30791167012334197</v>
      </c>
      <c r="U14" s="36">
        <f t="shared" si="6"/>
        <v>0.35683758409789545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24091899</v>
      </c>
      <c r="E15" s="31">
        <v>24091899</v>
      </c>
      <c r="F15" s="31">
        <v>2717874</v>
      </c>
      <c r="G15" s="36">
        <f t="shared" si="0"/>
        <v>0.11281277577994163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2717874</v>
      </c>
      <c r="O15" s="36">
        <f t="shared" si="4"/>
        <v>0.11281277577994163</v>
      </c>
      <c r="P15" s="31">
        <v>8150148</v>
      </c>
      <c r="Q15" s="31">
        <v>23278860</v>
      </c>
      <c r="R15" s="31">
        <v>28451293</v>
      </c>
      <c r="S15" s="31">
        <v>8150148</v>
      </c>
      <c r="T15" s="36">
        <f t="shared" si="5"/>
        <v>0.35010941257432709</v>
      </c>
      <c r="U15" s="36">
        <f t="shared" si="6"/>
        <v>-0.66652458335725928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74347221</v>
      </c>
      <c r="E16" s="31">
        <v>74347221</v>
      </c>
      <c r="F16" s="31">
        <v>14054643</v>
      </c>
      <c r="G16" s="36">
        <f t="shared" si="0"/>
        <v>0.18904059641987156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14054643</v>
      </c>
      <c r="O16" s="36">
        <f t="shared" si="4"/>
        <v>0.18904059641987156</v>
      </c>
      <c r="P16" s="31">
        <v>17920715</v>
      </c>
      <c r="Q16" s="31">
        <v>68285101</v>
      </c>
      <c r="R16" s="31">
        <v>69445634</v>
      </c>
      <c r="S16" s="31">
        <v>17920715</v>
      </c>
      <c r="T16" s="36">
        <f t="shared" si="5"/>
        <v>0.2624396059690971</v>
      </c>
      <c r="U16" s="36">
        <f t="shared" si="6"/>
        <v>-0.21573201738881509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9435427</v>
      </c>
      <c r="E17" s="31">
        <v>9435427</v>
      </c>
      <c r="F17" s="31">
        <v>1574595</v>
      </c>
      <c r="G17" s="36">
        <f t="shared" si="0"/>
        <v>0.16688115969738307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1574595</v>
      </c>
      <c r="O17" s="36">
        <f t="shared" si="4"/>
        <v>0.16688115969738307</v>
      </c>
      <c r="P17" s="31">
        <v>1508742</v>
      </c>
      <c r="Q17" s="31">
        <v>6974547</v>
      </c>
      <c r="R17" s="31">
        <v>8541975</v>
      </c>
      <c r="S17" s="31">
        <v>1508742</v>
      </c>
      <c r="T17" s="36">
        <f t="shared" si="5"/>
        <v>0.2163211460185156</v>
      </c>
      <c r="U17" s="36">
        <f t="shared" si="6"/>
        <v>4.3647621660960034E-2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219073567</v>
      </c>
      <c r="E19" s="32">
        <f>SUM(E11:E18)</f>
        <v>219073567</v>
      </c>
      <c r="F19" s="32">
        <f>SUM(F11:F18)</f>
        <v>53408244</v>
      </c>
      <c r="G19" s="37">
        <f t="shared" si="0"/>
        <v>0.24379136529967579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53408244</v>
      </c>
      <c r="O19" s="37">
        <f t="shared" si="4"/>
        <v>0.24379136529967579</v>
      </c>
      <c r="P19" s="32">
        <f>SUM(P11:P18)</f>
        <v>59896964</v>
      </c>
      <c r="Q19" s="32">
        <f>SUM(Q11:Q18)</f>
        <v>204601771</v>
      </c>
      <c r="R19" s="32">
        <f>SUM(R11:R18)</f>
        <v>229299657</v>
      </c>
      <c r="S19" s="32">
        <f>SUM(S11:S18)</f>
        <v>59896964</v>
      </c>
      <c r="T19" s="37">
        <f t="shared" si="5"/>
        <v>0.29274900069169002</v>
      </c>
      <c r="U19" s="37">
        <f t="shared" si="6"/>
        <v>-0.10833136717914449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255139</v>
      </c>
      <c r="G20" s="36">
        <f t="shared" si="0"/>
        <v>0.51027800000000001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255139</v>
      </c>
      <c r="O20" s="36">
        <f t="shared" si="4"/>
        <v>0.51027800000000001</v>
      </c>
      <c r="P20" s="31">
        <v>362352</v>
      </c>
      <c r="Q20" s="31">
        <v>500000</v>
      </c>
      <c r="R20" s="31">
        <v>500000</v>
      </c>
      <c r="S20" s="31">
        <v>362352</v>
      </c>
      <c r="T20" s="36">
        <f t="shared" si="5"/>
        <v>0.72470400000000001</v>
      </c>
      <c r="U20" s="36">
        <f t="shared" si="6"/>
        <v>-0.29588080098909353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9680864</v>
      </c>
      <c r="E22" s="31">
        <v>9680864</v>
      </c>
      <c r="F22" s="31">
        <v>1490413</v>
      </c>
      <c r="G22" s="36">
        <f t="shared" si="0"/>
        <v>0.15395454372667564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1490413</v>
      </c>
      <c r="O22" s="36">
        <f t="shared" si="4"/>
        <v>0.15395454372667564</v>
      </c>
      <c r="P22" s="31">
        <v>1987792</v>
      </c>
      <c r="Q22" s="31">
        <v>15537413</v>
      </c>
      <c r="R22" s="31">
        <v>15537413</v>
      </c>
      <c r="S22" s="31">
        <v>1987792</v>
      </c>
      <c r="T22" s="36">
        <f t="shared" si="5"/>
        <v>0.1279358410566804</v>
      </c>
      <c r="U22" s="36">
        <f t="shared" si="6"/>
        <v>-0.25021682349058649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17345700</v>
      </c>
      <c r="E23" s="31">
        <v>17345700</v>
      </c>
      <c r="F23" s="31">
        <v>2893675</v>
      </c>
      <c r="G23" s="36">
        <f t="shared" si="0"/>
        <v>0.16682376612071004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2893675</v>
      </c>
      <c r="O23" s="36">
        <f t="shared" si="4"/>
        <v>0.16682376612071004</v>
      </c>
      <c r="P23" s="31">
        <v>3077399</v>
      </c>
      <c r="Q23" s="31">
        <v>13140724</v>
      </c>
      <c r="R23" s="31">
        <v>17645460</v>
      </c>
      <c r="S23" s="31">
        <v>3077399</v>
      </c>
      <c r="T23" s="36">
        <f t="shared" si="5"/>
        <v>0.23418793363288051</v>
      </c>
      <c r="U23" s="36">
        <f t="shared" si="6"/>
        <v>-5.9701065737656989E-2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1582191</v>
      </c>
      <c r="E24" s="31">
        <v>1582191</v>
      </c>
      <c r="F24" s="31">
        <v>584865</v>
      </c>
      <c r="G24" s="36">
        <f t="shared" si="0"/>
        <v>0.36965511749213592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584865</v>
      </c>
      <c r="O24" s="36">
        <f t="shared" si="4"/>
        <v>0.36965511749213592</v>
      </c>
      <c r="P24" s="31">
        <v>485853</v>
      </c>
      <c r="Q24" s="31">
        <v>1521337</v>
      </c>
      <c r="R24" s="31">
        <v>1521337</v>
      </c>
      <c r="S24" s="31">
        <v>485853</v>
      </c>
      <c r="T24" s="36">
        <f t="shared" si="5"/>
        <v>0.31935922152685436</v>
      </c>
      <c r="U24" s="36">
        <f t="shared" si="6"/>
        <v>0.20379003525757788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44007946</v>
      </c>
      <c r="E25" s="31">
        <v>44007946</v>
      </c>
      <c r="F25" s="31">
        <v>12159603</v>
      </c>
      <c r="G25" s="36">
        <f t="shared" si="0"/>
        <v>0.27630471551660241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12159603</v>
      </c>
      <c r="O25" s="36">
        <f t="shared" si="4"/>
        <v>0.27630471551660241</v>
      </c>
      <c r="P25" s="31">
        <v>6115615</v>
      </c>
      <c r="Q25" s="31">
        <v>21125200</v>
      </c>
      <c r="R25" s="31">
        <v>31603707</v>
      </c>
      <c r="S25" s="31">
        <v>6115615</v>
      </c>
      <c r="T25" s="36">
        <f t="shared" si="5"/>
        <v>0.28949382727737488</v>
      </c>
      <c r="U25" s="36">
        <f t="shared" si="6"/>
        <v>0.98828785003634145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61937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61937</v>
      </c>
      <c r="O26" s="36">
        <f t="shared" si="4"/>
        <v>0</v>
      </c>
      <c r="P26" s="31">
        <v>42738</v>
      </c>
      <c r="Q26" s="31">
        <v>0</v>
      </c>
      <c r="R26" s="31">
        <v>0</v>
      </c>
      <c r="S26" s="31">
        <v>42738</v>
      </c>
      <c r="T26" s="36">
        <f t="shared" si="5"/>
        <v>0</v>
      </c>
      <c r="U26" s="36">
        <f t="shared" si="6"/>
        <v>0.44922551359445917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73116701</v>
      </c>
      <c r="E27" s="32">
        <f>SUM(E20:E26)</f>
        <v>73116701</v>
      </c>
      <c r="F27" s="32">
        <f>SUM(F20:F26)</f>
        <v>17445632</v>
      </c>
      <c r="G27" s="37">
        <f t="shared" si="0"/>
        <v>0.23859982413593853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17445632</v>
      </c>
      <c r="O27" s="37">
        <f t="shared" si="4"/>
        <v>0.23859982413593853</v>
      </c>
      <c r="P27" s="32">
        <f>SUM(P20:P26)</f>
        <v>12071749</v>
      </c>
      <c r="Q27" s="32">
        <f>SUM(Q20:Q26)</f>
        <v>51824674</v>
      </c>
      <c r="R27" s="32">
        <f>SUM(R20:R26)</f>
        <v>66807917</v>
      </c>
      <c r="S27" s="32">
        <f>SUM(S20:S26)</f>
        <v>12071749</v>
      </c>
      <c r="T27" s="37">
        <f t="shared" si="5"/>
        <v>0.2329343933740905</v>
      </c>
      <c r="U27" s="37">
        <f t="shared" si="6"/>
        <v>0.44516192309830172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41640629</v>
      </c>
      <c r="E28" s="31">
        <v>41640629</v>
      </c>
      <c r="F28" s="31">
        <v>9590209</v>
      </c>
      <c r="G28" s="36">
        <f t="shared" si="0"/>
        <v>0.23030893697595203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9590209</v>
      </c>
      <c r="O28" s="36">
        <f t="shared" si="4"/>
        <v>0.23030893697595203</v>
      </c>
      <c r="P28" s="31">
        <v>8673608</v>
      </c>
      <c r="Q28" s="31">
        <v>39214657</v>
      </c>
      <c r="R28" s="31">
        <v>39214657</v>
      </c>
      <c r="S28" s="31">
        <v>8673608</v>
      </c>
      <c r="T28" s="36">
        <f t="shared" si="5"/>
        <v>0.22118280927460363</v>
      </c>
      <c r="U28" s="36">
        <f t="shared" si="6"/>
        <v>0.10567701468639124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4263056</v>
      </c>
      <c r="E29" s="31">
        <v>4263056</v>
      </c>
      <c r="F29" s="31">
        <v>363501</v>
      </c>
      <c r="G29" s="36">
        <f t="shared" si="0"/>
        <v>8.5267704670077049E-2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363501</v>
      </c>
      <c r="O29" s="36">
        <f t="shared" si="4"/>
        <v>8.5267704670077049E-2</v>
      </c>
      <c r="P29" s="31">
        <v>489817</v>
      </c>
      <c r="Q29" s="31">
        <v>2088000</v>
      </c>
      <c r="R29" s="31">
        <v>2088000</v>
      </c>
      <c r="S29" s="31">
        <v>489817</v>
      </c>
      <c r="T29" s="36">
        <f t="shared" si="5"/>
        <v>0.23458668582375478</v>
      </c>
      <c r="U29" s="36">
        <f t="shared" si="6"/>
        <v>-0.25788406690662025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5314750</v>
      </c>
      <c r="E30" s="31">
        <v>5314750</v>
      </c>
      <c r="F30" s="31">
        <v>-1216950</v>
      </c>
      <c r="G30" s="36">
        <f t="shared" si="0"/>
        <v>-0.22897596312150148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-1216950</v>
      </c>
      <c r="O30" s="36">
        <f t="shared" si="4"/>
        <v>-0.22897596312150148</v>
      </c>
      <c r="P30" s="31">
        <v>1421205</v>
      </c>
      <c r="Q30" s="31">
        <v>5459950</v>
      </c>
      <c r="R30" s="31">
        <v>6474950</v>
      </c>
      <c r="S30" s="31">
        <v>1421205</v>
      </c>
      <c r="T30" s="36">
        <f t="shared" si="5"/>
        <v>0.2602963397100706</v>
      </c>
      <c r="U30" s="36">
        <f t="shared" si="6"/>
        <v>-1.8562804099338237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44296396</v>
      </c>
      <c r="E31" s="31">
        <v>44296396</v>
      </c>
      <c r="F31" s="31">
        <v>667820</v>
      </c>
      <c r="G31" s="36">
        <f t="shared" si="0"/>
        <v>1.5076170079389755E-2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667820</v>
      </c>
      <c r="O31" s="36">
        <f t="shared" si="4"/>
        <v>1.5076170079389755E-2</v>
      </c>
      <c r="P31" s="31">
        <v>1079421</v>
      </c>
      <c r="Q31" s="31">
        <v>31433913</v>
      </c>
      <c r="R31" s="31">
        <v>33745913</v>
      </c>
      <c r="S31" s="31">
        <v>1079421</v>
      </c>
      <c r="T31" s="36">
        <f t="shared" si="5"/>
        <v>3.4339377347007358E-2</v>
      </c>
      <c r="U31" s="36">
        <f t="shared" si="6"/>
        <v>-0.38131646503078964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7260064</v>
      </c>
      <c r="E32" s="31">
        <v>7260064</v>
      </c>
      <c r="F32" s="31">
        <v>2091834</v>
      </c>
      <c r="G32" s="36">
        <f t="shared" si="0"/>
        <v>0.28812886497970264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2091834</v>
      </c>
      <c r="O32" s="36">
        <f t="shared" si="4"/>
        <v>0.28812886497970264</v>
      </c>
      <c r="P32" s="31">
        <v>2420143</v>
      </c>
      <c r="Q32" s="31">
        <v>6895593</v>
      </c>
      <c r="R32" s="31">
        <v>6895592</v>
      </c>
      <c r="S32" s="31">
        <v>2420143</v>
      </c>
      <c r="T32" s="36">
        <f t="shared" si="5"/>
        <v>0.35096952502852186</v>
      </c>
      <c r="U32" s="36">
        <f t="shared" si="6"/>
        <v>-0.13565685994587928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114437137</v>
      </c>
      <c r="E33" s="31">
        <v>114437137</v>
      </c>
      <c r="F33" s="31">
        <v>36611327</v>
      </c>
      <c r="G33" s="36">
        <f t="shared" si="0"/>
        <v>0.31992522672076285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36611327</v>
      </c>
      <c r="O33" s="36">
        <f t="shared" si="4"/>
        <v>0.31992522672076285</v>
      </c>
      <c r="P33" s="31">
        <v>28173007</v>
      </c>
      <c r="Q33" s="31">
        <v>107507584</v>
      </c>
      <c r="R33" s="31">
        <v>112874790</v>
      </c>
      <c r="S33" s="31">
        <v>28173007</v>
      </c>
      <c r="T33" s="36">
        <f t="shared" si="5"/>
        <v>0.26205599597513046</v>
      </c>
      <c r="U33" s="36">
        <f t="shared" si="6"/>
        <v>0.29951790378641507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217212032</v>
      </c>
      <c r="E35" s="32">
        <f>SUM(E28:E34)</f>
        <v>217212032</v>
      </c>
      <c r="F35" s="32">
        <f>SUM(F28:F34)</f>
        <v>48107741</v>
      </c>
      <c r="G35" s="37">
        <f t="shared" si="0"/>
        <v>0.2214782512600407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48107741</v>
      </c>
      <c r="O35" s="37">
        <f t="shared" si="4"/>
        <v>0.2214782512600407</v>
      </c>
      <c r="P35" s="32">
        <f>SUM(P28:P34)</f>
        <v>42257201</v>
      </c>
      <c r="Q35" s="32">
        <f>SUM(Q28:Q34)</f>
        <v>192599697</v>
      </c>
      <c r="R35" s="32">
        <f>SUM(R28:R34)</f>
        <v>201293902</v>
      </c>
      <c r="S35" s="32">
        <f>SUM(S28:S34)</f>
        <v>42257201</v>
      </c>
      <c r="T35" s="37">
        <f t="shared" si="5"/>
        <v>0.21940429636293768</v>
      </c>
      <c r="U35" s="37">
        <f t="shared" si="6"/>
        <v>0.1384507222804463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3956544</v>
      </c>
      <c r="E36" s="31">
        <v>3956544</v>
      </c>
      <c r="F36" s="31">
        <v>1756817</v>
      </c>
      <c r="G36" s="36">
        <f t="shared" si="0"/>
        <v>0.44402817206127365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1756817</v>
      </c>
      <c r="O36" s="36">
        <f t="shared" si="4"/>
        <v>0.44402817206127365</v>
      </c>
      <c r="P36" s="31">
        <v>1668749</v>
      </c>
      <c r="Q36" s="31">
        <v>3757404</v>
      </c>
      <c r="R36" s="31">
        <v>3757404</v>
      </c>
      <c r="S36" s="31">
        <v>1668749</v>
      </c>
      <c r="T36" s="36">
        <f t="shared" si="5"/>
        <v>0.44412285716414845</v>
      </c>
      <c r="U36" s="36">
        <f t="shared" si="6"/>
        <v>5.2774863086060275E-2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49342856</v>
      </c>
      <c r="E37" s="31">
        <v>49342856</v>
      </c>
      <c r="F37" s="31">
        <v>3580219</v>
      </c>
      <c r="G37" s="36">
        <f t="shared" si="0"/>
        <v>7.2558001101517111E-2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3580219</v>
      </c>
      <c r="O37" s="36">
        <f t="shared" si="4"/>
        <v>7.2558001101517111E-2</v>
      </c>
      <c r="P37" s="31">
        <v>3086389</v>
      </c>
      <c r="Q37" s="31">
        <v>47759862</v>
      </c>
      <c r="R37" s="31">
        <v>47412860</v>
      </c>
      <c r="S37" s="31">
        <v>3086389</v>
      </c>
      <c r="T37" s="36">
        <f t="shared" si="5"/>
        <v>6.4623071984588235E-2</v>
      </c>
      <c r="U37" s="36">
        <f t="shared" si="6"/>
        <v>0.16000251426505208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25826404</v>
      </c>
      <c r="E38" s="31">
        <v>25826404</v>
      </c>
      <c r="F38" s="31">
        <v>5578612</v>
      </c>
      <c r="G38" s="36">
        <f t="shared" si="0"/>
        <v>0.2160042102648127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5578612</v>
      </c>
      <c r="O38" s="36">
        <f t="shared" si="4"/>
        <v>0.2160042102648127</v>
      </c>
      <c r="P38" s="31">
        <v>8573989</v>
      </c>
      <c r="Q38" s="31">
        <v>21533635</v>
      </c>
      <c r="R38" s="31">
        <v>27929680</v>
      </c>
      <c r="S38" s="31">
        <v>8573989</v>
      </c>
      <c r="T38" s="36">
        <f t="shared" si="5"/>
        <v>0.39816728573694132</v>
      </c>
      <c r="U38" s="36">
        <f t="shared" si="6"/>
        <v>-0.34935629145313807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79125804</v>
      </c>
      <c r="E40" s="32">
        <f>SUM(E36:E39)</f>
        <v>79125804</v>
      </c>
      <c r="F40" s="32">
        <f>SUM(F36:F39)</f>
        <v>10915648</v>
      </c>
      <c r="G40" s="37">
        <f t="shared" si="0"/>
        <v>0.13795307533304813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10915648</v>
      </c>
      <c r="O40" s="37">
        <f t="shared" si="4"/>
        <v>0.13795307533304813</v>
      </c>
      <c r="P40" s="32">
        <f>SUM(P36:P39)</f>
        <v>13329127</v>
      </c>
      <c r="Q40" s="32">
        <f>SUM(Q36:Q39)</f>
        <v>73050901</v>
      </c>
      <c r="R40" s="32">
        <f>SUM(R36:R39)</f>
        <v>79099944</v>
      </c>
      <c r="S40" s="32">
        <f>SUM(S36:S39)</f>
        <v>13329127</v>
      </c>
      <c r="T40" s="37">
        <f t="shared" si="5"/>
        <v>0.18246355373494982</v>
      </c>
      <c r="U40" s="37">
        <f t="shared" si="6"/>
        <v>-0.1810680474422669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12201756</v>
      </c>
      <c r="E41" s="31">
        <v>12201756</v>
      </c>
      <c r="F41" s="31">
        <v>1772240</v>
      </c>
      <c r="G41" s="36">
        <f t="shared" si="0"/>
        <v>0.14524466806253133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1772240</v>
      </c>
      <c r="O41" s="36">
        <f t="shared" si="4"/>
        <v>0.14524466806253133</v>
      </c>
      <c r="P41" s="31">
        <v>1978958</v>
      </c>
      <c r="Q41" s="31">
        <v>9509160</v>
      </c>
      <c r="R41" s="31">
        <v>9509160</v>
      </c>
      <c r="S41" s="31">
        <v>1978958</v>
      </c>
      <c r="T41" s="36">
        <f t="shared" si="5"/>
        <v>0.20811070588779662</v>
      </c>
      <c r="U41" s="36">
        <f t="shared" si="6"/>
        <v>-0.10445800264583682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1500000</v>
      </c>
      <c r="E42" s="31">
        <v>1500000</v>
      </c>
      <c r="F42" s="31">
        <v>283971</v>
      </c>
      <c r="G42" s="36">
        <f t="shared" si="0"/>
        <v>0.18931400000000001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283971</v>
      </c>
      <c r="O42" s="36">
        <f t="shared" si="4"/>
        <v>0.18931400000000001</v>
      </c>
      <c r="P42" s="31">
        <v>271647</v>
      </c>
      <c r="Q42" s="31">
        <v>2000000</v>
      </c>
      <c r="R42" s="31">
        <v>2000000</v>
      </c>
      <c r="S42" s="31">
        <v>271647</v>
      </c>
      <c r="T42" s="36">
        <f t="shared" si="5"/>
        <v>0.13582350000000001</v>
      </c>
      <c r="U42" s="36">
        <f t="shared" si="6"/>
        <v>4.536770146550495E-2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518151</v>
      </c>
      <c r="E43" s="31">
        <v>464301</v>
      </c>
      <c r="F43" s="31">
        <v>141079</v>
      </c>
      <c r="G43" s="36">
        <f t="shared" si="0"/>
        <v>0.2722739124309323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141079</v>
      </c>
      <c r="O43" s="36">
        <f t="shared" si="4"/>
        <v>0.2722739124309323</v>
      </c>
      <c r="P43" s="31">
        <v>147455</v>
      </c>
      <c r="Q43" s="31">
        <v>1443621</v>
      </c>
      <c r="R43" s="31">
        <v>1443621</v>
      </c>
      <c r="S43" s="31">
        <v>147455</v>
      </c>
      <c r="T43" s="36">
        <f t="shared" si="5"/>
        <v>0.10214245982844528</v>
      </c>
      <c r="U43" s="36">
        <f t="shared" si="6"/>
        <v>-4.3240310603234855E-2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49647160</v>
      </c>
      <c r="E44" s="31">
        <v>49647160</v>
      </c>
      <c r="F44" s="31">
        <v>13780099</v>
      </c>
      <c r="G44" s="36">
        <f t="shared" si="0"/>
        <v>0.27756067013702296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13780099</v>
      </c>
      <c r="O44" s="36">
        <f t="shared" si="4"/>
        <v>0.27756067013702296</v>
      </c>
      <c r="P44" s="31">
        <v>8043690</v>
      </c>
      <c r="Q44" s="31">
        <v>1924284</v>
      </c>
      <c r="R44" s="31">
        <v>39084290</v>
      </c>
      <c r="S44" s="31">
        <v>8043690</v>
      </c>
      <c r="T44" s="36">
        <f t="shared" si="5"/>
        <v>4.1800950379465815</v>
      </c>
      <c r="U44" s="36">
        <f t="shared" si="6"/>
        <v>0.71315639961261557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70165752</v>
      </c>
      <c r="E45" s="31">
        <v>70165752</v>
      </c>
      <c r="F45" s="31">
        <v>60951493</v>
      </c>
      <c r="G45" s="36">
        <f t="shared" si="0"/>
        <v>0.86867868244325241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60951493</v>
      </c>
      <c r="O45" s="36">
        <f t="shared" si="4"/>
        <v>0.86867868244325241</v>
      </c>
      <c r="P45" s="31">
        <v>59132983</v>
      </c>
      <c r="Q45" s="31">
        <v>52005549</v>
      </c>
      <c r="R45" s="31">
        <v>56112064</v>
      </c>
      <c r="S45" s="31">
        <v>59132983</v>
      </c>
      <c r="T45" s="36">
        <f t="shared" si="5"/>
        <v>1.1370514134943561</v>
      </c>
      <c r="U45" s="36">
        <f t="shared" si="6"/>
        <v>3.0752887944110574E-2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134032819</v>
      </c>
      <c r="E47" s="32">
        <f>SUM(E41:E46)</f>
        <v>133978969</v>
      </c>
      <c r="F47" s="32">
        <f>SUM(F41:F46)</f>
        <v>76928882</v>
      </c>
      <c r="G47" s="37">
        <f t="shared" si="0"/>
        <v>0.57395556233134215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76928882</v>
      </c>
      <c r="O47" s="37">
        <f t="shared" si="4"/>
        <v>0.57395556233134215</v>
      </c>
      <c r="P47" s="32">
        <f>SUM(P41:P46)</f>
        <v>69574733</v>
      </c>
      <c r="Q47" s="32">
        <f>SUM(Q41:Q46)</f>
        <v>66882614</v>
      </c>
      <c r="R47" s="32">
        <f>SUM(R41:R46)</f>
        <v>108149135</v>
      </c>
      <c r="S47" s="32">
        <f>SUM(S41:S46)</f>
        <v>69574733</v>
      </c>
      <c r="T47" s="37">
        <f t="shared" si="5"/>
        <v>1.0402514022553007</v>
      </c>
      <c r="U47" s="37">
        <f t="shared" si="6"/>
        <v>0.10570143330625492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19288872</v>
      </c>
      <c r="E48" s="31">
        <v>19288872</v>
      </c>
      <c r="F48" s="31">
        <v>4143944</v>
      </c>
      <c r="G48" s="36">
        <f t="shared" si="0"/>
        <v>0.21483599455686159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4143944</v>
      </c>
      <c r="O48" s="36">
        <f t="shared" si="4"/>
        <v>0.21483599455686159</v>
      </c>
      <c r="P48" s="31">
        <v>2937577</v>
      </c>
      <c r="Q48" s="31">
        <v>78680580</v>
      </c>
      <c r="R48" s="31">
        <v>78680580</v>
      </c>
      <c r="S48" s="31">
        <v>2937577</v>
      </c>
      <c r="T48" s="36">
        <f t="shared" si="5"/>
        <v>3.7335477191449272E-2</v>
      </c>
      <c r="U48" s="36">
        <f t="shared" si="6"/>
        <v>0.4106673629321036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4964920</v>
      </c>
      <c r="E49" s="31">
        <v>4964920</v>
      </c>
      <c r="F49" s="31">
        <v>3706499</v>
      </c>
      <c r="G49" s="36">
        <f t="shared" si="0"/>
        <v>0.74653750715016554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3706499</v>
      </c>
      <c r="O49" s="36">
        <f t="shared" si="4"/>
        <v>0.74653750715016554</v>
      </c>
      <c r="P49" s="31">
        <v>869015</v>
      </c>
      <c r="Q49" s="31">
        <v>5450000</v>
      </c>
      <c r="R49" s="31">
        <v>9650004</v>
      </c>
      <c r="S49" s="31">
        <v>869015</v>
      </c>
      <c r="T49" s="36">
        <f t="shared" si="5"/>
        <v>0.15945229357798166</v>
      </c>
      <c r="U49" s="36">
        <f t="shared" si="6"/>
        <v>3.2651726379866863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8903328</v>
      </c>
      <c r="E50" s="31">
        <v>8903328</v>
      </c>
      <c r="F50" s="31">
        <v>2593728</v>
      </c>
      <c r="G50" s="36">
        <f t="shared" si="0"/>
        <v>0.29132117787865391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2593728</v>
      </c>
      <c r="O50" s="36">
        <f t="shared" si="4"/>
        <v>0.29132117787865391</v>
      </c>
      <c r="P50" s="31">
        <v>2515539</v>
      </c>
      <c r="Q50" s="31">
        <v>9550293</v>
      </c>
      <c r="R50" s="31">
        <v>8217982</v>
      </c>
      <c r="S50" s="31">
        <v>2515539</v>
      </c>
      <c r="T50" s="36">
        <f t="shared" si="5"/>
        <v>0.26339914387966945</v>
      </c>
      <c r="U50" s="36">
        <f t="shared" si="6"/>
        <v>3.1082404208402359E-2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165490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165490</v>
      </c>
      <c r="O51" s="36">
        <f t="shared" si="4"/>
        <v>0</v>
      </c>
      <c r="P51" s="31">
        <v>110357</v>
      </c>
      <c r="Q51" s="31">
        <v>668079</v>
      </c>
      <c r="R51" s="31">
        <v>668079</v>
      </c>
      <c r="S51" s="31">
        <v>110357</v>
      </c>
      <c r="T51" s="36">
        <f t="shared" si="5"/>
        <v>0.16518555440299726</v>
      </c>
      <c r="U51" s="36">
        <f t="shared" si="6"/>
        <v>0.49958770173165279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33157120</v>
      </c>
      <c r="E53" s="32">
        <f>SUM(E48:E52)</f>
        <v>33157120</v>
      </c>
      <c r="F53" s="32">
        <f>SUM(F48:F52)</f>
        <v>10609661</v>
      </c>
      <c r="G53" s="37">
        <f t="shared" si="0"/>
        <v>0.31998137956493206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10609661</v>
      </c>
      <c r="O53" s="37">
        <f t="shared" si="4"/>
        <v>0.31998137956493206</v>
      </c>
      <c r="P53" s="32">
        <f>SUM(P48:P52)</f>
        <v>6432488</v>
      </c>
      <c r="Q53" s="32">
        <f>SUM(Q48:Q52)</f>
        <v>94348952</v>
      </c>
      <c r="R53" s="32">
        <f>SUM(R48:R52)</f>
        <v>97216645</v>
      </c>
      <c r="S53" s="32">
        <f>SUM(S48:S52)</f>
        <v>6432488</v>
      </c>
      <c r="T53" s="37">
        <f t="shared" si="5"/>
        <v>6.8177630632293609E-2</v>
      </c>
      <c r="U53" s="37">
        <f t="shared" si="6"/>
        <v>0.64938683134737296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1802885525</v>
      </c>
      <c r="E54" s="32">
        <f>SUM(E8:E9,E11:E18,E20:E26,E28:E34,E36:E39,E41:E46,E48:E52)</f>
        <v>1803658675</v>
      </c>
      <c r="F54" s="32">
        <f>SUM(F8:F9,F11:F18,F20:F26,F28:F34,F36:F39,F41:F46,F48:F52)</f>
        <v>542120813</v>
      </c>
      <c r="G54" s="37">
        <f t="shared" si="0"/>
        <v>0.30069619256608099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542120813</v>
      </c>
      <c r="O54" s="37">
        <f t="shared" si="4"/>
        <v>0.30069619256608099</v>
      </c>
      <c r="P54" s="32">
        <f>SUM(P8:P9,P11:P18,P20:P26,P28:P34,P36:P39,P41:P46,P48:P52)</f>
        <v>528684827</v>
      </c>
      <c r="Q54" s="32">
        <f>SUM(Q8:Q9,Q11:Q18,Q20:Q26,Q28:Q34,Q36:Q39,Q41:Q46,Q48:Q52)</f>
        <v>1738788293</v>
      </c>
      <c r="R54" s="32">
        <f>SUM(R8:R9,R11:R18,R20:R26,R28:R34,R36:R39,R41:R46,R48:R52)</f>
        <v>1861563678</v>
      </c>
      <c r="S54" s="32">
        <f>SUM(S8:S9,S11:S18,S20:S26,S28:S34,S36:S39,S41:S46,S48:S52)</f>
        <v>528684827</v>
      </c>
      <c r="T54" s="37">
        <f t="shared" si="5"/>
        <v>0.30405359245192481</v>
      </c>
      <c r="U54" s="37">
        <f t="shared" si="6"/>
        <v>2.541398071936718E-2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487229638</v>
      </c>
      <c r="E57" s="31">
        <v>487229638</v>
      </c>
      <c r="F57" s="31">
        <v>164412887</v>
      </c>
      <c r="G57" s="36">
        <f t="shared" ref="G57:G85" si="7">IF(($D57      =0),0,($F57      /$D57      ))</f>
        <v>0.33744434693030723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164412887</v>
      </c>
      <c r="O57" s="36">
        <f t="shared" ref="O57:O85" si="11">IF(($D57      =0),0,($N57      /$D57      ))</f>
        <v>0.33744434693030723</v>
      </c>
      <c r="P57" s="31">
        <v>151115309</v>
      </c>
      <c r="Q57" s="31">
        <v>452362916</v>
      </c>
      <c r="R57" s="31">
        <v>452362916</v>
      </c>
      <c r="S57" s="31">
        <v>151115309</v>
      </c>
      <c r="T57" s="36">
        <f t="shared" ref="T57:T85" si="12">IF(($Q57      =0),0,($S57      /$Q57      ))</f>
        <v>0.33405768610793907</v>
      </c>
      <c r="U57" s="36">
        <f t="shared" ref="U57:U85" si="13">IF(($P57      =0),0,(($F57      /$P57      )-1))</f>
        <v>8.7996233392872103E-2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487229638</v>
      </c>
      <c r="E58" s="32">
        <f>E57</f>
        <v>487229638</v>
      </c>
      <c r="F58" s="32">
        <f>F57</f>
        <v>164412887</v>
      </c>
      <c r="G58" s="37">
        <f t="shared" si="7"/>
        <v>0.33744434693030723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164412887</v>
      </c>
      <c r="O58" s="37">
        <f t="shared" si="11"/>
        <v>0.33744434693030723</v>
      </c>
      <c r="P58" s="32">
        <f>P57</f>
        <v>151115309</v>
      </c>
      <c r="Q58" s="32">
        <f>Q57</f>
        <v>452362916</v>
      </c>
      <c r="R58" s="32">
        <f>R57</f>
        <v>452362916</v>
      </c>
      <c r="S58" s="32">
        <f>S57</f>
        <v>151115309</v>
      </c>
      <c r="T58" s="37">
        <f t="shared" si="12"/>
        <v>0.33405768610793907</v>
      </c>
      <c r="U58" s="37">
        <f t="shared" si="13"/>
        <v>8.7996233392872103E-2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680448</v>
      </c>
      <c r="E59" s="31">
        <v>680448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2877455</v>
      </c>
      <c r="Q59" s="31">
        <v>15585579</v>
      </c>
      <c r="R59" s="31">
        <v>19203279</v>
      </c>
      <c r="S59" s="31">
        <v>2877455</v>
      </c>
      <c r="T59" s="36">
        <f t="shared" si="12"/>
        <v>0.18462291327130034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19838000</v>
      </c>
      <c r="E60" s="31">
        <v>19838000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4692249</v>
      </c>
      <c r="Q60" s="31">
        <v>18769000</v>
      </c>
      <c r="R60" s="31">
        <v>18769000</v>
      </c>
      <c r="S60" s="31">
        <v>4692249</v>
      </c>
      <c r="T60" s="36">
        <f t="shared" si="12"/>
        <v>0.2499999467206564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11998747</v>
      </c>
      <c r="E61" s="31">
        <v>11998747</v>
      </c>
      <c r="F61" s="31">
        <v>608780</v>
      </c>
      <c r="G61" s="36">
        <f t="shared" si="7"/>
        <v>5.0736964451371463E-2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608780</v>
      </c>
      <c r="O61" s="36">
        <f t="shared" si="11"/>
        <v>5.0736964451371463E-2</v>
      </c>
      <c r="P61" s="31">
        <v>1997387</v>
      </c>
      <c r="Q61" s="31">
        <v>5495306</v>
      </c>
      <c r="R61" s="31">
        <v>7831548</v>
      </c>
      <c r="S61" s="31">
        <v>1997387</v>
      </c>
      <c r="T61" s="36">
        <f t="shared" si="12"/>
        <v>0.36347147911326505</v>
      </c>
      <c r="U61" s="36">
        <f t="shared" si="13"/>
        <v>-0.69521179420913426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32517195</v>
      </c>
      <c r="E63" s="32">
        <f>SUM(E59:E62)</f>
        <v>32517195</v>
      </c>
      <c r="F63" s="32">
        <f>SUM(F59:F62)</f>
        <v>608780</v>
      </c>
      <c r="G63" s="37">
        <f t="shared" si="7"/>
        <v>1.8721787042209514E-2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608780</v>
      </c>
      <c r="O63" s="37">
        <f t="shared" si="11"/>
        <v>1.8721787042209514E-2</v>
      </c>
      <c r="P63" s="32">
        <f>SUM(P59:P62)</f>
        <v>9567091</v>
      </c>
      <c r="Q63" s="32">
        <f>SUM(Q59:Q62)</f>
        <v>39849885</v>
      </c>
      <c r="R63" s="32">
        <f>SUM(R59:R62)</f>
        <v>45803827</v>
      </c>
      <c r="S63" s="32">
        <f>SUM(S59:S62)</f>
        <v>9567091</v>
      </c>
      <c r="T63" s="37">
        <f t="shared" si="12"/>
        <v>0.24007825869510038</v>
      </c>
      <c r="U63" s="37">
        <f t="shared" si="13"/>
        <v>-0.93636728238500089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225304256</v>
      </c>
      <c r="E64" s="31">
        <v>225304256</v>
      </c>
      <c r="F64" s="31">
        <v>3757512</v>
      </c>
      <c r="G64" s="36">
        <f t="shared" si="7"/>
        <v>1.667750120086502E-2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3757512</v>
      </c>
      <c r="O64" s="36">
        <f t="shared" si="11"/>
        <v>1.667750120086502E-2</v>
      </c>
      <c r="P64" s="31">
        <v>4209132</v>
      </c>
      <c r="Q64" s="31">
        <v>165392881</v>
      </c>
      <c r="R64" s="31">
        <v>165392881</v>
      </c>
      <c r="S64" s="31">
        <v>4209132</v>
      </c>
      <c r="T64" s="36">
        <f t="shared" si="12"/>
        <v>2.5449293673045093E-2</v>
      </c>
      <c r="U64" s="36">
        <f t="shared" si="13"/>
        <v>-0.1072952808322476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22201214</v>
      </c>
      <c r="E65" s="31">
        <v>22201214</v>
      </c>
      <c r="F65" s="31">
        <v>4541474</v>
      </c>
      <c r="G65" s="36">
        <f t="shared" si="7"/>
        <v>0.20455971461740785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4541474</v>
      </c>
      <c r="O65" s="36">
        <f t="shared" si="11"/>
        <v>0.20455971461740785</v>
      </c>
      <c r="P65" s="31">
        <v>3212991</v>
      </c>
      <c r="Q65" s="31">
        <v>15777131</v>
      </c>
      <c r="R65" s="31">
        <v>15777131</v>
      </c>
      <c r="S65" s="31">
        <v>3212991</v>
      </c>
      <c r="T65" s="36">
        <f t="shared" si="12"/>
        <v>0.20364862280727719</v>
      </c>
      <c r="U65" s="36">
        <f t="shared" si="13"/>
        <v>0.41347236889241201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4047792</v>
      </c>
      <c r="E66" s="31">
        <v>4047792</v>
      </c>
      <c r="F66" s="31">
        <v>1007051</v>
      </c>
      <c r="G66" s="36">
        <f t="shared" si="7"/>
        <v>0.24879020463502077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1007051</v>
      </c>
      <c r="O66" s="36">
        <f t="shared" si="11"/>
        <v>0.24879020463502077</v>
      </c>
      <c r="P66" s="31">
        <v>934399</v>
      </c>
      <c r="Q66" s="31">
        <v>3743112</v>
      </c>
      <c r="R66" s="31">
        <v>3743112</v>
      </c>
      <c r="S66" s="31">
        <v>934399</v>
      </c>
      <c r="T66" s="36">
        <f t="shared" si="12"/>
        <v>0.24963158997112564</v>
      </c>
      <c r="U66" s="36">
        <f t="shared" si="13"/>
        <v>7.7752651704464659E-2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170165594</v>
      </c>
      <c r="E67" s="31">
        <v>170165594</v>
      </c>
      <c r="F67" s="31">
        <v>51357009</v>
      </c>
      <c r="G67" s="36">
        <f t="shared" si="7"/>
        <v>0.30180606897537698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51357009</v>
      </c>
      <c r="O67" s="36">
        <f t="shared" si="11"/>
        <v>0.30180606897537698</v>
      </c>
      <c r="P67" s="31">
        <v>38671854</v>
      </c>
      <c r="Q67" s="31">
        <v>154443686</v>
      </c>
      <c r="R67" s="31">
        <v>154443686</v>
      </c>
      <c r="S67" s="31">
        <v>38671854</v>
      </c>
      <c r="T67" s="36">
        <f t="shared" si="12"/>
        <v>0.25039452891586644</v>
      </c>
      <c r="U67" s="36">
        <f t="shared" si="13"/>
        <v>0.32802034782195855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26887558</v>
      </c>
      <c r="E68" s="31">
        <v>26887558</v>
      </c>
      <c r="F68" s="31">
        <v>4719357</v>
      </c>
      <c r="G68" s="36">
        <f t="shared" si="7"/>
        <v>0.17552196447144811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4719357</v>
      </c>
      <c r="O68" s="36">
        <f t="shared" si="11"/>
        <v>0.17552196447144811</v>
      </c>
      <c r="P68" s="31">
        <v>2209114</v>
      </c>
      <c r="Q68" s="31">
        <v>17230870</v>
      </c>
      <c r="R68" s="31">
        <v>17230870</v>
      </c>
      <c r="S68" s="31">
        <v>2209114</v>
      </c>
      <c r="T68" s="36">
        <f t="shared" si="12"/>
        <v>0.12820675914797106</v>
      </c>
      <c r="U68" s="36">
        <f t="shared" si="13"/>
        <v>1.1363121142684354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448606414</v>
      </c>
      <c r="E70" s="32">
        <f>SUM(E64:E69)</f>
        <v>448606414</v>
      </c>
      <c r="F70" s="32">
        <f>SUM(F64:F69)</f>
        <v>65382403</v>
      </c>
      <c r="G70" s="37">
        <f t="shared" si="7"/>
        <v>0.14574558222879086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65382403</v>
      </c>
      <c r="O70" s="37">
        <f t="shared" si="11"/>
        <v>0.14574558222879086</v>
      </c>
      <c r="P70" s="32">
        <f>SUM(P64:P69)</f>
        <v>49237490</v>
      </c>
      <c r="Q70" s="32">
        <f>SUM(Q64:Q69)</f>
        <v>356587680</v>
      </c>
      <c r="R70" s="32">
        <f>SUM(R64:R69)</f>
        <v>356587680</v>
      </c>
      <c r="S70" s="32">
        <f>SUM(S64:S69)</f>
        <v>49237490</v>
      </c>
      <c r="T70" s="37">
        <f t="shared" si="12"/>
        <v>0.13807961621108167</v>
      </c>
      <c r="U70" s="37">
        <f t="shared" si="13"/>
        <v>0.32789878200533784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90253476</v>
      </c>
      <c r="E71" s="31">
        <v>90253476</v>
      </c>
      <c r="F71" s="31">
        <v>28759884</v>
      </c>
      <c r="G71" s="36">
        <f t="shared" si="7"/>
        <v>0.3186568016504982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28759884</v>
      </c>
      <c r="O71" s="36">
        <f t="shared" si="11"/>
        <v>0.3186568016504982</v>
      </c>
      <c r="P71" s="31">
        <v>27219666</v>
      </c>
      <c r="Q71" s="31">
        <v>87901524</v>
      </c>
      <c r="R71" s="31">
        <v>87901524</v>
      </c>
      <c r="S71" s="31">
        <v>27219666</v>
      </c>
      <c r="T71" s="36">
        <f t="shared" si="12"/>
        <v>0.30966091099853971</v>
      </c>
      <c r="U71" s="36">
        <f t="shared" si="13"/>
        <v>5.6584750158212849E-2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139262628</v>
      </c>
      <c r="E72" s="31">
        <v>139262628</v>
      </c>
      <c r="F72" s="31">
        <v>44900854</v>
      </c>
      <c r="G72" s="36">
        <f t="shared" si="7"/>
        <v>0.32241854577094436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44900854</v>
      </c>
      <c r="O72" s="36">
        <f t="shared" si="11"/>
        <v>0.32241854577094436</v>
      </c>
      <c r="P72" s="31">
        <v>19793810</v>
      </c>
      <c r="Q72" s="31">
        <v>79273195</v>
      </c>
      <c r="R72" s="31">
        <v>87002334</v>
      </c>
      <c r="S72" s="31">
        <v>19793810</v>
      </c>
      <c r="T72" s="36">
        <f t="shared" si="12"/>
        <v>0.24969108410478472</v>
      </c>
      <c r="U72" s="36">
        <f t="shared" si="13"/>
        <v>1.2684290694919271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38874648</v>
      </c>
      <c r="E73" s="31">
        <v>38874648</v>
      </c>
      <c r="F73" s="31">
        <v>8273690</v>
      </c>
      <c r="G73" s="36">
        <f t="shared" si="7"/>
        <v>0.21282996568869253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8273690</v>
      </c>
      <c r="O73" s="36">
        <f t="shared" si="11"/>
        <v>0.21282996568869253</v>
      </c>
      <c r="P73" s="31">
        <v>7608047</v>
      </c>
      <c r="Q73" s="31">
        <v>36840351</v>
      </c>
      <c r="R73" s="31">
        <v>37092006</v>
      </c>
      <c r="S73" s="31">
        <v>7608047</v>
      </c>
      <c r="T73" s="36">
        <f t="shared" si="12"/>
        <v>0.20651396616715187</v>
      </c>
      <c r="U73" s="36">
        <f t="shared" si="13"/>
        <v>8.7491967386636782E-2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61603695</v>
      </c>
      <c r="E74" s="31">
        <v>61603695</v>
      </c>
      <c r="F74" s="31">
        <v>12064190</v>
      </c>
      <c r="G74" s="36">
        <f t="shared" si="7"/>
        <v>0.19583549330928932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12064190</v>
      </c>
      <c r="O74" s="36">
        <f t="shared" si="11"/>
        <v>0.19583549330928932</v>
      </c>
      <c r="P74" s="31">
        <v>10591195</v>
      </c>
      <c r="Q74" s="31">
        <v>54253159</v>
      </c>
      <c r="R74" s="31">
        <v>52945207</v>
      </c>
      <c r="S74" s="31">
        <v>10591195</v>
      </c>
      <c r="T74" s="36">
        <f t="shared" si="12"/>
        <v>0.19521803329461423</v>
      </c>
      <c r="U74" s="36">
        <f t="shared" si="13"/>
        <v>0.13907731847067306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30289762</v>
      </c>
      <c r="E75" s="31">
        <v>30289762</v>
      </c>
      <c r="F75" s="31">
        <v>5944879</v>
      </c>
      <c r="G75" s="36">
        <f t="shared" si="7"/>
        <v>0.19626694326617686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5944879</v>
      </c>
      <c r="O75" s="36">
        <f t="shared" si="11"/>
        <v>0.19626694326617686</v>
      </c>
      <c r="P75" s="31">
        <v>9953383</v>
      </c>
      <c r="Q75" s="31">
        <v>23052598</v>
      </c>
      <c r="R75" s="31">
        <v>27943189</v>
      </c>
      <c r="S75" s="31">
        <v>9953383</v>
      </c>
      <c r="T75" s="36">
        <f t="shared" si="12"/>
        <v>0.4317683846306607</v>
      </c>
      <c r="U75" s="36">
        <f t="shared" si="13"/>
        <v>-0.40272779616739351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37576000</v>
      </c>
      <c r="E76" s="31">
        <v>37576000</v>
      </c>
      <c r="F76" s="31">
        <v>337</v>
      </c>
      <c r="G76" s="36">
        <f t="shared" si="7"/>
        <v>8.9684905258675744E-6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337</v>
      </c>
      <c r="O76" s="36">
        <f t="shared" si="11"/>
        <v>8.9684905258675744E-6</v>
      </c>
      <c r="P76" s="31">
        <v>3637751</v>
      </c>
      <c r="Q76" s="31">
        <v>42862507</v>
      </c>
      <c r="R76" s="31">
        <v>41255995</v>
      </c>
      <c r="S76" s="31">
        <v>3637751</v>
      </c>
      <c r="T76" s="36">
        <f t="shared" si="12"/>
        <v>8.4870234025275285E-2</v>
      </c>
      <c r="U76" s="36">
        <f t="shared" si="13"/>
        <v>-0.99990736034434458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397860209</v>
      </c>
      <c r="E78" s="32">
        <f>SUM(E71:E77)</f>
        <v>397860209</v>
      </c>
      <c r="F78" s="32">
        <f>SUM(F71:F77)</f>
        <v>99943834</v>
      </c>
      <c r="G78" s="37">
        <f t="shared" si="7"/>
        <v>0.25120339189285451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99943834</v>
      </c>
      <c r="O78" s="37">
        <f t="shared" si="11"/>
        <v>0.25120339189285451</v>
      </c>
      <c r="P78" s="32">
        <f>SUM(P71:P77)</f>
        <v>78803852</v>
      </c>
      <c r="Q78" s="32">
        <f>SUM(Q71:Q77)</f>
        <v>324183334</v>
      </c>
      <c r="R78" s="32">
        <f>SUM(R71:R77)</f>
        <v>334140255</v>
      </c>
      <c r="S78" s="32">
        <f>SUM(S71:S77)</f>
        <v>78803852</v>
      </c>
      <c r="T78" s="37">
        <f t="shared" si="12"/>
        <v>0.24308421727811585</v>
      </c>
      <c r="U78" s="37">
        <f t="shared" si="13"/>
        <v>0.2682607697907966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69871401</v>
      </c>
      <c r="E79" s="31">
        <v>69871401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11498075</v>
      </c>
      <c r="Q79" s="31">
        <v>65206000</v>
      </c>
      <c r="R79" s="31">
        <v>65206000</v>
      </c>
      <c r="S79" s="31">
        <v>11498075</v>
      </c>
      <c r="T79" s="36">
        <f t="shared" si="12"/>
        <v>0.1763346164463393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63633494</v>
      </c>
      <c r="E80" s="31">
        <v>63633494</v>
      </c>
      <c r="F80" s="31">
        <v>13078937</v>
      </c>
      <c r="G80" s="36">
        <f t="shared" si="7"/>
        <v>0.20553542133015673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13078937</v>
      </c>
      <c r="O80" s="36">
        <f t="shared" si="11"/>
        <v>0.20553542133015673</v>
      </c>
      <c r="P80" s="31">
        <v>16903135</v>
      </c>
      <c r="Q80" s="31">
        <v>60430669</v>
      </c>
      <c r="R80" s="31">
        <v>60430669</v>
      </c>
      <c r="S80" s="31">
        <v>16903135</v>
      </c>
      <c r="T80" s="36">
        <f t="shared" si="12"/>
        <v>0.27971120094665841</v>
      </c>
      <c r="U80" s="36">
        <f t="shared" si="13"/>
        <v>-0.22624193677681681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66683850</v>
      </c>
      <c r="E81" s="31">
        <v>66683850</v>
      </c>
      <c r="F81" s="31">
        <v>15425639</v>
      </c>
      <c r="G81" s="36">
        <f t="shared" si="7"/>
        <v>0.23132496099130448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15425639</v>
      </c>
      <c r="O81" s="36">
        <f t="shared" si="11"/>
        <v>0.23132496099130448</v>
      </c>
      <c r="P81" s="31">
        <v>15588636</v>
      </c>
      <c r="Q81" s="31">
        <v>72219800</v>
      </c>
      <c r="R81" s="31">
        <v>72178100</v>
      </c>
      <c r="S81" s="31">
        <v>15588636</v>
      </c>
      <c r="T81" s="36">
        <f t="shared" si="12"/>
        <v>0.21584989158097917</v>
      </c>
      <c r="U81" s="36">
        <f t="shared" si="13"/>
        <v>-1.0456142538705748E-2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200188745</v>
      </c>
      <c r="E84" s="32">
        <f>SUM(E79:E83)</f>
        <v>200188745</v>
      </c>
      <c r="F84" s="32">
        <f>SUM(F79:F83)</f>
        <v>28504576</v>
      </c>
      <c r="G84" s="37">
        <f t="shared" si="7"/>
        <v>0.14238850440867692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28504576</v>
      </c>
      <c r="O84" s="37">
        <f t="shared" si="11"/>
        <v>0.14238850440867692</v>
      </c>
      <c r="P84" s="32">
        <f>SUM(P79:P83)</f>
        <v>43989846</v>
      </c>
      <c r="Q84" s="32">
        <f>SUM(Q79:Q83)</f>
        <v>197856469</v>
      </c>
      <c r="R84" s="32">
        <f>SUM(R79:R83)</f>
        <v>197814769</v>
      </c>
      <c r="S84" s="32">
        <f>SUM(S79:S83)</f>
        <v>43989846</v>
      </c>
      <c r="T84" s="37">
        <f t="shared" si="12"/>
        <v>0.22233210883794757</v>
      </c>
      <c r="U84" s="37">
        <f t="shared" si="13"/>
        <v>-0.35201919097420797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1566402201</v>
      </c>
      <c r="E85" s="32">
        <f>SUM(E57,E59:E62,E64:E69,E71:E77,E79:E83)</f>
        <v>1566402201</v>
      </c>
      <c r="F85" s="32">
        <f>SUM(F57,F59:F62,F64:F69,F71:F77,F79:F83)</f>
        <v>358852480</v>
      </c>
      <c r="G85" s="37">
        <f t="shared" si="7"/>
        <v>0.22909344724548175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358852480</v>
      </c>
      <c r="O85" s="37">
        <f t="shared" si="11"/>
        <v>0.22909344724548175</v>
      </c>
      <c r="P85" s="32">
        <f>SUM(P57,P59:P62,P64:P69,P71:P77,P79:P83)</f>
        <v>332713588</v>
      </c>
      <c r="Q85" s="32">
        <f>SUM(Q57,Q59:Q62,Q64:Q69,Q71:Q77,Q79:Q83)</f>
        <v>1370840284</v>
      </c>
      <c r="R85" s="32">
        <f>SUM(R57,R59:R62,R64:R69,R71:R77,R79:R83)</f>
        <v>1386709447</v>
      </c>
      <c r="S85" s="32">
        <f>SUM(S57,S59:S62,S64:S69,S71:S77,S79:S83)</f>
        <v>332713588</v>
      </c>
      <c r="T85" s="37">
        <f t="shared" si="12"/>
        <v>0.24270776974044628</v>
      </c>
      <c r="U85" s="37">
        <f t="shared" si="13"/>
        <v>7.8562742679448405E-2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2728310267</v>
      </c>
      <c r="E88" s="31">
        <v>2728310267</v>
      </c>
      <c r="F88" s="31">
        <v>788374750</v>
      </c>
      <c r="G88" s="36">
        <f t="shared" ref="G88:G99" si="14">IF(($D88      =0),0,($F88      /$D88      ))</f>
        <v>0.28896081194859208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788374750</v>
      </c>
      <c r="O88" s="36">
        <f t="shared" ref="O88:O99" si="18">IF(($D88      =0),0,($N88      /$D88      ))</f>
        <v>0.28896081194859208</v>
      </c>
      <c r="P88" s="31">
        <v>765001080</v>
      </c>
      <c r="Q88" s="31">
        <v>2491817639</v>
      </c>
      <c r="R88" s="31">
        <v>2541817639</v>
      </c>
      <c r="S88" s="31">
        <v>765001080</v>
      </c>
      <c r="T88" s="36">
        <f t="shared" ref="T88:T99" si="19">IF(($Q88      =0),0,($S88      /$Q88      ))</f>
        <v>0.3070052430911458</v>
      </c>
      <c r="U88" s="36">
        <f t="shared" ref="U88:U99" si="20">IF(($P88      =0),0,(($F88      /$P88      )-1))</f>
        <v>3.0553773858724487E-2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2600935000</v>
      </c>
      <c r="E89" s="31">
        <v>2600935000</v>
      </c>
      <c r="F89" s="31">
        <v>1058573290</v>
      </c>
      <c r="G89" s="36">
        <f t="shared" si="14"/>
        <v>0.40699721061848915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1058573290</v>
      </c>
      <c r="O89" s="36">
        <f t="shared" si="18"/>
        <v>0.40699721061848915</v>
      </c>
      <c r="P89" s="31">
        <v>919894169</v>
      </c>
      <c r="Q89" s="31">
        <v>2398092000</v>
      </c>
      <c r="R89" s="31">
        <v>2415726000</v>
      </c>
      <c r="S89" s="31">
        <v>919894169</v>
      </c>
      <c r="T89" s="36">
        <f t="shared" si="19"/>
        <v>0.38359419446793536</v>
      </c>
      <c r="U89" s="36">
        <f t="shared" si="20"/>
        <v>0.15075551696425626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1825767344</v>
      </c>
      <c r="E90" s="31">
        <v>1825767344</v>
      </c>
      <c r="F90" s="31">
        <v>660174058</v>
      </c>
      <c r="G90" s="36">
        <f t="shared" si="14"/>
        <v>0.36158717602739643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660174058</v>
      </c>
      <c r="O90" s="36">
        <f t="shared" si="18"/>
        <v>0.36158717602739643</v>
      </c>
      <c r="P90" s="31">
        <v>521851794</v>
      </c>
      <c r="Q90" s="31">
        <v>1727363453</v>
      </c>
      <c r="R90" s="31">
        <v>1776767515</v>
      </c>
      <c r="S90" s="31">
        <v>521851794</v>
      </c>
      <c r="T90" s="36">
        <f t="shared" si="19"/>
        <v>0.30210885444732166</v>
      </c>
      <c r="U90" s="36">
        <f t="shared" si="20"/>
        <v>0.26506043591372608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7155012611</v>
      </c>
      <c r="E91" s="32">
        <f>SUM(E88:E90)</f>
        <v>7155012611</v>
      </c>
      <c r="F91" s="32">
        <f>SUM(F88:F90)</f>
        <v>2507122098</v>
      </c>
      <c r="G91" s="37">
        <f t="shared" si="14"/>
        <v>0.35040079372405175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2507122098</v>
      </c>
      <c r="O91" s="37">
        <f t="shared" si="18"/>
        <v>0.35040079372405175</v>
      </c>
      <c r="P91" s="32">
        <f>SUM(P88:P90)</f>
        <v>2206747043</v>
      </c>
      <c r="Q91" s="32">
        <f>SUM(Q88:Q90)</f>
        <v>6617273092</v>
      </c>
      <c r="R91" s="32">
        <f>SUM(R88:R90)</f>
        <v>6734311154</v>
      </c>
      <c r="S91" s="32">
        <f>SUM(S88:S90)</f>
        <v>2206747043</v>
      </c>
      <c r="T91" s="37">
        <f t="shared" si="19"/>
        <v>0.33348284290516328</v>
      </c>
      <c r="U91" s="37">
        <f t="shared" si="20"/>
        <v>0.13611666817581858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433443827</v>
      </c>
      <c r="E92" s="31">
        <v>433443827</v>
      </c>
      <c r="F92" s="31">
        <v>49077065</v>
      </c>
      <c r="G92" s="36">
        <f t="shared" si="14"/>
        <v>0.11322589443637411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49077065</v>
      </c>
      <c r="O92" s="36">
        <f t="shared" si="18"/>
        <v>0.11322589443637411</v>
      </c>
      <c r="P92" s="31">
        <v>46015871</v>
      </c>
      <c r="Q92" s="31">
        <v>212742264</v>
      </c>
      <c r="R92" s="31">
        <v>223294821</v>
      </c>
      <c r="S92" s="31">
        <v>46015871</v>
      </c>
      <c r="T92" s="36">
        <f t="shared" si="19"/>
        <v>0.21629868054802689</v>
      </c>
      <c r="U92" s="36">
        <f t="shared" si="20"/>
        <v>6.6524743169590339E-2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68463161</v>
      </c>
      <c r="E93" s="31">
        <v>68463161</v>
      </c>
      <c r="F93" s="31">
        <v>19361172</v>
      </c>
      <c r="G93" s="36">
        <f t="shared" si="14"/>
        <v>0.28279693366772823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19361172</v>
      </c>
      <c r="O93" s="36">
        <f t="shared" si="18"/>
        <v>0.28279693366772823</v>
      </c>
      <c r="P93" s="31">
        <v>17418384</v>
      </c>
      <c r="Q93" s="31">
        <v>64575020</v>
      </c>
      <c r="R93" s="31">
        <v>64575020</v>
      </c>
      <c r="S93" s="31">
        <v>17418384</v>
      </c>
      <c r="T93" s="36">
        <f t="shared" si="19"/>
        <v>0.26973873178823637</v>
      </c>
      <c r="U93" s="36">
        <f t="shared" si="20"/>
        <v>0.11153663853087625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52378218</v>
      </c>
      <c r="E94" s="31">
        <v>52378218</v>
      </c>
      <c r="F94" s="31">
        <v>12744856</v>
      </c>
      <c r="G94" s="36">
        <f t="shared" si="14"/>
        <v>0.24332358920649039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12744856</v>
      </c>
      <c r="O94" s="36">
        <f t="shared" si="18"/>
        <v>0.24332358920649039</v>
      </c>
      <c r="P94" s="31">
        <v>11411392</v>
      </c>
      <c r="Q94" s="31">
        <v>42988215</v>
      </c>
      <c r="R94" s="31">
        <v>48526319</v>
      </c>
      <c r="S94" s="31">
        <v>11411392</v>
      </c>
      <c r="T94" s="36">
        <f t="shared" si="19"/>
        <v>0.26545396220801443</v>
      </c>
      <c r="U94" s="36">
        <f t="shared" si="20"/>
        <v>0.11685375456386038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554285206</v>
      </c>
      <c r="E96" s="32">
        <f>SUM(E92:E95)</f>
        <v>554285206</v>
      </c>
      <c r="F96" s="32">
        <f>SUM(F92:F95)</f>
        <v>81183093</v>
      </c>
      <c r="G96" s="37">
        <f t="shared" si="14"/>
        <v>0.14646447735067278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81183093</v>
      </c>
      <c r="O96" s="37">
        <f t="shared" si="18"/>
        <v>0.14646447735067278</v>
      </c>
      <c r="P96" s="32">
        <f>SUM(P92:P95)</f>
        <v>74845647</v>
      </c>
      <c r="Q96" s="32">
        <f>SUM(Q92:Q95)</f>
        <v>320305499</v>
      </c>
      <c r="R96" s="32">
        <f>SUM(R92:R95)</f>
        <v>336396160</v>
      </c>
      <c r="S96" s="32">
        <f>SUM(S92:S95)</f>
        <v>74845647</v>
      </c>
      <c r="T96" s="37">
        <f t="shared" si="19"/>
        <v>0.23366956619124418</v>
      </c>
      <c r="U96" s="37">
        <f t="shared" si="20"/>
        <v>8.4673541535421615E-2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293412319</v>
      </c>
      <c r="E97" s="31">
        <v>293412319</v>
      </c>
      <c r="F97" s="31">
        <v>103896058</v>
      </c>
      <c r="G97" s="36">
        <f t="shared" si="14"/>
        <v>0.35409575969439783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103896058</v>
      </c>
      <c r="O97" s="36">
        <f t="shared" si="18"/>
        <v>0.35409575969439783</v>
      </c>
      <c r="P97" s="31">
        <v>88719749</v>
      </c>
      <c r="Q97" s="31">
        <v>276517555</v>
      </c>
      <c r="R97" s="31">
        <v>268706388</v>
      </c>
      <c r="S97" s="31">
        <v>88719749</v>
      </c>
      <c r="T97" s="36">
        <f t="shared" si="19"/>
        <v>0.32084671441565438</v>
      </c>
      <c r="U97" s="36">
        <f t="shared" si="20"/>
        <v>0.17105897132328463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103132316</v>
      </c>
      <c r="E98" s="31">
        <v>103132316</v>
      </c>
      <c r="F98" s="31">
        <v>21773340</v>
      </c>
      <c r="G98" s="36">
        <f t="shared" si="14"/>
        <v>0.21112044065799898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21773340</v>
      </c>
      <c r="O98" s="36">
        <f t="shared" si="18"/>
        <v>0.21112044065799898</v>
      </c>
      <c r="P98" s="31">
        <v>20899462</v>
      </c>
      <c r="Q98" s="31">
        <v>111748959</v>
      </c>
      <c r="R98" s="31">
        <v>107329960</v>
      </c>
      <c r="S98" s="31">
        <v>20899462</v>
      </c>
      <c r="T98" s="36">
        <f t="shared" si="19"/>
        <v>0.18702153637064306</v>
      </c>
      <c r="U98" s="36">
        <f t="shared" si="20"/>
        <v>4.1813420843082039E-2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145388927</v>
      </c>
      <c r="E99" s="31">
        <v>145388927</v>
      </c>
      <c r="F99" s="31">
        <v>39192358</v>
      </c>
      <c r="G99" s="36">
        <f t="shared" si="14"/>
        <v>0.26956907110264317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39192358</v>
      </c>
      <c r="O99" s="36">
        <f t="shared" si="18"/>
        <v>0.26956907110264317</v>
      </c>
      <c r="P99" s="31">
        <v>33601203</v>
      </c>
      <c r="Q99" s="31">
        <v>109521947</v>
      </c>
      <c r="R99" s="31">
        <v>132803926</v>
      </c>
      <c r="S99" s="31">
        <v>33601203</v>
      </c>
      <c r="T99" s="36">
        <f t="shared" si="19"/>
        <v>0.30679880992254455</v>
      </c>
      <c r="U99" s="36">
        <f t="shared" si="20"/>
        <v>0.16639746499552421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541933562</v>
      </c>
      <c r="E101" s="32">
        <f>SUM(E97:E100)</f>
        <v>541933562</v>
      </c>
      <c r="F101" s="32">
        <f>SUM(F97:F100)</f>
        <v>164861756</v>
      </c>
      <c r="G101" s="37">
        <f>IF(($D101     =0),0,($F101     /$D101     ))</f>
        <v>0.30421027144283047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164861756</v>
      </c>
      <c r="O101" s="37">
        <f>IF(($D101     =0),0,($N101     /$D101     ))</f>
        <v>0.30421027144283047</v>
      </c>
      <c r="P101" s="32">
        <f>SUM(P97:P100)</f>
        <v>143220414</v>
      </c>
      <c r="Q101" s="32">
        <f>SUM(Q97:Q100)</f>
        <v>497788461</v>
      </c>
      <c r="R101" s="32">
        <f>SUM(R97:R100)</f>
        <v>508840274</v>
      </c>
      <c r="S101" s="32">
        <f>SUM(S97:S100)</f>
        <v>143220414</v>
      </c>
      <c r="T101" s="37">
        <f>IF(($Q101     =0),0,($S101     /$Q101     ))</f>
        <v>0.28771340684009949</v>
      </c>
      <c r="U101" s="37">
        <f>IF(($P101     =0),0,(($F101     /$P101     )-1))</f>
        <v>0.15110514901877048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8251231379</v>
      </c>
      <c r="E102" s="32">
        <f>SUM(E88:E90,E92:E95,E97:E100)</f>
        <v>8251231379</v>
      </c>
      <c r="F102" s="32">
        <f>SUM(F88:F90,F92:F95,F97:F100)</f>
        <v>2753166947</v>
      </c>
      <c r="G102" s="37">
        <f>IF(($D102     =0),0,($F102     /$D102     ))</f>
        <v>0.33366740314748844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2753166947</v>
      </c>
      <c r="O102" s="37">
        <f>IF(($D102     =0),0,($N102     /$D102     ))</f>
        <v>0.33366740314748844</v>
      </c>
      <c r="P102" s="32">
        <f>SUM(P88:P90,P92:P95,P97:P100)</f>
        <v>2424813104</v>
      </c>
      <c r="Q102" s="32">
        <f>SUM(Q88:Q90,Q92:Q95,Q97:Q100)</f>
        <v>7435367052</v>
      </c>
      <c r="R102" s="32">
        <f>SUM(R88:R90,R92:R95,R97:R100)</f>
        <v>7579547588</v>
      </c>
      <c r="S102" s="32">
        <f>SUM(S88:S90,S92:S95,S97:S100)</f>
        <v>2424813104</v>
      </c>
      <c r="T102" s="37">
        <f>IF(($Q102     =0),0,($S102     /$Q102     ))</f>
        <v>0.32611881660203479</v>
      </c>
      <c r="U102" s="37">
        <f>IF(($P102     =0),0,(($F102     /$P102     )-1))</f>
        <v>0.13541408303111835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1529273850</v>
      </c>
      <c r="E105" s="31">
        <v>1529273850</v>
      </c>
      <c r="F105" s="31">
        <v>464309012</v>
      </c>
      <c r="G105" s="36">
        <f t="shared" ref="G105:G136" si="21">IF(($D105     =0),0,($F105     /$D105     ))</f>
        <v>0.30361404008837267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464309012</v>
      </c>
      <c r="O105" s="36">
        <f t="shared" ref="O105:O136" si="25">IF(($D105     =0),0,($N105     /$D105     ))</f>
        <v>0.30361404008837267</v>
      </c>
      <c r="P105" s="31">
        <v>420370189</v>
      </c>
      <c r="Q105" s="31">
        <v>1318303930</v>
      </c>
      <c r="R105" s="31">
        <v>1318303930</v>
      </c>
      <c r="S105" s="31">
        <v>420370189</v>
      </c>
      <c r="T105" s="36">
        <f t="shared" ref="T105:T136" si="26">IF(($Q105     =0),0,($S105     /$Q105     ))</f>
        <v>0.31887198348866336</v>
      </c>
      <c r="U105" s="36">
        <f t="shared" ref="U105:U136" si="27">IF(($P105     =0),0,(($F105     /$P105     )-1))</f>
        <v>0.10452411743212364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1529273850</v>
      </c>
      <c r="E106" s="32">
        <f>E105</f>
        <v>1529273850</v>
      </c>
      <c r="F106" s="32">
        <f>F105</f>
        <v>464309012</v>
      </c>
      <c r="G106" s="37">
        <f t="shared" si="21"/>
        <v>0.30361404008837267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464309012</v>
      </c>
      <c r="O106" s="37">
        <f t="shared" si="25"/>
        <v>0.30361404008837267</v>
      </c>
      <c r="P106" s="32">
        <f>P105</f>
        <v>420370189</v>
      </c>
      <c r="Q106" s="32">
        <f>Q105</f>
        <v>1318303930</v>
      </c>
      <c r="R106" s="32">
        <f>R105</f>
        <v>1318303930</v>
      </c>
      <c r="S106" s="32">
        <f>S105</f>
        <v>420370189</v>
      </c>
      <c r="T106" s="37">
        <f t="shared" si="26"/>
        <v>0.31887198348866336</v>
      </c>
      <c r="U106" s="37">
        <f t="shared" si="27"/>
        <v>0.10452411743212364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13149627</v>
      </c>
      <c r="E107" s="31">
        <v>13149627</v>
      </c>
      <c r="F107" s="31">
        <v>4804332</v>
      </c>
      <c r="G107" s="36">
        <f t="shared" si="21"/>
        <v>0.36535880447407365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4804332</v>
      </c>
      <c r="O107" s="36">
        <f t="shared" si="25"/>
        <v>0.36535880447407365</v>
      </c>
      <c r="P107" s="31">
        <v>5205930</v>
      </c>
      <c r="Q107" s="31">
        <v>11169090</v>
      </c>
      <c r="R107" s="31">
        <v>11169090</v>
      </c>
      <c r="S107" s="31">
        <v>5205930</v>
      </c>
      <c r="T107" s="36">
        <f t="shared" si="26"/>
        <v>0.46610153557720457</v>
      </c>
      <c r="U107" s="36">
        <f t="shared" si="27"/>
        <v>-7.714241259486776E-2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21704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11003713</v>
      </c>
      <c r="E109" s="31">
        <v>11003713</v>
      </c>
      <c r="F109" s="31">
        <v>9054895</v>
      </c>
      <c r="G109" s="36">
        <f t="shared" si="21"/>
        <v>0.82289450842638301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9054895</v>
      </c>
      <c r="O109" s="36">
        <f t="shared" si="25"/>
        <v>0.82289450842638301</v>
      </c>
      <c r="P109" s="31">
        <v>809953</v>
      </c>
      <c r="Q109" s="31">
        <v>10784952</v>
      </c>
      <c r="R109" s="31">
        <v>10784952</v>
      </c>
      <c r="S109" s="31">
        <v>809953</v>
      </c>
      <c r="T109" s="36">
        <f t="shared" si="26"/>
        <v>7.5100287882597899E-2</v>
      </c>
      <c r="U109" s="36">
        <f t="shared" si="27"/>
        <v>10.17953140490868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73613461</v>
      </c>
      <c r="E110" s="31">
        <v>73613461</v>
      </c>
      <c r="F110" s="31">
        <v>25847898</v>
      </c>
      <c r="G110" s="36">
        <f t="shared" si="21"/>
        <v>0.35113004671795012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25847898</v>
      </c>
      <c r="O110" s="36">
        <f t="shared" si="25"/>
        <v>0.35113004671795012</v>
      </c>
      <c r="P110" s="31">
        <v>25081925</v>
      </c>
      <c r="Q110" s="31">
        <v>81218008</v>
      </c>
      <c r="R110" s="31">
        <v>78556004</v>
      </c>
      <c r="S110" s="31">
        <v>25081925</v>
      </c>
      <c r="T110" s="36">
        <f t="shared" si="26"/>
        <v>0.30882221341848226</v>
      </c>
      <c r="U110" s="36">
        <f t="shared" si="27"/>
        <v>3.0538844207531834E-2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97766801</v>
      </c>
      <c r="E112" s="32">
        <f>SUM(E107:E111)</f>
        <v>97766801</v>
      </c>
      <c r="F112" s="32">
        <f>SUM(F107:F111)</f>
        <v>39707125</v>
      </c>
      <c r="G112" s="37">
        <f t="shared" si="21"/>
        <v>0.40614119101636559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39707125</v>
      </c>
      <c r="O112" s="37">
        <f t="shared" si="25"/>
        <v>0.40614119101636559</v>
      </c>
      <c r="P112" s="32">
        <f>SUM(P107:P111)</f>
        <v>31097808</v>
      </c>
      <c r="Q112" s="32">
        <f>SUM(Q107:Q111)</f>
        <v>103193754</v>
      </c>
      <c r="R112" s="32">
        <f>SUM(R107:R111)</f>
        <v>100510046</v>
      </c>
      <c r="S112" s="32">
        <f>SUM(S107:S111)</f>
        <v>31097808</v>
      </c>
      <c r="T112" s="37">
        <f t="shared" si="26"/>
        <v>0.30135358773749038</v>
      </c>
      <c r="U112" s="37">
        <f t="shared" si="27"/>
        <v>0.27684642596031206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21628618</v>
      </c>
      <c r="E114" s="31">
        <v>21628618</v>
      </c>
      <c r="F114" s="31">
        <v>7510833</v>
      </c>
      <c r="G114" s="36">
        <f t="shared" si="21"/>
        <v>0.3472636578074475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7510833</v>
      </c>
      <c r="O114" s="36">
        <f t="shared" si="25"/>
        <v>0.3472636578074475</v>
      </c>
      <c r="P114" s="31">
        <v>6736109</v>
      </c>
      <c r="Q114" s="31">
        <v>19413623</v>
      </c>
      <c r="R114" s="31">
        <v>19924382</v>
      </c>
      <c r="S114" s="31">
        <v>6736109</v>
      </c>
      <c r="T114" s="36">
        <f t="shared" si="26"/>
        <v>0.346978459404512</v>
      </c>
      <c r="U114" s="36">
        <f t="shared" si="27"/>
        <v>0.11501060924043838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4900416</v>
      </c>
      <c r="E115" s="31">
        <v>4900416</v>
      </c>
      <c r="F115" s="31">
        <v>1247637</v>
      </c>
      <c r="G115" s="36">
        <f t="shared" si="21"/>
        <v>0.25459818105238413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1247637</v>
      </c>
      <c r="O115" s="36">
        <f t="shared" si="25"/>
        <v>0.25459818105238413</v>
      </c>
      <c r="P115" s="31">
        <v>1162026</v>
      </c>
      <c r="Q115" s="31">
        <v>4298893</v>
      </c>
      <c r="R115" s="31">
        <v>4651975</v>
      </c>
      <c r="S115" s="31">
        <v>1162026</v>
      </c>
      <c r="T115" s="36">
        <f t="shared" si="26"/>
        <v>0.27030819329534372</v>
      </c>
      <c r="U115" s="36">
        <f t="shared" si="27"/>
        <v>7.3673910910771356E-2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101911</v>
      </c>
      <c r="E116" s="31">
        <v>101911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96142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158771855</v>
      </c>
      <c r="E117" s="31">
        <v>158771855</v>
      </c>
      <c r="F117" s="31">
        <v>47328094</v>
      </c>
      <c r="G117" s="36">
        <f t="shared" si="21"/>
        <v>0.29808868832577412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47328094</v>
      </c>
      <c r="O117" s="36">
        <f t="shared" si="25"/>
        <v>0.29808868832577412</v>
      </c>
      <c r="P117" s="31">
        <v>33811220</v>
      </c>
      <c r="Q117" s="31">
        <v>140636594</v>
      </c>
      <c r="R117" s="31">
        <v>182985839</v>
      </c>
      <c r="S117" s="31">
        <v>33811220</v>
      </c>
      <c r="T117" s="36">
        <f t="shared" si="26"/>
        <v>0.24041552087076284</v>
      </c>
      <c r="U117" s="36">
        <f t="shared" si="27"/>
        <v>0.3997748084807351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653441</v>
      </c>
      <c r="E118" s="31">
        <v>653441</v>
      </c>
      <c r="F118" s="31">
        <v>156924</v>
      </c>
      <c r="G118" s="36">
        <f t="shared" si="21"/>
        <v>0.24015022014229287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156924</v>
      </c>
      <c r="O118" s="36">
        <f t="shared" si="25"/>
        <v>0.24015022014229287</v>
      </c>
      <c r="P118" s="31">
        <v>146195</v>
      </c>
      <c r="Q118" s="31">
        <v>620551</v>
      </c>
      <c r="R118" s="31">
        <v>620551</v>
      </c>
      <c r="S118" s="31">
        <v>146195</v>
      </c>
      <c r="T118" s="36">
        <f t="shared" si="26"/>
        <v>0.23558901685759914</v>
      </c>
      <c r="U118" s="36">
        <f t="shared" si="27"/>
        <v>7.3388282773008573E-2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1519872</v>
      </c>
      <c r="E119" s="31">
        <v>1519872</v>
      </c>
      <c r="F119" s="31">
        <v>343352</v>
      </c>
      <c r="G119" s="36">
        <f t="shared" si="21"/>
        <v>0.22590849755768908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343352</v>
      </c>
      <c r="O119" s="36">
        <f t="shared" si="25"/>
        <v>0.22590849755768908</v>
      </c>
      <c r="P119" s="31">
        <v>326243</v>
      </c>
      <c r="Q119" s="31">
        <v>6173820</v>
      </c>
      <c r="R119" s="31">
        <v>6173820</v>
      </c>
      <c r="S119" s="31">
        <v>326243</v>
      </c>
      <c r="T119" s="36">
        <f t="shared" si="26"/>
        <v>5.2842972422260451E-2</v>
      </c>
      <c r="U119" s="36">
        <f t="shared" si="27"/>
        <v>5.2442504513506849E-2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187576113</v>
      </c>
      <c r="E121" s="32">
        <f>SUM(E113:E120)</f>
        <v>187576113</v>
      </c>
      <c r="F121" s="32">
        <f>SUM(F113:F120)</f>
        <v>56586840</v>
      </c>
      <c r="G121" s="37">
        <f t="shared" si="21"/>
        <v>0.30167401965515728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56586840</v>
      </c>
      <c r="O121" s="37">
        <f t="shared" si="25"/>
        <v>0.30167401965515728</v>
      </c>
      <c r="P121" s="32">
        <f>SUM(P113:P120)</f>
        <v>42181793</v>
      </c>
      <c r="Q121" s="32">
        <f>SUM(Q113:Q120)</f>
        <v>171239623</v>
      </c>
      <c r="R121" s="32">
        <f>SUM(R113:R120)</f>
        <v>214356567</v>
      </c>
      <c r="S121" s="32">
        <f>SUM(S113:S120)</f>
        <v>42181793</v>
      </c>
      <c r="T121" s="37">
        <f t="shared" si="26"/>
        <v>0.24633196605437516</v>
      </c>
      <c r="U121" s="37">
        <f t="shared" si="27"/>
        <v>0.34149916292083637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1707489</v>
      </c>
      <c r="E122" s="31">
        <v>1707489</v>
      </c>
      <c r="F122" s="31">
        <v>483186</v>
      </c>
      <c r="G122" s="36">
        <f t="shared" si="21"/>
        <v>0.28298044672615752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483186</v>
      </c>
      <c r="O122" s="36">
        <f t="shared" si="25"/>
        <v>0.28298044672615752</v>
      </c>
      <c r="P122" s="31">
        <v>337496</v>
      </c>
      <c r="Q122" s="31">
        <v>1335118</v>
      </c>
      <c r="R122" s="31">
        <v>1621547</v>
      </c>
      <c r="S122" s="31">
        <v>337496</v>
      </c>
      <c r="T122" s="36">
        <f t="shared" si="26"/>
        <v>0.25278364908569878</v>
      </c>
      <c r="U122" s="36">
        <f t="shared" si="27"/>
        <v>0.43167919027188462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12296302</v>
      </c>
      <c r="E123" s="31">
        <v>12296302</v>
      </c>
      <c r="F123" s="31">
        <v>3002038</v>
      </c>
      <c r="G123" s="36">
        <f t="shared" si="21"/>
        <v>0.24414153133194028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3002038</v>
      </c>
      <c r="O123" s="36">
        <f t="shared" si="25"/>
        <v>0.24414153133194028</v>
      </c>
      <c r="P123" s="31">
        <v>3471381</v>
      </c>
      <c r="Q123" s="31">
        <v>10072328</v>
      </c>
      <c r="R123" s="31">
        <v>11878432</v>
      </c>
      <c r="S123" s="31">
        <v>3471381</v>
      </c>
      <c r="T123" s="36">
        <f t="shared" si="26"/>
        <v>0.34464534911889289</v>
      </c>
      <c r="U123" s="36">
        <f t="shared" si="27"/>
        <v>-0.1352035400320506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107799180</v>
      </c>
      <c r="E124" s="31">
        <v>107799180</v>
      </c>
      <c r="F124" s="31">
        <v>40942588</v>
      </c>
      <c r="G124" s="36">
        <f t="shared" si="21"/>
        <v>0.37980426196191847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40942588</v>
      </c>
      <c r="O124" s="36">
        <f t="shared" si="25"/>
        <v>0.37980426196191847</v>
      </c>
      <c r="P124" s="31">
        <v>36119072</v>
      </c>
      <c r="Q124" s="31">
        <v>99718524</v>
      </c>
      <c r="R124" s="31">
        <v>101179760</v>
      </c>
      <c r="S124" s="31">
        <v>36119072</v>
      </c>
      <c r="T124" s="36">
        <f t="shared" si="26"/>
        <v>0.362210254937187</v>
      </c>
      <c r="U124" s="36">
        <f t="shared" si="27"/>
        <v>0.13354484854981874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121802971</v>
      </c>
      <c r="E126" s="32">
        <f>SUM(E122:E125)</f>
        <v>121802971</v>
      </c>
      <c r="F126" s="32">
        <f>SUM(F122:F125)</f>
        <v>44427812</v>
      </c>
      <c r="G126" s="37">
        <f t="shared" si="21"/>
        <v>0.36475146406732556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44427812</v>
      </c>
      <c r="O126" s="37">
        <f t="shared" si="25"/>
        <v>0.36475146406732556</v>
      </c>
      <c r="P126" s="32">
        <f>SUM(P122:P125)</f>
        <v>39927949</v>
      </c>
      <c r="Q126" s="32">
        <f>SUM(Q122:Q125)</f>
        <v>111125970</v>
      </c>
      <c r="R126" s="32">
        <f>SUM(R122:R125)</f>
        <v>114679739</v>
      </c>
      <c r="S126" s="32">
        <f>SUM(S122:S125)</f>
        <v>39927949</v>
      </c>
      <c r="T126" s="37">
        <f t="shared" si="26"/>
        <v>0.35930349134410255</v>
      </c>
      <c r="U126" s="37">
        <f t="shared" si="27"/>
        <v>0.11269957793223995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28698343</v>
      </c>
      <c r="E127" s="31">
        <v>28698343</v>
      </c>
      <c r="F127" s="31">
        <v>10188058</v>
      </c>
      <c r="G127" s="36">
        <f t="shared" si="21"/>
        <v>0.35500509559036214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10188058</v>
      </c>
      <c r="O127" s="36">
        <f t="shared" si="25"/>
        <v>0.35500509559036214</v>
      </c>
      <c r="P127" s="31">
        <v>8764118</v>
      </c>
      <c r="Q127" s="31">
        <v>27468107</v>
      </c>
      <c r="R127" s="31">
        <v>27551288</v>
      </c>
      <c r="S127" s="31">
        <v>8764118</v>
      </c>
      <c r="T127" s="36">
        <f t="shared" si="26"/>
        <v>0.31906523445536311</v>
      </c>
      <c r="U127" s="36">
        <f t="shared" si="27"/>
        <v>0.16247385076284915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1453803</v>
      </c>
      <c r="E128" s="31">
        <v>1453803</v>
      </c>
      <c r="F128" s="31">
        <v>370631</v>
      </c>
      <c r="G128" s="36">
        <f t="shared" si="21"/>
        <v>0.2549389428966648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370631</v>
      </c>
      <c r="O128" s="36">
        <f t="shared" si="25"/>
        <v>0.2549389428966648</v>
      </c>
      <c r="P128" s="31">
        <v>349012</v>
      </c>
      <c r="Q128" s="31">
        <v>3324916</v>
      </c>
      <c r="R128" s="31">
        <v>2135896</v>
      </c>
      <c r="S128" s="31">
        <v>349012</v>
      </c>
      <c r="T128" s="36">
        <f t="shared" si="26"/>
        <v>0.10496866687759931</v>
      </c>
      <c r="U128" s="36">
        <f t="shared" si="27"/>
        <v>6.1943428879236206E-2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600000</v>
      </c>
      <c r="E129" s="31">
        <v>600000</v>
      </c>
      <c r="F129" s="31">
        <v>236640</v>
      </c>
      <c r="G129" s="36">
        <f t="shared" si="21"/>
        <v>0.39439999999999997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236640</v>
      </c>
      <c r="O129" s="36">
        <f t="shared" si="25"/>
        <v>0.39439999999999997</v>
      </c>
      <c r="P129" s="31">
        <v>199826</v>
      </c>
      <c r="Q129" s="31">
        <v>561972</v>
      </c>
      <c r="R129" s="31">
        <v>561972</v>
      </c>
      <c r="S129" s="31">
        <v>199826</v>
      </c>
      <c r="T129" s="36">
        <f t="shared" si="26"/>
        <v>0.3555799933092752</v>
      </c>
      <c r="U129" s="36">
        <f t="shared" si="27"/>
        <v>0.1842302803438991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14016232</v>
      </c>
      <c r="E130" s="31">
        <v>14016232</v>
      </c>
      <c r="F130" s="31">
        <v>2625676</v>
      </c>
      <c r="G130" s="36">
        <f t="shared" si="21"/>
        <v>0.18733108869773274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2625676</v>
      </c>
      <c r="O130" s="36">
        <f t="shared" si="25"/>
        <v>0.18733108869773274</v>
      </c>
      <c r="P130" s="31">
        <v>2661470</v>
      </c>
      <c r="Q130" s="31">
        <v>13312805</v>
      </c>
      <c r="R130" s="31">
        <v>13312805</v>
      </c>
      <c r="S130" s="31">
        <v>2661470</v>
      </c>
      <c r="T130" s="36">
        <f t="shared" si="26"/>
        <v>0.19991804882592362</v>
      </c>
      <c r="U130" s="36">
        <f t="shared" si="27"/>
        <v>-1.3448958658185184E-2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44768378</v>
      </c>
      <c r="E132" s="32">
        <f>SUM(E127:E131)</f>
        <v>44768378</v>
      </c>
      <c r="F132" s="32">
        <f>SUM(F127:F131)</f>
        <v>13421005</v>
      </c>
      <c r="G132" s="37">
        <f t="shared" si="21"/>
        <v>0.29978760901277235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13421005</v>
      </c>
      <c r="O132" s="37">
        <f t="shared" si="25"/>
        <v>0.29978760901277235</v>
      </c>
      <c r="P132" s="32">
        <f>SUM(P127:P131)</f>
        <v>11974426</v>
      </c>
      <c r="Q132" s="32">
        <f>SUM(Q127:Q131)</f>
        <v>44667800</v>
      </c>
      <c r="R132" s="32">
        <f>SUM(R127:R131)</f>
        <v>43561961</v>
      </c>
      <c r="S132" s="32">
        <f>SUM(S127:S131)</f>
        <v>11974426</v>
      </c>
      <c r="T132" s="37">
        <f t="shared" si="26"/>
        <v>0.26807736221618256</v>
      </c>
      <c r="U132" s="37">
        <f t="shared" si="27"/>
        <v>0.12080570709610639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157009331</v>
      </c>
      <c r="E133" s="31">
        <v>157009331</v>
      </c>
      <c r="F133" s="31">
        <v>47030652</v>
      </c>
      <c r="G133" s="36">
        <f t="shared" si="21"/>
        <v>0.29954049036741642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47030652</v>
      </c>
      <c r="O133" s="36">
        <f t="shared" si="25"/>
        <v>0.29954049036741642</v>
      </c>
      <c r="P133" s="31">
        <v>42701243</v>
      </c>
      <c r="Q133" s="31">
        <v>144402002</v>
      </c>
      <c r="R133" s="31">
        <v>146946841</v>
      </c>
      <c r="S133" s="31">
        <v>42701243</v>
      </c>
      <c r="T133" s="36">
        <f t="shared" si="26"/>
        <v>0.29571087941010682</v>
      </c>
      <c r="U133" s="36">
        <f t="shared" si="27"/>
        <v>0.10138836005312535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2434140</v>
      </c>
      <c r="E134" s="31">
        <v>2434140</v>
      </c>
      <c r="F134" s="31">
        <v>504978</v>
      </c>
      <c r="G134" s="36">
        <f t="shared" si="21"/>
        <v>0.20745643225122631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504978</v>
      </c>
      <c r="O134" s="36">
        <f t="shared" si="25"/>
        <v>0.20745643225122631</v>
      </c>
      <c r="P134" s="31">
        <v>478978</v>
      </c>
      <c r="Q134" s="31">
        <v>1935774</v>
      </c>
      <c r="R134" s="31">
        <v>1935774</v>
      </c>
      <c r="S134" s="31">
        <v>478978</v>
      </c>
      <c r="T134" s="36">
        <f t="shared" si="26"/>
        <v>0.24743487617872748</v>
      </c>
      <c r="U134" s="36">
        <f t="shared" si="27"/>
        <v>5.4282242608219899E-2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8146789</v>
      </c>
      <c r="E135" s="31">
        <v>8146789</v>
      </c>
      <c r="F135" s="31">
        <v>1082162</v>
      </c>
      <c r="G135" s="36">
        <f t="shared" si="21"/>
        <v>0.13283294804861154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1082162</v>
      </c>
      <c r="O135" s="36">
        <f t="shared" si="25"/>
        <v>0.13283294804861154</v>
      </c>
      <c r="P135" s="31">
        <v>1271122</v>
      </c>
      <c r="Q135" s="31">
        <v>6980340</v>
      </c>
      <c r="R135" s="31">
        <v>29052920</v>
      </c>
      <c r="S135" s="31">
        <v>1271122</v>
      </c>
      <c r="T135" s="36">
        <f t="shared" si="26"/>
        <v>0.18210029883931156</v>
      </c>
      <c r="U135" s="36">
        <f t="shared" si="27"/>
        <v>-0.14865606920500152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167590260</v>
      </c>
      <c r="E137" s="32">
        <f>SUM(E133:E136)</f>
        <v>167590260</v>
      </c>
      <c r="F137" s="32">
        <f>SUM(F133:F136)</f>
        <v>48617792</v>
      </c>
      <c r="G137" s="37">
        <f t="shared" ref="G137:G170" si="28">IF(($D137     =0),0,($F137     /$D137     ))</f>
        <v>0.29009915015347548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48617792</v>
      </c>
      <c r="O137" s="37">
        <f t="shared" ref="O137:O170" si="32">IF(($D137     =0),0,($N137     /$D137     ))</f>
        <v>0.29009915015347548</v>
      </c>
      <c r="P137" s="32">
        <f>SUM(P133:P136)</f>
        <v>44451343</v>
      </c>
      <c r="Q137" s="32">
        <f>SUM(Q133:Q136)</f>
        <v>153318116</v>
      </c>
      <c r="R137" s="32">
        <f>SUM(R133:R136)</f>
        <v>177935535</v>
      </c>
      <c r="S137" s="32">
        <f>SUM(S133:S136)</f>
        <v>44451343</v>
      </c>
      <c r="T137" s="37">
        <f t="shared" ref="T137:T170" si="33">IF(($Q137     =0),0,($S137     /$Q137     ))</f>
        <v>0.28992883658966956</v>
      </c>
      <c r="U137" s="37">
        <f t="shared" ref="U137:U170" si="34">IF(($P137     =0),0,(($F137     /$P137     )-1))</f>
        <v>9.3730553877753531E-2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9127501</v>
      </c>
      <c r="E139" s="31">
        <v>9127501</v>
      </c>
      <c r="F139" s="31">
        <v>2843254</v>
      </c>
      <c r="G139" s="36">
        <f t="shared" si="28"/>
        <v>0.31150410172510529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2843254</v>
      </c>
      <c r="O139" s="36">
        <f t="shared" si="32"/>
        <v>0.31150410172510529</v>
      </c>
      <c r="P139" s="31">
        <v>3183618</v>
      </c>
      <c r="Q139" s="31">
        <v>11051723</v>
      </c>
      <c r="R139" s="31">
        <v>11201723</v>
      </c>
      <c r="S139" s="31">
        <v>3183618</v>
      </c>
      <c r="T139" s="36">
        <f t="shared" si="33"/>
        <v>0.28806530891156068</v>
      </c>
      <c r="U139" s="36">
        <f t="shared" si="34"/>
        <v>-0.10691106784796423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28587742</v>
      </c>
      <c r="E140" s="31">
        <v>28587742</v>
      </c>
      <c r="F140" s="31">
        <v>7821877</v>
      </c>
      <c r="G140" s="36">
        <f t="shared" si="28"/>
        <v>0.27360947219965814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7821877</v>
      </c>
      <c r="O140" s="36">
        <f t="shared" si="32"/>
        <v>0.27360947219965814</v>
      </c>
      <c r="P140" s="31">
        <v>6317205</v>
      </c>
      <c r="Q140" s="31">
        <v>27148851</v>
      </c>
      <c r="R140" s="31">
        <v>27148851</v>
      </c>
      <c r="S140" s="31">
        <v>6317205</v>
      </c>
      <c r="T140" s="36">
        <f t="shared" si="33"/>
        <v>0.232687748000827</v>
      </c>
      <c r="U140" s="36">
        <f t="shared" si="34"/>
        <v>0.23818634981768039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1785584</v>
      </c>
      <c r="E141" s="31">
        <v>1785584</v>
      </c>
      <c r="F141" s="31">
        <v>551840</v>
      </c>
      <c r="G141" s="36">
        <f t="shared" si="28"/>
        <v>0.30905294850312282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551840</v>
      </c>
      <c r="O141" s="36">
        <f t="shared" si="32"/>
        <v>0.30905294850312282</v>
      </c>
      <c r="P141" s="31">
        <v>526905</v>
      </c>
      <c r="Q141" s="31">
        <v>2534743</v>
      </c>
      <c r="R141" s="31">
        <v>2534743</v>
      </c>
      <c r="S141" s="31">
        <v>526905</v>
      </c>
      <c r="T141" s="36">
        <f t="shared" si="33"/>
        <v>0.20787314532479229</v>
      </c>
      <c r="U141" s="36">
        <f t="shared" si="34"/>
        <v>4.7323521317884643E-2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10051154</v>
      </c>
      <c r="E142" s="31">
        <v>10051154</v>
      </c>
      <c r="F142" s="31">
        <v>2537560</v>
      </c>
      <c r="G142" s="36">
        <f t="shared" si="28"/>
        <v>0.25246454287736514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2537560</v>
      </c>
      <c r="O142" s="36">
        <f t="shared" si="32"/>
        <v>0.25246454287736514</v>
      </c>
      <c r="P142" s="31">
        <v>2865001</v>
      </c>
      <c r="Q142" s="31">
        <v>10302822</v>
      </c>
      <c r="R142" s="31">
        <v>9558592</v>
      </c>
      <c r="S142" s="31">
        <v>2865001</v>
      </c>
      <c r="T142" s="36">
        <f t="shared" si="33"/>
        <v>0.27807924857869037</v>
      </c>
      <c r="U142" s="36">
        <f t="shared" si="34"/>
        <v>-0.11429001246421899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49551981</v>
      </c>
      <c r="E144" s="32">
        <f>SUM(E138:E143)</f>
        <v>49551981</v>
      </c>
      <c r="F144" s="32">
        <f>SUM(F138:F143)</f>
        <v>13754531</v>
      </c>
      <c r="G144" s="37">
        <f t="shared" si="28"/>
        <v>0.27757782277160625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13754531</v>
      </c>
      <c r="O144" s="37">
        <f t="shared" si="32"/>
        <v>0.27757782277160625</v>
      </c>
      <c r="P144" s="32">
        <f>SUM(P138:P143)</f>
        <v>12892729</v>
      </c>
      <c r="Q144" s="32">
        <f>SUM(Q138:Q143)</f>
        <v>51038139</v>
      </c>
      <c r="R144" s="32">
        <f>SUM(R138:R143)</f>
        <v>50443909</v>
      </c>
      <c r="S144" s="32">
        <f>SUM(S138:S143)</f>
        <v>12892729</v>
      </c>
      <c r="T144" s="37">
        <f t="shared" si="33"/>
        <v>0.25260970036544633</v>
      </c>
      <c r="U144" s="37">
        <f t="shared" si="34"/>
        <v>6.6844032787782837E-2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485605</v>
      </c>
      <c r="E145" s="31">
        <v>485605</v>
      </c>
      <c r="F145" s="31">
        <v>117489</v>
      </c>
      <c r="G145" s="36">
        <f t="shared" si="28"/>
        <v>0.24194355494692188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117489</v>
      </c>
      <c r="O145" s="36">
        <f t="shared" si="32"/>
        <v>0.24194355494692188</v>
      </c>
      <c r="P145" s="31">
        <v>117489</v>
      </c>
      <c r="Q145" s="31">
        <v>437052</v>
      </c>
      <c r="R145" s="31">
        <v>437052</v>
      </c>
      <c r="S145" s="31">
        <v>117489</v>
      </c>
      <c r="T145" s="36">
        <f t="shared" si="33"/>
        <v>0.26882155899069216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31459962</v>
      </c>
      <c r="E147" s="31">
        <v>31459962</v>
      </c>
      <c r="F147" s="31">
        <v>1432594</v>
      </c>
      <c r="G147" s="36">
        <f t="shared" si="28"/>
        <v>4.5537054367707122E-2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1432594</v>
      </c>
      <c r="O147" s="36">
        <f t="shared" si="32"/>
        <v>4.5537054367707122E-2</v>
      </c>
      <c r="P147" s="31">
        <v>1437661</v>
      </c>
      <c r="Q147" s="31">
        <v>24390352</v>
      </c>
      <c r="R147" s="31">
        <v>42799666</v>
      </c>
      <c r="S147" s="31">
        <v>1437661</v>
      </c>
      <c r="T147" s="36">
        <f t="shared" si="33"/>
        <v>5.8943839760902179E-2</v>
      </c>
      <c r="U147" s="36">
        <f t="shared" si="34"/>
        <v>-3.5244748240370605E-3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3795680</v>
      </c>
      <c r="E148" s="31">
        <v>3795680</v>
      </c>
      <c r="F148" s="31">
        <v>1325080</v>
      </c>
      <c r="G148" s="36">
        <f t="shared" si="28"/>
        <v>0.34910213716646293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1325080</v>
      </c>
      <c r="O148" s="36">
        <f t="shared" si="32"/>
        <v>0.34910213716646293</v>
      </c>
      <c r="P148" s="31">
        <v>1334892</v>
      </c>
      <c r="Q148" s="31">
        <v>4121300</v>
      </c>
      <c r="R148" s="31">
        <v>4121300</v>
      </c>
      <c r="S148" s="31">
        <v>1334892</v>
      </c>
      <c r="T148" s="36">
        <f t="shared" si="33"/>
        <v>0.32390071094072259</v>
      </c>
      <c r="U148" s="36">
        <f t="shared" si="34"/>
        <v>-7.3504073737800102E-3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35741247</v>
      </c>
      <c r="E150" s="32">
        <f>SUM(E145:E149)</f>
        <v>35741247</v>
      </c>
      <c r="F150" s="32">
        <f>SUM(F145:F149)</f>
        <v>2875163</v>
      </c>
      <c r="G150" s="37">
        <f t="shared" si="28"/>
        <v>8.0443835661357876E-2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2875163</v>
      </c>
      <c r="O150" s="37">
        <f t="shared" si="32"/>
        <v>8.0443835661357876E-2</v>
      </c>
      <c r="P150" s="32">
        <f>SUM(P145:P149)</f>
        <v>2890042</v>
      </c>
      <c r="Q150" s="32">
        <f>SUM(Q145:Q149)</f>
        <v>28948704</v>
      </c>
      <c r="R150" s="32">
        <f>SUM(R145:R149)</f>
        <v>47358018</v>
      </c>
      <c r="S150" s="32">
        <f>SUM(S145:S149)</f>
        <v>2890042</v>
      </c>
      <c r="T150" s="37">
        <f t="shared" si="33"/>
        <v>9.9833208422732841E-2</v>
      </c>
      <c r="U150" s="37">
        <f t="shared" si="34"/>
        <v>-5.1483680860001657E-3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2718868</v>
      </c>
      <c r="E151" s="31">
        <v>2718868</v>
      </c>
      <c r="F151" s="31">
        <v>1737179</v>
      </c>
      <c r="G151" s="36">
        <f t="shared" si="28"/>
        <v>0.63893465957155704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1737179</v>
      </c>
      <c r="O151" s="36">
        <f t="shared" si="32"/>
        <v>0.63893465957155704</v>
      </c>
      <c r="P151" s="31">
        <v>860546</v>
      </c>
      <c r="Q151" s="31">
        <v>2613857</v>
      </c>
      <c r="R151" s="31">
        <v>2513857</v>
      </c>
      <c r="S151" s="31">
        <v>860546</v>
      </c>
      <c r="T151" s="36">
        <f t="shared" si="33"/>
        <v>0.32922459032762696</v>
      </c>
      <c r="U151" s="36">
        <f t="shared" si="34"/>
        <v>1.0186939454718282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217638600</v>
      </c>
      <c r="E152" s="31">
        <v>217638600</v>
      </c>
      <c r="F152" s="31">
        <v>71219608</v>
      </c>
      <c r="G152" s="36">
        <f t="shared" si="28"/>
        <v>0.32723794400441836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71219608</v>
      </c>
      <c r="O152" s="36">
        <f t="shared" si="32"/>
        <v>0.32723794400441836</v>
      </c>
      <c r="P152" s="31">
        <v>63316877</v>
      </c>
      <c r="Q152" s="31">
        <v>210755000</v>
      </c>
      <c r="R152" s="31">
        <v>202068104</v>
      </c>
      <c r="S152" s="31">
        <v>63316877</v>
      </c>
      <c r="T152" s="36">
        <f t="shared" si="33"/>
        <v>0.3004288249389101</v>
      </c>
      <c r="U152" s="36">
        <f t="shared" si="34"/>
        <v>0.12481239401621158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28818700</v>
      </c>
      <c r="E153" s="31">
        <v>28818700</v>
      </c>
      <c r="F153" s="31">
        <v>4190429</v>
      </c>
      <c r="G153" s="36">
        <f t="shared" si="28"/>
        <v>0.14540659363538258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4190429</v>
      </c>
      <c r="O153" s="36">
        <f t="shared" si="32"/>
        <v>0.14540659363538258</v>
      </c>
      <c r="P153" s="31">
        <v>4056421</v>
      </c>
      <c r="Q153" s="31">
        <v>28369440</v>
      </c>
      <c r="R153" s="31">
        <v>29215470</v>
      </c>
      <c r="S153" s="31">
        <v>4056421</v>
      </c>
      <c r="T153" s="36">
        <f t="shared" si="33"/>
        <v>0.14298558589806495</v>
      </c>
      <c r="U153" s="36">
        <f t="shared" si="34"/>
        <v>3.3036018697270242E-2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2108642</v>
      </c>
      <c r="E154" s="31">
        <v>2108642</v>
      </c>
      <c r="F154" s="31">
        <v>499255</v>
      </c>
      <c r="G154" s="36">
        <f t="shared" si="28"/>
        <v>0.23676612720414372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499255</v>
      </c>
      <c r="O154" s="36">
        <f t="shared" si="32"/>
        <v>0.23676612720414372</v>
      </c>
      <c r="P154" s="31">
        <v>474697</v>
      </c>
      <c r="Q154" s="31">
        <v>2302885</v>
      </c>
      <c r="R154" s="31">
        <v>2302885</v>
      </c>
      <c r="S154" s="31">
        <v>474697</v>
      </c>
      <c r="T154" s="36">
        <f t="shared" si="33"/>
        <v>0.20613143947700385</v>
      </c>
      <c r="U154" s="36">
        <f t="shared" si="34"/>
        <v>5.1734053512029865E-2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1488807</v>
      </c>
      <c r="E155" s="31">
        <v>1488807</v>
      </c>
      <c r="F155" s="31">
        <v>540178</v>
      </c>
      <c r="G155" s="36">
        <f t="shared" si="28"/>
        <v>0.36282607483710111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540178</v>
      </c>
      <c r="O155" s="36">
        <f t="shared" si="32"/>
        <v>0.36282607483710111</v>
      </c>
      <c r="P155" s="31">
        <v>359823</v>
      </c>
      <c r="Q155" s="31">
        <v>1346306</v>
      </c>
      <c r="R155" s="31">
        <v>4948559</v>
      </c>
      <c r="S155" s="31">
        <v>359823</v>
      </c>
      <c r="T155" s="36">
        <f t="shared" si="33"/>
        <v>0.26726687692099715</v>
      </c>
      <c r="U155" s="36">
        <f t="shared" si="34"/>
        <v>0.50123255044841497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41674583</v>
      </c>
      <c r="E156" s="31">
        <v>41674583</v>
      </c>
      <c r="F156" s="31">
        <v>8106840</v>
      </c>
      <c r="G156" s="36">
        <f t="shared" si="28"/>
        <v>0.1945272013879539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8106840</v>
      </c>
      <c r="O156" s="36">
        <f t="shared" si="32"/>
        <v>0.1945272013879539</v>
      </c>
      <c r="P156" s="31">
        <v>10055884</v>
      </c>
      <c r="Q156" s="31">
        <v>37743519</v>
      </c>
      <c r="R156" s="31">
        <v>42243519</v>
      </c>
      <c r="S156" s="31">
        <v>10055884</v>
      </c>
      <c r="T156" s="36">
        <f t="shared" si="33"/>
        <v>0.26642677382572622</v>
      </c>
      <c r="U156" s="36">
        <f t="shared" si="34"/>
        <v>-0.19382124933024292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294448200</v>
      </c>
      <c r="E157" s="32">
        <f>SUM(E151:E156)</f>
        <v>294448200</v>
      </c>
      <c r="F157" s="32">
        <f>SUM(F151:F156)</f>
        <v>86293489</v>
      </c>
      <c r="G157" s="37">
        <f t="shared" si="28"/>
        <v>0.29306848878682229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86293489</v>
      </c>
      <c r="O157" s="37">
        <f t="shared" si="32"/>
        <v>0.29306848878682229</v>
      </c>
      <c r="P157" s="32">
        <f>SUM(P151:P156)</f>
        <v>79124248</v>
      </c>
      <c r="Q157" s="32">
        <f>SUM(Q151:Q156)</f>
        <v>283131007</v>
      </c>
      <c r="R157" s="32">
        <f>SUM(R151:R156)</f>
        <v>283292394</v>
      </c>
      <c r="S157" s="32">
        <f>SUM(S151:S156)</f>
        <v>79124248</v>
      </c>
      <c r="T157" s="37">
        <f t="shared" si="33"/>
        <v>0.27946161333011471</v>
      </c>
      <c r="U157" s="37">
        <f t="shared" si="34"/>
        <v>9.0607382454996666E-2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12462673</v>
      </c>
      <c r="E158" s="31">
        <v>12462673</v>
      </c>
      <c r="F158" s="31">
        <v>3430691</v>
      </c>
      <c r="G158" s="36">
        <f t="shared" si="28"/>
        <v>0.27527730206834439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3430691</v>
      </c>
      <c r="O158" s="36">
        <f t="shared" si="32"/>
        <v>0.27527730206834439</v>
      </c>
      <c r="P158" s="31">
        <v>3188134</v>
      </c>
      <c r="Q158" s="31">
        <v>9352696</v>
      </c>
      <c r="R158" s="31">
        <v>9352696</v>
      </c>
      <c r="S158" s="31">
        <v>3188134</v>
      </c>
      <c r="T158" s="36">
        <f t="shared" si="33"/>
        <v>0.34087860869208192</v>
      </c>
      <c r="U158" s="36">
        <f t="shared" si="34"/>
        <v>7.6081181029404643E-2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127831296</v>
      </c>
      <c r="E159" s="31">
        <v>127831296</v>
      </c>
      <c r="F159" s="31">
        <v>37500520</v>
      </c>
      <c r="G159" s="36">
        <f t="shared" si="28"/>
        <v>0.29335946026863408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37500520</v>
      </c>
      <c r="O159" s="36">
        <f t="shared" si="32"/>
        <v>0.29335946026863408</v>
      </c>
      <c r="P159" s="31">
        <v>30171545</v>
      </c>
      <c r="Q159" s="31">
        <v>105900060</v>
      </c>
      <c r="R159" s="31">
        <v>110915060</v>
      </c>
      <c r="S159" s="31">
        <v>30171545</v>
      </c>
      <c r="T159" s="36">
        <f t="shared" si="33"/>
        <v>0.28490583480311532</v>
      </c>
      <c r="U159" s="36">
        <f t="shared" si="34"/>
        <v>0.24291016585328995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685440</v>
      </c>
      <c r="E160" s="31">
        <v>685440</v>
      </c>
      <c r="F160" s="31">
        <v>148695</v>
      </c>
      <c r="G160" s="36">
        <f t="shared" si="28"/>
        <v>0.21693364845938376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148695</v>
      </c>
      <c r="O160" s="36">
        <f t="shared" si="32"/>
        <v>0.21693364845938376</v>
      </c>
      <c r="P160" s="31">
        <v>139827</v>
      </c>
      <c r="Q160" s="31">
        <v>1000000</v>
      </c>
      <c r="R160" s="31">
        <v>581384</v>
      </c>
      <c r="S160" s="31">
        <v>139827</v>
      </c>
      <c r="T160" s="36">
        <f t="shared" si="33"/>
        <v>0.13982700000000001</v>
      </c>
      <c r="U160" s="36">
        <f t="shared" si="34"/>
        <v>6.3421227659893997E-2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63186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63186</v>
      </c>
      <c r="O161" s="36">
        <f t="shared" si="32"/>
        <v>0</v>
      </c>
      <c r="P161" s="31">
        <v>50863</v>
      </c>
      <c r="Q161" s="31">
        <v>0</v>
      </c>
      <c r="R161" s="31">
        <v>0</v>
      </c>
      <c r="S161" s="31">
        <v>50863</v>
      </c>
      <c r="T161" s="36">
        <f t="shared" si="33"/>
        <v>0</v>
      </c>
      <c r="U161" s="36">
        <f t="shared" si="34"/>
        <v>0.24227827694001536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140979409</v>
      </c>
      <c r="E163" s="32">
        <f>SUM(E158:E162)</f>
        <v>140979409</v>
      </c>
      <c r="F163" s="32">
        <f>SUM(F158:F162)</f>
        <v>41143092</v>
      </c>
      <c r="G163" s="37">
        <f t="shared" si="28"/>
        <v>0.29183759736147002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41143092</v>
      </c>
      <c r="O163" s="37">
        <f t="shared" si="32"/>
        <v>0.29183759736147002</v>
      </c>
      <c r="P163" s="32">
        <f>SUM(P158:P162)</f>
        <v>33550369</v>
      </c>
      <c r="Q163" s="32">
        <f>SUM(Q158:Q162)</f>
        <v>116252756</v>
      </c>
      <c r="R163" s="32">
        <f>SUM(R158:R162)</f>
        <v>120849140</v>
      </c>
      <c r="S163" s="32">
        <f>SUM(S158:S162)</f>
        <v>33550369</v>
      </c>
      <c r="T163" s="37">
        <f t="shared" si="33"/>
        <v>0.28859848277489436</v>
      </c>
      <c r="U163" s="37">
        <f t="shared" si="34"/>
        <v>0.22630818158810717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20252388</v>
      </c>
      <c r="E164" s="31">
        <v>20252388</v>
      </c>
      <c r="F164" s="31">
        <v>8380501</v>
      </c>
      <c r="G164" s="36">
        <f t="shared" si="28"/>
        <v>0.41380310312048141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8380501</v>
      </c>
      <c r="O164" s="36">
        <f t="shared" si="32"/>
        <v>0.41380310312048141</v>
      </c>
      <c r="P164" s="31">
        <v>4765083</v>
      </c>
      <c r="Q164" s="31">
        <v>21334461</v>
      </c>
      <c r="R164" s="31">
        <v>20248441</v>
      </c>
      <c r="S164" s="31">
        <v>4765083</v>
      </c>
      <c r="T164" s="36">
        <f t="shared" si="33"/>
        <v>0.22335145940645043</v>
      </c>
      <c r="U164" s="36">
        <f t="shared" si="34"/>
        <v>0.7587313799151032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3443284</v>
      </c>
      <c r="E165" s="31">
        <v>3443284</v>
      </c>
      <c r="F165" s="31">
        <v>805603</v>
      </c>
      <c r="G165" s="36">
        <f t="shared" si="28"/>
        <v>0.2339635650152587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805603</v>
      </c>
      <c r="O165" s="36">
        <f t="shared" si="32"/>
        <v>0.2339635650152587</v>
      </c>
      <c r="P165" s="31">
        <v>792466</v>
      </c>
      <c r="Q165" s="31">
        <v>3614006</v>
      </c>
      <c r="R165" s="31">
        <v>3614006</v>
      </c>
      <c r="S165" s="31">
        <v>792466</v>
      </c>
      <c r="T165" s="36">
        <f t="shared" si="33"/>
        <v>0.21927633767071775</v>
      </c>
      <c r="U165" s="36">
        <f t="shared" si="34"/>
        <v>1.657736735708526E-2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3816071</v>
      </c>
      <c r="E166" s="31">
        <v>3816071</v>
      </c>
      <c r="F166" s="31">
        <v>941743</v>
      </c>
      <c r="G166" s="36">
        <f t="shared" si="28"/>
        <v>0.24678340628358331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941743</v>
      </c>
      <c r="O166" s="36">
        <f t="shared" si="32"/>
        <v>0.24678340628358331</v>
      </c>
      <c r="P166" s="31">
        <v>925371</v>
      </c>
      <c r="Q166" s="31">
        <v>3446244</v>
      </c>
      <c r="R166" s="31">
        <v>3780299</v>
      </c>
      <c r="S166" s="31">
        <v>925371</v>
      </c>
      <c r="T166" s="36">
        <f t="shared" si="33"/>
        <v>0.26851581025603527</v>
      </c>
      <c r="U166" s="36">
        <f t="shared" si="34"/>
        <v>1.7692363387225241E-2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4421331</v>
      </c>
      <c r="E167" s="31">
        <v>4421331</v>
      </c>
      <c r="F167" s="31">
        <v>736300</v>
      </c>
      <c r="G167" s="36">
        <f t="shared" si="28"/>
        <v>0.16653356195227184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736300</v>
      </c>
      <c r="O167" s="36">
        <f t="shared" si="32"/>
        <v>0.16653356195227184</v>
      </c>
      <c r="P167" s="31">
        <v>1048250</v>
      </c>
      <c r="Q167" s="31">
        <v>3547228</v>
      </c>
      <c r="R167" s="31">
        <v>4194993</v>
      </c>
      <c r="S167" s="31">
        <v>1048250</v>
      </c>
      <c r="T167" s="36">
        <f t="shared" si="33"/>
        <v>0.29551243957253381</v>
      </c>
      <c r="U167" s="36">
        <f t="shared" si="34"/>
        <v>-0.29759122346768418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31933074</v>
      </c>
      <c r="E169" s="32">
        <f>SUM(E164:E168)</f>
        <v>31933074</v>
      </c>
      <c r="F169" s="32">
        <f>SUM(F164:F168)</f>
        <v>10864147</v>
      </c>
      <c r="G169" s="37">
        <f t="shared" si="28"/>
        <v>0.340216134531865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10864147</v>
      </c>
      <c r="O169" s="37">
        <f t="shared" si="32"/>
        <v>0.340216134531865</v>
      </c>
      <c r="P169" s="32">
        <f>SUM(P164:P168)</f>
        <v>7531170</v>
      </c>
      <c r="Q169" s="32">
        <f>SUM(Q164:Q168)</f>
        <v>31941939</v>
      </c>
      <c r="R169" s="32">
        <f>SUM(R164:R168)</f>
        <v>31837739</v>
      </c>
      <c r="S169" s="32">
        <f>SUM(S164:S168)</f>
        <v>7531170</v>
      </c>
      <c r="T169" s="37">
        <f t="shared" si="33"/>
        <v>0.23577685750386038</v>
      </c>
      <c r="U169" s="37">
        <f t="shared" si="34"/>
        <v>0.44255766368306659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2701432284</v>
      </c>
      <c r="E170" s="32">
        <f>SUM(E105,E107:E111,E113:E120,E122:E125,E127:E131,E133:E136,E138:E143,E145:E149,E151:E156,E158:E162,E164:E168)</f>
        <v>2701432284</v>
      </c>
      <c r="F170" s="32">
        <f>SUM(F105,F107:F111,F113:F120,F122:F125,F127:F131,F133:F136,F138:F143,F145:F149,F151:F156,F158:F162,F164:F168)</f>
        <v>822000008</v>
      </c>
      <c r="G170" s="37">
        <f t="shared" si="28"/>
        <v>0.30428303269659157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822000008</v>
      </c>
      <c r="O170" s="37">
        <f t="shared" si="32"/>
        <v>0.30428303269659157</v>
      </c>
      <c r="P170" s="32">
        <f>SUM(P105,P107:P111,P113:P120,P122:P125,P127:P131,P133:P136,P138:P143,P145:P149,P151:P156,P158:P162,P164:P168)</f>
        <v>725992066</v>
      </c>
      <c r="Q170" s="32">
        <f>SUM(Q105,Q107:Q111,Q113:Q120,Q122:Q125,Q127:Q131,Q133:Q136,Q138:Q143,Q145:Q149,Q151:Q156,Q158:Q162,Q164:Q168)</f>
        <v>2413161738</v>
      </c>
      <c r="R170" s="32">
        <f>SUM(R105,R107:R111,R113:R120,R122:R125,R127:R131,R133:R136,R138:R143,R145:R149,R151:R156,R158:R162,R164:R168)</f>
        <v>2503128978</v>
      </c>
      <c r="S170" s="32">
        <f>SUM(S105,S107:S111,S113:S120,S122:S125,S127:S131,S133:S136,S138:S143,S145:S149,S151:S156,S158:S162,S164:S168)</f>
        <v>725992066</v>
      </c>
      <c r="T170" s="37">
        <f t="shared" si="33"/>
        <v>0.30084683283669733</v>
      </c>
      <c r="U170" s="37">
        <f t="shared" si="34"/>
        <v>0.13224378956229521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12648695</v>
      </c>
      <c r="E173" s="31">
        <v>12648695</v>
      </c>
      <c r="F173" s="31">
        <v>3073645</v>
      </c>
      <c r="G173" s="36">
        <f t="shared" ref="G173:G205" si="35">IF(($D173     =0),0,($F173     /$D173     ))</f>
        <v>0.24300095780631914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3073645</v>
      </c>
      <c r="O173" s="36">
        <f t="shared" ref="O173:O205" si="39">IF(($D173     =0),0,($N173     /$D173     ))</f>
        <v>0.24300095780631914</v>
      </c>
      <c r="P173" s="31">
        <v>2079538</v>
      </c>
      <c r="Q173" s="31">
        <v>11200000</v>
      </c>
      <c r="R173" s="31">
        <v>12007090</v>
      </c>
      <c r="S173" s="31">
        <v>2079538</v>
      </c>
      <c r="T173" s="36">
        <f t="shared" ref="T173:T205" si="40">IF(($Q173     =0),0,($S173     /$Q173     ))</f>
        <v>0.18567303571428573</v>
      </c>
      <c r="U173" s="36">
        <f t="shared" ref="U173:U205" si="41">IF(($P173     =0),0,(($F173     /$P173     )-1))</f>
        <v>0.47804223822791414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6058856</v>
      </c>
      <c r="E174" s="31">
        <v>6058856</v>
      </c>
      <c r="F174" s="31">
        <v>1387909</v>
      </c>
      <c r="G174" s="36">
        <f t="shared" si="35"/>
        <v>0.22907113157995504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1387909</v>
      </c>
      <c r="O174" s="36">
        <f t="shared" si="39"/>
        <v>0.22907113157995504</v>
      </c>
      <c r="P174" s="31">
        <v>1325431</v>
      </c>
      <c r="Q174" s="31">
        <v>5253900</v>
      </c>
      <c r="R174" s="31">
        <v>5753900</v>
      </c>
      <c r="S174" s="31">
        <v>1325431</v>
      </c>
      <c r="T174" s="36">
        <f t="shared" si="40"/>
        <v>0.2522756428557833</v>
      </c>
      <c r="U174" s="36">
        <f t="shared" si="41"/>
        <v>4.7137874397082946E-2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46305774</v>
      </c>
      <c r="E175" s="31">
        <v>46305774</v>
      </c>
      <c r="F175" s="31">
        <v>10146713</v>
      </c>
      <c r="G175" s="36">
        <f t="shared" si="35"/>
        <v>0.21912414205623687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10146713</v>
      </c>
      <c r="O175" s="36">
        <f t="shared" si="39"/>
        <v>0.21912414205623687</v>
      </c>
      <c r="P175" s="31">
        <v>5096966</v>
      </c>
      <c r="Q175" s="31">
        <v>75958774</v>
      </c>
      <c r="R175" s="31">
        <v>75958774</v>
      </c>
      <c r="S175" s="31">
        <v>5096966</v>
      </c>
      <c r="T175" s="36">
        <f t="shared" si="40"/>
        <v>6.7101741268230583E-2</v>
      </c>
      <c r="U175" s="36">
        <f t="shared" si="41"/>
        <v>0.99073586129473878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32814801</v>
      </c>
      <c r="E176" s="31">
        <v>32814801</v>
      </c>
      <c r="F176" s="31">
        <v>6524605</v>
      </c>
      <c r="G176" s="36">
        <f t="shared" si="35"/>
        <v>0.19883116158467637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6524605</v>
      </c>
      <c r="O176" s="36">
        <f t="shared" si="39"/>
        <v>0.19883116158467637</v>
      </c>
      <c r="P176" s="31">
        <v>6298973</v>
      </c>
      <c r="Q176" s="31">
        <v>31336366</v>
      </c>
      <c r="R176" s="31">
        <v>31163154</v>
      </c>
      <c r="S176" s="31">
        <v>6298973</v>
      </c>
      <c r="T176" s="36">
        <f t="shared" si="40"/>
        <v>0.20101159783492445</v>
      </c>
      <c r="U176" s="36">
        <f t="shared" si="41"/>
        <v>3.5820442475305025E-2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5199996</v>
      </c>
      <c r="E177" s="31">
        <v>5199996</v>
      </c>
      <c r="F177" s="31">
        <v>1318309</v>
      </c>
      <c r="G177" s="36">
        <f t="shared" si="35"/>
        <v>0.25352115655473584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1318309</v>
      </c>
      <c r="O177" s="36">
        <f t="shared" si="39"/>
        <v>0.25352115655473584</v>
      </c>
      <c r="P177" s="31">
        <v>1247088</v>
      </c>
      <c r="Q177" s="31">
        <v>4774600</v>
      </c>
      <c r="R177" s="31">
        <v>4900000</v>
      </c>
      <c r="S177" s="31">
        <v>1247088</v>
      </c>
      <c r="T177" s="36">
        <f t="shared" si="40"/>
        <v>0.26119214175009425</v>
      </c>
      <c r="U177" s="36">
        <f t="shared" si="41"/>
        <v>5.7109843090463519E-2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103028122</v>
      </c>
      <c r="E179" s="32">
        <f>SUM(E173:E178)</f>
        <v>103028122</v>
      </c>
      <c r="F179" s="32">
        <f>SUM(F173:F178)</f>
        <v>22451181</v>
      </c>
      <c r="G179" s="37">
        <f t="shared" si="35"/>
        <v>0.21791313443527582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22451181</v>
      </c>
      <c r="O179" s="37">
        <f t="shared" si="39"/>
        <v>0.21791313443527582</v>
      </c>
      <c r="P179" s="32">
        <f>SUM(P173:P178)</f>
        <v>16047996</v>
      </c>
      <c r="Q179" s="32">
        <f>SUM(Q173:Q178)</f>
        <v>128523640</v>
      </c>
      <c r="R179" s="32">
        <f>SUM(R173:R178)</f>
        <v>129782918</v>
      </c>
      <c r="S179" s="32">
        <f>SUM(S173:S178)</f>
        <v>16047996</v>
      </c>
      <c r="T179" s="37">
        <f t="shared" si="40"/>
        <v>0.12486415728655055</v>
      </c>
      <c r="U179" s="37">
        <f t="shared" si="41"/>
        <v>0.39900215578318932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17659410</v>
      </c>
      <c r="E180" s="31">
        <v>17659410</v>
      </c>
      <c r="F180" s="31">
        <v>5742240</v>
      </c>
      <c r="G180" s="36">
        <f t="shared" si="35"/>
        <v>0.32516601630518799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5742240</v>
      </c>
      <c r="O180" s="36">
        <f t="shared" si="39"/>
        <v>0.32516601630518799</v>
      </c>
      <c r="P180" s="31">
        <v>4568163</v>
      </c>
      <c r="Q180" s="31">
        <v>0</v>
      </c>
      <c r="R180" s="31">
        <v>0</v>
      </c>
      <c r="S180" s="31">
        <v>4568163</v>
      </c>
      <c r="T180" s="36">
        <f t="shared" si="40"/>
        <v>0</v>
      </c>
      <c r="U180" s="36">
        <f t="shared" si="41"/>
        <v>0.25701293933688452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34549366</v>
      </c>
      <c r="E181" s="31">
        <v>34549366</v>
      </c>
      <c r="F181" s="31">
        <v>8963752</v>
      </c>
      <c r="G181" s="36">
        <f t="shared" si="35"/>
        <v>0.25944765527680014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8963752</v>
      </c>
      <c r="O181" s="36">
        <f t="shared" si="39"/>
        <v>0.25944765527680014</v>
      </c>
      <c r="P181" s="31">
        <v>9858619</v>
      </c>
      <c r="Q181" s="31">
        <v>63019988</v>
      </c>
      <c r="R181" s="31">
        <v>39172500</v>
      </c>
      <c r="S181" s="31">
        <v>9858619</v>
      </c>
      <c r="T181" s="36">
        <f t="shared" si="40"/>
        <v>0.15643638332650905</v>
      </c>
      <c r="U181" s="36">
        <f t="shared" si="41"/>
        <v>-9.0770015556945638E-2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17936310</v>
      </c>
      <c r="E182" s="31">
        <v>17936310</v>
      </c>
      <c r="F182" s="31">
        <v>4773150</v>
      </c>
      <c r="G182" s="36">
        <f t="shared" si="35"/>
        <v>0.26611660926913061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4773150</v>
      </c>
      <c r="O182" s="36">
        <f t="shared" si="39"/>
        <v>0.26611660926913061</v>
      </c>
      <c r="P182" s="31">
        <v>3583995</v>
      </c>
      <c r="Q182" s="31">
        <v>14412957</v>
      </c>
      <c r="R182" s="31">
        <v>14251957</v>
      </c>
      <c r="S182" s="31">
        <v>3583995</v>
      </c>
      <c r="T182" s="36">
        <f t="shared" si="40"/>
        <v>0.24866479515619175</v>
      </c>
      <c r="U182" s="36">
        <f t="shared" si="41"/>
        <v>0.33179594279567914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7660808</v>
      </c>
      <c r="E183" s="31">
        <v>7660808</v>
      </c>
      <c r="F183" s="31">
        <v>1375993</v>
      </c>
      <c r="G183" s="36">
        <f t="shared" si="35"/>
        <v>0.17961460462134021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1375993</v>
      </c>
      <c r="O183" s="36">
        <f t="shared" si="39"/>
        <v>0.17961460462134021</v>
      </c>
      <c r="P183" s="31">
        <v>408574</v>
      </c>
      <c r="Q183" s="31">
        <v>6424344</v>
      </c>
      <c r="R183" s="31">
        <v>6424344</v>
      </c>
      <c r="S183" s="31">
        <v>408574</v>
      </c>
      <c r="T183" s="36">
        <f t="shared" si="40"/>
        <v>6.359777745400931E-2</v>
      </c>
      <c r="U183" s="36">
        <f t="shared" si="41"/>
        <v>2.3677938390597544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77805894</v>
      </c>
      <c r="E185" s="32">
        <f>SUM(E180:E184)</f>
        <v>77805894</v>
      </c>
      <c r="F185" s="32">
        <f>SUM(F180:F184)</f>
        <v>20855135</v>
      </c>
      <c r="G185" s="37">
        <f t="shared" si="35"/>
        <v>0.26804055487107442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20855135</v>
      </c>
      <c r="O185" s="37">
        <f t="shared" si="39"/>
        <v>0.26804055487107442</v>
      </c>
      <c r="P185" s="32">
        <f>SUM(P180:P184)</f>
        <v>18419351</v>
      </c>
      <c r="Q185" s="32">
        <f>SUM(Q180:Q184)</f>
        <v>83857289</v>
      </c>
      <c r="R185" s="32">
        <f>SUM(R180:R184)</f>
        <v>59848801</v>
      </c>
      <c r="S185" s="32">
        <f>SUM(S180:S184)</f>
        <v>18419351</v>
      </c>
      <c r="T185" s="37">
        <f t="shared" si="40"/>
        <v>0.21965116234558929</v>
      </c>
      <c r="U185" s="37">
        <f t="shared" si="41"/>
        <v>0.13224048990651194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4878124</v>
      </c>
      <c r="E186" s="31">
        <v>4878124</v>
      </c>
      <c r="F186" s="31">
        <v>1534980</v>
      </c>
      <c r="G186" s="36">
        <f t="shared" si="35"/>
        <v>0.31466604784954216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1534980</v>
      </c>
      <c r="O186" s="36">
        <f t="shared" si="39"/>
        <v>0.31466604784954216</v>
      </c>
      <c r="P186" s="31">
        <v>537498</v>
      </c>
      <c r="Q186" s="31">
        <v>5765512</v>
      </c>
      <c r="R186" s="31">
        <v>5765512</v>
      </c>
      <c r="S186" s="31">
        <v>537498</v>
      </c>
      <c r="T186" s="36">
        <f t="shared" si="40"/>
        <v>9.322641250248026E-2</v>
      </c>
      <c r="U186" s="36">
        <f t="shared" si="41"/>
        <v>1.8557873703716106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4009818</v>
      </c>
      <c r="E187" s="31">
        <v>4009818</v>
      </c>
      <c r="F187" s="31">
        <v>847709</v>
      </c>
      <c r="G187" s="36">
        <f t="shared" si="35"/>
        <v>0.21140834820932022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847709</v>
      </c>
      <c r="O187" s="36">
        <f t="shared" si="39"/>
        <v>0.21140834820932022</v>
      </c>
      <c r="P187" s="31">
        <v>719741</v>
      </c>
      <c r="Q187" s="31">
        <v>2854204</v>
      </c>
      <c r="R187" s="31">
        <v>2854204</v>
      </c>
      <c r="S187" s="31">
        <v>719741</v>
      </c>
      <c r="T187" s="36">
        <f t="shared" si="40"/>
        <v>0.25216873075645607</v>
      </c>
      <c r="U187" s="36">
        <f t="shared" si="41"/>
        <v>0.17779729096994612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150571887</v>
      </c>
      <c r="E188" s="31">
        <v>150571887</v>
      </c>
      <c r="F188" s="31">
        <v>37703334</v>
      </c>
      <c r="G188" s="36">
        <f t="shared" si="35"/>
        <v>0.25040088658781301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37703334</v>
      </c>
      <c r="O188" s="36">
        <f t="shared" si="39"/>
        <v>0.25040088658781301</v>
      </c>
      <c r="P188" s="31">
        <v>33353873</v>
      </c>
      <c r="Q188" s="31">
        <v>133625015</v>
      </c>
      <c r="R188" s="31">
        <v>133625015</v>
      </c>
      <c r="S188" s="31">
        <v>33353873</v>
      </c>
      <c r="T188" s="36">
        <f t="shared" si="40"/>
        <v>0.24960800191491092</v>
      </c>
      <c r="U188" s="36">
        <f t="shared" si="41"/>
        <v>0.13040347668170349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9951546</v>
      </c>
      <c r="E189" s="31">
        <v>9951546</v>
      </c>
      <c r="F189" s="31">
        <v>1846390</v>
      </c>
      <c r="G189" s="36">
        <f t="shared" si="35"/>
        <v>0.18553800585356287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1846390</v>
      </c>
      <c r="O189" s="36">
        <f t="shared" si="39"/>
        <v>0.18553800585356287</v>
      </c>
      <c r="P189" s="31">
        <v>1761273</v>
      </c>
      <c r="Q189" s="31">
        <v>8511472</v>
      </c>
      <c r="R189" s="31">
        <v>8513472</v>
      </c>
      <c r="S189" s="31">
        <v>1761273</v>
      </c>
      <c r="T189" s="36">
        <f t="shared" si="40"/>
        <v>0.20692930670511517</v>
      </c>
      <c r="U189" s="36">
        <f t="shared" si="41"/>
        <v>4.8326977135287885E-2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169411375</v>
      </c>
      <c r="E191" s="32">
        <f>SUM(E186:E190)</f>
        <v>169411375</v>
      </c>
      <c r="F191" s="32">
        <f>SUM(F186:F190)</f>
        <v>41932413</v>
      </c>
      <c r="G191" s="37">
        <f t="shared" si="35"/>
        <v>0.24751828500299936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41932413</v>
      </c>
      <c r="O191" s="37">
        <f t="shared" si="39"/>
        <v>0.24751828500299936</v>
      </c>
      <c r="P191" s="32">
        <f>SUM(P186:P190)</f>
        <v>36372385</v>
      </c>
      <c r="Q191" s="32">
        <f>SUM(Q186:Q190)</f>
        <v>150756203</v>
      </c>
      <c r="R191" s="32">
        <f>SUM(R186:R190)</f>
        <v>150758203</v>
      </c>
      <c r="S191" s="32">
        <f>SUM(S186:S190)</f>
        <v>36372385</v>
      </c>
      <c r="T191" s="37">
        <f t="shared" si="40"/>
        <v>0.24126625821161071</v>
      </c>
      <c r="U191" s="37">
        <f t="shared" si="41"/>
        <v>0.152863992834124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19259206</v>
      </c>
      <c r="E192" s="31">
        <v>19259206</v>
      </c>
      <c r="F192" s="31">
        <v>3172201</v>
      </c>
      <c r="G192" s="36">
        <f t="shared" si="35"/>
        <v>0.16471089202742834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3172201</v>
      </c>
      <c r="O192" s="36">
        <f t="shared" si="39"/>
        <v>0.16471089202742834</v>
      </c>
      <c r="P192" s="31">
        <v>4530935</v>
      </c>
      <c r="Q192" s="31">
        <v>18096181</v>
      </c>
      <c r="R192" s="31">
        <v>18096181</v>
      </c>
      <c r="S192" s="31">
        <v>4530935</v>
      </c>
      <c r="T192" s="36">
        <f t="shared" si="40"/>
        <v>0.25038072950309237</v>
      </c>
      <c r="U192" s="36">
        <f t="shared" si="41"/>
        <v>-0.29987938471860665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28790548</v>
      </c>
      <c r="E193" s="31">
        <v>28790548</v>
      </c>
      <c r="F193" s="31">
        <v>7676625</v>
      </c>
      <c r="G193" s="36">
        <f t="shared" si="35"/>
        <v>0.26663698794479357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7676625</v>
      </c>
      <c r="O193" s="36">
        <f t="shared" si="39"/>
        <v>0.26663698794479357</v>
      </c>
      <c r="P193" s="31">
        <v>4254158</v>
      </c>
      <c r="Q193" s="31">
        <v>25427939</v>
      </c>
      <c r="R193" s="31">
        <v>25427939</v>
      </c>
      <c r="S193" s="31">
        <v>4254158</v>
      </c>
      <c r="T193" s="36">
        <f t="shared" si="40"/>
        <v>0.16730250925959828</v>
      </c>
      <c r="U193" s="36">
        <f t="shared" si="41"/>
        <v>0.80449926871545441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10749779</v>
      </c>
      <c r="E194" s="31">
        <v>10749779</v>
      </c>
      <c r="F194" s="31">
        <v>3469791</v>
      </c>
      <c r="G194" s="36">
        <f t="shared" si="35"/>
        <v>0.3227778915268863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3469791</v>
      </c>
      <c r="O194" s="36">
        <f t="shared" si="39"/>
        <v>0.3227778915268863</v>
      </c>
      <c r="P194" s="31">
        <v>2642185</v>
      </c>
      <c r="Q194" s="31">
        <v>11041258</v>
      </c>
      <c r="R194" s="31">
        <v>11041258</v>
      </c>
      <c r="S194" s="31">
        <v>2642185</v>
      </c>
      <c r="T194" s="36">
        <f t="shared" si="40"/>
        <v>0.23930108326424399</v>
      </c>
      <c r="U194" s="36">
        <f t="shared" si="41"/>
        <v>0.31322787768456783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27550840</v>
      </c>
      <c r="E195" s="31">
        <v>27550840</v>
      </c>
      <c r="F195" s="31">
        <v>7951430</v>
      </c>
      <c r="G195" s="36">
        <f t="shared" si="35"/>
        <v>0.2886093491160342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7951430</v>
      </c>
      <c r="O195" s="36">
        <f t="shared" si="39"/>
        <v>0.2886093491160342</v>
      </c>
      <c r="P195" s="31">
        <v>6596072</v>
      </c>
      <c r="Q195" s="31">
        <v>26232073</v>
      </c>
      <c r="R195" s="31">
        <v>26232073</v>
      </c>
      <c r="S195" s="31">
        <v>6596072</v>
      </c>
      <c r="T195" s="36">
        <f t="shared" si="40"/>
        <v>0.25145065736893918</v>
      </c>
      <c r="U195" s="36">
        <f t="shared" si="41"/>
        <v>0.2054795642012397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30372814</v>
      </c>
      <c r="E196" s="31">
        <v>30372814</v>
      </c>
      <c r="F196" s="31">
        <v>7307238</v>
      </c>
      <c r="G196" s="36">
        <f t="shared" si="35"/>
        <v>0.24058482035941747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7307238</v>
      </c>
      <c r="O196" s="36">
        <f t="shared" si="39"/>
        <v>0.24058482035941747</v>
      </c>
      <c r="P196" s="31">
        <v>5223449</v>
      </c>
      <c r="Q196" s="31">
        <v>22498381</v>
      </c>
      <c r="R196" s="31">
        <v>22498381</v>
      </c>
      <c r="S196" s="31">
        <v>5223449</v>
      </c>
      <c r="T196" s="36">
        <f t="shared" si="40"/>
        <v>0.23216999480984876</v>
      </c>
      <c r="U196" s="36">
        <f t="shared" si="41"/>
        <v>0.39892971100129437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116723187</v>
      </c>
      <c r="E198" s="32">
        <f>SUM(E192:E197)</f>
        <v>116723187</v>
      </c>
      <c r="F198" s="32">
        <f>SUM(F192:F197)</f>
        <v>29577285</v>
      </c>
      <c r="G198" s="37">
        <f t="shared" si="35"/>
        <v>0.25339682508840339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29577285</v>
      </c>
      <c r="O198" s="37">
        <f t="shared" si="39"/>
        <v>0.25339682508840339</v>
      </c>
      <c r="P198" s="32">
        <f>SUM(P192:P197)</f>
        <v>23246799</v>
      </c>
      <c r="Q198" s="32">
        <f>SUM(Q192:Q197)</f>
        <v>103295832</v>
      </c>
      <c r="R198" s="32">
        <f>SUM(R192:R197)</f>
        <v>103295832</v>
      </c>
      <c r="S198" s="32">
        <f>SUM(S192:S197)</f>
        <v>23246799</v>
      </c>
      <c r="T198" s="37">
        <f t="shared" si="40"/>
        <v>0.22505069710847578</v>
      </c>
      <c r="U198" s="37">
        <f t="shared" si="41"/>
        <v>0.27231645956933681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6100470</v>
      </c>
      <c r="E199" s="31">
        <v>6100470</v>
      </c>
      <c r="F199" s="31">
        <v>1005370</v>
      </c>
      <c r="G199" s="36">
        <f t="shared" si="35"/>
        <v>0.1648020562350114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1005370</v>
      </c>
      <c r="O199" s="36">
        <f t="shared" si="39"/>
        <v>0.1648020562350114</v>
      </c>
      <c r="P199" s="31">
        <v>1425700</v>
      </c>
      <c r="Q199" s="31">
        <v>5826619</v>
      </c>
      <c r="R199" s="31">
        <v>5826619</v>
      </c>
      <c r="S199" s="31">
        <v>1425700</v>
      </c>
      <c r="T199" s="36">
        <f t="shared" si="40"/>
        <v>0.24468735642402567</v>
      </c>
      <c r="U199" s="36">
        <f t="shared" si="41"/>
        <v>-0.29482359542680792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49147988</v>
      </c>
      <c r="E200" s="31">
        <v>49147988</v>
      </c>
      <c r="F200" s="31">
        <v>17821212</v>
      </c>
      <c r="G200" s="36">
        <f t="shared" si="35"/>
        <v>0.36260308356875159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17821212</v>
      </c>
      <c r="O200" s="36">
        <f t="shared" si="39"/>
        <v>0.36260308356875159</v>
      </c>
      <c r="P200" s="31">
        <v>12958861</v>
      </c>
      <c r="Q200" s="31">
        <v>32934782</v>
      </c>
      <c r="R200" s="31">
        <v>33660993</v>
      </c>
      <c r="S200" s="31">
        <v>12958861</v>
      </c>
      <c r="T200" s="36">
        <f t="shared" si="40"/>
        <v>0.39347037426875942</v>
      </c>
      <c r="U200" s="36">
        <f t="shared" si="41"/>
        <v>0.37521438033790155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25686288</v>
      </c>
      <c r="E202" s="31">
        <v>25686288</v>
      </c>
      <c r="F202" s="31">
        <v>8805932</v>
      </c>
      <c r="G202" s="36">
        <f t="shared" si="35"/>
        <v>0.34282618025617401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8805932</v>
      </c>
      <c r="O202" s="36">
        <f t="shared" si="39"/>
        <v>0.34282618025617401</v>
      </c>
      <c r="P202" s="31">
        <v>7550005</v>
      </c>
      <c r="Q202" s="31">
        <v>29177511</v>
      </c>
      <c r="R202" s="31">
        <v>29177511</v>
      </c>
      <c r="S202" s="31">
        <v>7550005</v>
      </c>
      <c r="T202" s="36">
        <f t="shared" si="40"/>
        <v>0.25876110542808123</v>
      </c>
      <c r="U202" s="36">
        <f t="shared" si="41"/>
        <v>0.16634783685573717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80934746</v>
      </c>
      <c r="E204" s="32">
        <f>SUM(E199:E203)</f>
        <v>80934746</v>
      </c>
      <c r="F204" s="32">
        <f>SUM(F199:F203)</f>
        <v>27632514</v>
      </c>
      <c r="G204" s="37">
        <f t="shared" si="35"/>
        <v>0.34141719552687544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27632514</v>
      </c>
      <c r="O204" s="37">
        <f t="shared" si="39"/>
        <v>0.34141719552687544</v>
      </c>
      <c r="P204" s="32">
        <f>SUM(P199:P203)</f>
        <v>21934566</v>
      </c>
      <c r="Q204" s="32">
        <f>SUM(Q199:Q203)</f>
        <v>67938912</v>
      </c>
      <c r="R204" s="32">
        <f>SUM(R199:R203)</f>
        <v>68665123</v>
      </c>
      <c r="S204" s="32">
        <f>SUM(S199:S203)</f>
        <v>21934566</v>
      </c>
      <c r="T204" s="37">
        <f t="shared" si="40"/>
        <v>0.32285718676213127</v>
      </c>
      <c r="U204" s="37">
        <f t="shared" si="41"/>
        <v>0.25977026397513403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547903324</v>
      </c>
      <c r="E205" s="32">
        <f>SUM(E173:E178,E180:E184,E186:E190,E192:E197,E199:E203)</f>
        <v>547903324</v>
      </c>
      <c r="F205" s="32">
        <f>SUM(F173:F178,F180:F184,F186:F190,F192:F197,F199:F203)</f>
        <v>142448528</v>
      </c>
      <c r="G205" s="37">
        <f t="shared" si="35"/>
        <v>0.25998843547808081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142448528</v>
      </c>
      <c r="O205" s="37">
        <f t="shared" si="39"/>
        <v>0.25998843547808081</v>
      </c>
      <c r="P205" s="32">
        <f>SUM(P173:P178,P180:P184,P186:P190,P192:P197,P199:P203)</f>
        <v>116021097</v>
      </c>
      <c r="Q205" s="32">
        <f>SUM(Q173:Q178,Q180:Q184,Q186:Q190,Q192:Q197,Q199:Q203)</f>
        <v>534371876</v>
      </c>
      <c r="R205" s="32">
        <f>SUM(R173:R178,R180:R184,R186:R190,R192:R197,R199:R203)</f>
        <v>512350877</v>
      </c>
      <c r="S205" s="32">
        <f>SUM(S173:S178,S180:S184,S186:S190,S192:S197,S199:S203)</f>
        <v>116021097</v>
      </c>
      <c r="T205" s="37">
        <f t="shared" si="40"/>
        <v>0.21711677244032207</v>
      </c>
      <c r="U205" s="37">
        <f t="shared" si="41"/>
        <v>0.22778125430067253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12854282</v>
      </c>
      <c r="E208" s="31">
        <v>12854282</v>
      </c>
      <c r="F208" s="31">
        <v>851660</v>
      </c>
      <c r="G208" s="36">
        <f t="shared" ref="G208:G231" si="42">IF(($D208     =0),0,($F208     /$D208     ))</f>
        <v>6.625496468803159E-2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851660</v>
      </c>
      <c r="O208" s="36">
        <f t="shared" ref="O208:O231" si="46">IF(($D208     =0),0,($N208     /$D208     ))</f>
        <v>6.625496468803159E-2</v>
      </c>
      <c r="P208" s="31">
        <v>21541</v>
      </c>
      <c r="Q208" s="31">
        <v>12213983</v>
      </c>
      <c r="R208" s="31">
        <v>12176817</v>
      </c>
      <c r="S208" s="31">
        <v>21541</v>
      </c>
      <c r="T208" s="36">
        <f t="shared" ref="T208:T231" si="47">IF(($Q208     =0),0,($S208     /$Q208     ))</f>
        <v>1.7636343525285732E-3</v>
      </c>
      <c r="U208" s="36">
        <f t="shared" ref="U208:U231" si="48">IF(($P208     =0),0,(($F208     /$P208     )-1))</f>
        <v>38.53669746065642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68028598</v>
      </c>
      <c r="E209" s="31">
        <v>68028598</v>
      </c>
      <c r="F209" s="31">
        <v>14936488</v>
      </c>
      <c r="G209" s="36">
        <f t="shared" si="42"/>
        <v>0.21956189660119116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14936488</v>
      </c>
      <c r="O209" s="36">
        <f t="shared" si="46"/>
        <v>0.21956189660119116</v>
      </c>
      <c r="P209" s="31">
        <v>14615995</v>
      </c>
      <c r="Q209" s="31">
        <v>58454161</v>
      </c>
      <c r="R209" s="31">
        <v>64134711</v>
      </c>
      <c r="S209" s="31">
        <v>14615995</v>
      </c>
      <c r="T209" s="36">
        <f t="shared" si="47"/>
        <v>0.25004199444415942</v>
      </c>
      <c r="U209" s="36">
        <f t="shared" si="48"/>
        <v>2.1927552657208693E-2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22819401</v>
      </c>
      <c r="E210" s="31">
        <v>22819401</v>
      </c>
      <c r="F210" s="31">
        <v>3882755</v>
      </c>
      <c r="G210" s="36">
        <f t="shared" si="42"/>
        <v>0.17015148644786951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3882755</v>
      </c>
      <c r="O210" s="36">
        <f t="shared" si="46"/>
        <v>0.17015148644786951</v>
      </c>
      <c r="P210" s="31">
        <v>3585829</v>
      </c>
      <c r="Q210" s="31">
        <v>17882568</v>
      </c>
      <c r="R210" s="31">
        <v>21545373</v>
      </c>
      <c r="S210" s="31">
        <v>3585829</v>
      </c>
      <c r="T210" s="36">
        <f t="shared" si="47"/>
        <v>0.20052092070892727</v>
      </c>
      <c r="U210" s="36">
        <f t="shared" si="48"/>
        <v>8.2805398695810606E-2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29995860</v>
      </c>
      <c r="E211" s="31">
        <v>29995860</v>
      </c>
      <c r="F211" s="31">
        <v>3055688</v>
      </c>
      <c r="G211" s="36">
        <f t="shared" si="42"/>
        <v>0.10187032477148514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3055688</v>
      </c>
      <c r="O211" s="36">
        <f t="shared" si="46"/>
        <v>0.10187032477148514</v>
      </c>
      <c r="P211" s="31">
        <v>2854151</v>
      </c>
      <c r="Q211" s="31">
        <v>9629428</v>
      </c>
      <c r="R211" s="31">
        <v>12639391</v>
      </c>
      <c r="S211" s="31">
        <v>2854151</v>
      </c>
      <c r="T211" s="36">
        <f t="shared" si="47"/>
        <v>0.29639880998123669</v>
      </c>
      <c r="U211" s="36">
        <f t="shared" si="48"/>
        <v>7.0611891241914027E-2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44627867</v>
      </c>
      <c r="E212" s="31">
        <v>44627867</v>
      </c>
      <c r="F212" s="31">
        <v>7299935</v>
      </c>
      <c r="G212" s="36">
        <f t="shared" si="42"/>
        <v>0.16357346856841712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7299935</v>
      </c>
      <c r="O212" s="36">
        <f t="shared" si="46"/>
        <v>0.16357346856841712</v>
      </c>
      <c r="P212" s="31">
        <v>7136803</v>
      </c>
      <c r="Q212" s="31">
        <v>35565447</v>
      </c>
      <c r="R212" s="31">
        <v>35565447</v>
      </c>
      <c r="S212" s="31">
        <v>7136803</v>
      </c>
      <c r="T212" s="36">
        <f t="shared" si="47"/>
        <v>0.20066675950958807</v>
      </c>
      <c r="U212" s="36">
        <f t="shared" si="48"/>
        <v>2.2857853859774568E-2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10633000</v>
      </c>
      <c r="E213" s="31">
        <v>10633000</v>
      </c>
      <c r="F213" s="31">
        <v>2820520</v>
      </c>
      <c r="G213" s="36">
        <f t="shared" si="42"/>
        <v>0.26526097996802406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2820520</v>
      </c>
      <c r="O213" s="36">
        <f t="shared" si="46"/>
        <v>0.26526097996802406</v>
      </c>
      <c r="P213" s="31">
        <v>2331301</v>
      </c>
      <c r="Q213" s="31">
        <v>10444000</v>
      </c>
      <c r="R213" s="31">
        <v>10444000</v>
      </c>
      <c r="S213" s="31">
        <v>2331301</v>
      </c>
      <c r="T213" s="36">
        <f t="shared" si="47"/>
        <v>0.22321916890080429</v>
      </c>
      <c r="U213" s="36">
        <f t="shared" si="48"/>
        <v>0.20984806337748751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194779396</v>
      </c>
      <c r="E214" s="31">
        <v>194779396</v>
      </c>
      <c r="F214" s="31">
        <v>4349887</v>
      </c>
      <c r="G214" s="36">
        <f t="shared" si="42"/>
        <v>2.2332377496437045E-2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4349887</v>
      </c>
      <c r="O214" s="36">
        <f t="shared" si="46"/>
        <v>2.2332377496437045E-2</v>
      </c>
      <c r="P214" s="31">
        <v>-5051927</v>
      </c>
      <c r="Q214" s="31">
        <v>184975685</v>
      </c>
      <c r="R214" s="31">
        <v>184975685</v>
      </c>
      <c r="S214" s="31">
        <v>-5051927</v>
      </c>
      <c r="T214" s="36">
        <f t="shared" si="47"/>
        <v>-2.7311303104513438E-2</v>
      </c>
      <c r="U214" s="36">
        <f t="shared" si="48"/>
        <v>-1.8610352049821781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383738404</v>
      </c>
      <c r="E216" s="32">
        <f>SUM(E208:E215)</f>
        <v>383738404</v>
      </c>
      <c r="F216" s="32">
        <f>SUM(F208:F215)</f>
        <v>37196933</v>
      </c>
      <c r="G216" s="37">
        <f t="shared" si="42"/>
        <v>9.6933047649825535E-2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37196933</v>
      </c>
      <c r="O216" s="37">
        <f t="shared" si="46"/>
        <v>9.6933047649825535E-2</v>
      </c>
      <c r="P216" s="32">
        <f>SUM(P208:P215)</f>
        <v>25493693</v>
      </c>
      <c r="Q216" s="32">
        <f>SUM(Q208:Q215)</f>
        <v>329165272</v>
      </c>
      <c r="R216" s="32">
        <f>SUM(R208:R215)</f>
        <v>341481424</v>
      </c>
      <c r="S216" s="32">
        <f>SUM(S208:S215)</f>
        <v>25493693</v>
      </c>
      <c r="T216" s="37">
        <f t="shared" si="47"/>
        <v>7.7449522074734545E-2</v>
      </c>
      <c r="U216" s="37">
        <f t="shared" si="48"/>
        <v>0.4590641300968048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18685961</v>
      </c>
      <c r="E217" s="31">
        <v>18685961</v>
      </c>
      <c r="F217" s="31">
        <v>41242951</v>
      </c>
      <c r="G217" s="36">
        <f t="shared" si="42"/>
        <v>2.2071624253095679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41242951</v>
      </c>
      <c r="O217" s="36">
        <f t="shared" si="46"/>
        <v>2.2071624253095679</v>
      </c>
      <c r="P217" s="31">
        <v>35088035</v>
      </c>
      <c r="Q217" s="31">
        <v>139421498</v>
      </c>
      <c r="R217" s="31">
        <v>77074000</v>
      </c>
      <c r="S217" s="31">
        <v>35088035</v>
      </c>
      <c r="T217" s="36">
        <f t="shared" si="47"/>
        <v>0.25166875627745727</v>
      </c>
      <c r="U217" s="36">
        <f t="shared" si="48"/>
        <v>0.17541352771678431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279126093</v>
      </c>
      <c r="E218" s="31">
        <v>279126093</v>
      </c>
      <c r="F218" s="31">
        <v>48927157</v>
      </c>
      <c r="G218" s="36">
        <f t="shared" si="42"/>
        <v>0.1752869338517915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48927157</v>
      </c>
      <c r="O218" s="36">
        <f t="shared" si="46"/>
        <v>0.1752869338517915</v>
      </c>
      <c r="P218" s="31">
        <v>42273581</v>
      </c>
      <c r="Q218" s="31">
        <v>242167444</v>
      </c>
      <c r="R218" s="31">
        <v>246718561</v>
      </c>
      <c r="S218" s="31">
        <v>42273581</v>
      </c>
      <c r="T218" s="36">
        <f t="shared" si="47"/>
        <v>0.17456343553760265</v>
      </c>
      <c r="U218" s="36">
        <f t="shared" si="48"/>
        <v>0.15739324283883116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158419453</v>
      </c>
      <c r="E219" s="31">
        <v>158419453</v>
      </c>
      <c r="F219" s="31">
        <v>48149884</v>
      </c>
      <c r="G219" s="36">
        <f t="shared" si="42"/>
        <v>0.30393921382874617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48149884</v>
      </c>
      <c r="O219" s="36">
        <f t="shared" si="46"/>
        <v>0.30393921382874617</v>
      </c>
      <c r="P219" s="31">
        <v>42003308</v>
      </c>
      <c r="Q219" s="31">
        <v>135384960</v>
      </c>
      <c r="R219" s="31">
        <v>147951460</v>
      </c>
      <c r="S219" s="31">
        <v>42003308</v>
      </c>
      <c r="T219" s="36">
        <f t="shared" si="47"/>
        <v>0.31025091708857466</v>
      </c>
      <c r="U219" s="36">
        <f t="shared" si="48"/>
        <v>0.14633552195460409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12029826</v>
      </c>
      <c r="E220" s="31">
        <v>12029826</v>
      </c>
      <c r="F220" s="31">
        <v>2848571</v>
      </c>
      <c r="G220" s="36">
        <f t="shared" si="42"/>
        <v>0.2367923692329382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2848571</v>
      </c>
      <c r="O220" s="36">
        <f t="shared" si="46"/>
        <v>0.2367923692329382</v>
      </c>
      <c r="P220" s="31">
        <v>2784780</v>
      </c>
      <c r="Q220" s="31">
        <v>11424336</v>
      </c>
      <c r="R220" s="31">
        <v>11424336</v>
      </c>
      <c r="S220" s="31">
        <v>2784780</v>
      </c>
      <c r="T220" s="36">
        <f t="shared" si="47"/>
        <v>0.24375858693231711</v>
      </c>
      <c r="U220" s="36">
        <f t="shared" si="48"/>
        <v>2.2907015994082069E-2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74079370</v>
      </c>
      <c r="E221" s="31">
        <v>74079370</v>
      </c>
      <c r="F221" s="31">
        <v>19700342</v>
      </c>
      <c r="G221" s="36">
        <f t="shared" si="42"/>
        <v>0.26593560393399673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19700342</v>
      </c>
      <c r="O221" s="36">
        <f t="shared" si="46"/>
        <v>0.26593560393399673</v>
      </c>
      <c r="P221" s="31">
        <v>16394641</v>
      </c>
      <c r="Q221" s="31">
        <v>64670492</v>
      </c>
      <c r="R221" s="31">
        <v>69179796</v>
      </c>
      <c r="S221" s="31">
        <v>16394641</v>
      </c>
      <c r="T221" s="36">
        <f t="shared" si="47"/>
        <v>0.25351037997360526</v>
      </c>
      <c r="U221" s="36">
        <f t="shared" si="48"/>
        <v>0.20163302142450079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4706999</v>
      </c>
      <c r="E222" s="31">
        <v>4706999</v>
      </c>
      <c r="F222" s="31">
        <v>1428742</v>
      </c>
      <c r="G222" s="36">
        <f t="shared" si="42"/>
        <v>0.30353564978450176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1428742</v>
      </c>
      <c r="O222" s="36">
        <f t="shared" si="46"/>
        <v>0.30353564978450176</v>
      </c>
      <c r="P222" s="31">
        <v>1372575</v>
      </c>
      <c r="Q222" s="31">
        <v>4500000</v>
      </c>
      <c r="R222" s="31">
        <v>4500000</v>
      </c>
      <c r="S222" s="31">
        <v>1372575</v>
      </c>
      <c r="T222" s="36">
        <f t="shared" si="47"/>
        <v>0.30501666666666666</v>
      </c>
      <c r="U222" s="36">
        <f t="shared" si="48"/>
        <v>4.0920896854452327E-2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547047702</v>
      </c>
      <c r="E224" s="32">
        <f>SUM(E217:E223)</f>
        <v>547047702</v>
      </c>
      <c r="F224" s="32">
        <f>SUM(F217:F223)</f>
        <v>162297647</v>
      </c>
      <c r="G224" s="37">
        <f t="shared" si="42"/>
        <v>0.29667914956345071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162297647</v>
      </c>
      <c r="O224" s="37">
        <f t="shared" si="46"/>
        <v>0.29667914956345071</v>
      </c>
      <c r="P224" s="32">
        <f>SUM(P217:P223)</f>
        <v>139916920</v>
      </c>
      <c r="Q224" s="32">
        <f>SUM(Q217:Q223)</f>
        <v>597568730</v>
      </c>
      <c r="R224" s="32">
        <f>SUM(R217:R223)</f>
        <v>556848153</v>
      </c>
      <c r="S224" s="32">
        <f>SUM(S217:S223)</f>
        <v>139916920</v>
      </c>
      <c r="T224" s="37">
        <f t="shared" si="47"/>
        <v>0.23414364402903076</v>
      </c>
      <c r="U224" s="37">
        <f t="shared" si="48"/>
        <v>0.15995725892193735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28875143</v>
      </c>
      <c r="E225" s="31">
        <v>28875143</v>
      </c>
      <c r="F225" s="31">
        <v>6223326</v>
      </c>
      <c r="G225" s="36">
        <f t="shared" si="42"/>
        <v>0.21552537419468365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6223326</v>
      </c>
      <c r="O225" s="36">
        <f t="shared" si="46"/>
        <v>0.21552537419468365</v>
      </c>
      <c r="P225" s="31">
        <v>5908659</v>
      </c>
      <c r="Q225" s="31">
        <v>27247944</v>
      </c>
      <c r="R225" s="31">
        <v>27247944</v>
      </c>
      <c r="S225" s="31">
        <v>5908659</v>
      </c>
      <c r="T225" s="36">
        <f t="shared" si="47"/>
        <v>0.2168478840091568</v>
      </c>
      <c r="U225" s="36">
        <f t="shared" si="48"/>
        <v>5.3255231009269544E-2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119555663</v>
      </c>
      <c r="E226" s="31">
        <v>119555663</v>
      </c>
      <c r="F226" s="31">
        <v>47802798</v>
      </c>
      <c r="G226" s="36">
        <f t="shared" si="42"/>
        <v>0.39983717040655781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47802798</v>
      </c>
      <c r="O226" s="36">
        <f t="shared" si="46"/>
        <v>0.39983717040655781</v>
      </c>
      <c r="P226" s="31">
        <v>41713254</v>
      </c>
      <c r="Q226" s="31">
        <v>115591031</v>
      </c>
      <c r="R226" s="31">
        <v>111047229</v>
      </c>
      <c r="S226" s="31">
        <v>41713254</v>
      </c>
      <c r="T226" s="36">
        <f t="shared" si="47"/>
        <v>0.36086929616537461</v>
      </c>
      <c r="U226" s="36">
        <f t="shared" si="48"/>
        <v>0.1459858298276131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13387091</v>
      </c>
      <c r="E227" s="31">
        <v>13387091</v>
      </c>
      <c r="F227" s="31">
        <v>2404506</v>
      </c>
      <c r="G227" s="36">
        <f t="shared" si="42"/>
        <v>0.17961377867678646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2404506</v>
      </c>
      <c r="O227" s="36">
        <f t="shared" si="46"/>
        <v>0.17961377867678646</v>
      </c>
      <c r="P227" s="31">
        <v>2194621</v>
      </c>
      <c r="Q227" s="31">
        <v>9848632</v>
      </c>
      <c r="R227" s="31">
        <v>15067632</v>
      </c>
      <c r="S227" s="31">
        <v>2194621</v>
      </c>
      <c r="T227" s="36">
        <f t="shared" si="47"/>
        <v>0.22283511050062588</v>
      </c>
      <c r="U227" s="36">
        <f t="shared" si="48"/>
        <v>9.5636102999105521E-2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334260157</v>
      </c>
      <c r="E228" s="31">
        <v>334260157</v>
      </c>
      <c r="F228" s="31">
        <v>214254817</v>
      </c>
      <c r="G228" s="36">
        <f t="shared" si="42"/>
        <v>0.64098221852986204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214254817</v>
      </c>
      <c r="O228" s="36">
        <f t="shared" si="46"/>
        <v>0.64098221852986204</v>
      </c>
      <c r="P228" s="31">
        <v>198896899</v>
      </c>
      <c r="Q228" s="31">
        <v>323491027</v>
      </c>
      <c r="R228" s="31">
        <v>330691027</v>
      </c>
      <c r="S228" s="31">
        <v>198896899</v>
      </c>
      <c r="T228" s="36">
        <f t="shared" si="47"/>
        <v>0.61484518085257434</v>
      </c>
      <c r="U228" s="36">
        <f t="shared" si="48"/>
        <v>7.7215472323678647E-2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496078054</v>
      </c>
      <c r="E230" s="32">
        <f>SUM(E225:E229)</f>
        <v>496078054</v>
      </c>
      <c r="F230" s="32">
        <f>SUM(F225:F229)</f>
        <v>270685447</v>
      </c>
      <c r="G230" s="37">
        <f t="shared" si="42"/>
        <v>0.54565092089318668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270685447</v>
      </c>
      <c r="O230" s="37">
        <f t="shared" si="46"/>
        <v>0.54565092089318668</v>
      </c>
      <c r="P230" s="32">
        <f>SUM(P225:P229)</f>
        <v>248713433</v>
      </c>
      <c r="Q230" s="32">
        <f>SUM(Q225:Q229)</f>
        <v>476178634</v>
      </c>
      <c r="R230" s="32">
        <f>SUM(R225:R229)</f>
        <v>484053832</v>
      </c>
      <c r="S230" s="32">
        <f>SUM(S225:S229)</f>
        <v>248713433</v>
      </c>
      <c r="T230" s="37">
        <f t="shared" si="47"/>
        <v>0.52231119844826968</v>
      </c>
      <c r="U230" s="37">
        <f t="shared" si="48"/>
        <v>8.8342691164574161E-2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1426864160</v>
      </c>
      <c r="E231" s="32">
        <f>SUM(E208:E215,E217:E223,E225:E229)</f>
        <v>1426864160</v>
      </c>
      <c r="F231" s="32">
        <f>SUM(F208:F215,F217:F223,F225:F229)</f>
        <v>470180027</v>
      </c>
      <c r="G231" s="37">
        <f t="shared" si="42"/>
        <v>0.32951982408752911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470180027</v>
      </c>
      <c r="O231" s="37">
        <f t="shared" si="46"/>
        <v>0.32951982408752911</v>
      </c>
      <c r="P231" s="32">
        <f>SUM(P208:P215,P217:P223,P225:P229)</f>
        <v>414124046</v>
      </c>
      <c r="Q231" s="32">
        <f>SUM(Q208:Q215,Q217:Q223,Q225:Q229)</f>
        <v>1402912636</v>
      </c>
      <c r="R231" s="32">
        <f>SUM(R208:R215,R217:R223,R225:R229)</f>
        <v>1382383409</v>
      </c>
      <c r="S231" s="32">
        <f>SUM(S208:S215,S217:S223,S225:S229)</f>
        <v>414124046</v>
      </c>
      <c r="T231" s="37">
        <f t="shared" si="47"/>
        <v>0.29518876327235533</v>
      </c>
      <c r="U231" s="37">
        <f t="shared" si="48"/>
        <v>0.13536036253253458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7867362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7867362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72953261</v>
      </c>
      <c r="E235" s="31">
        <v>72953261</v>
      </c>
      <c r="F235" s="31">
        <v>17908150</v>
      </c>
      <c r="G235" s="36">
        <f t="shared" si="49"/>
        <v>0.2454742907243036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17908150</v>
      </c>
      <c r="O235" s="36">
        <f t="shared" si="53"/>
        <v>0.2454742907243036</v>
      </c>
      <c r="P235" s="31">
        <v>17579329</v>
      </c>
      <c r="Q235" s="31">
        <v>78778145</v>
      </c>
      <c r="R235" s="31">
        <v>78778145</v>
      </c>
      <c r="S235" s="31">
        <v>17579329</v>
      </c>
      <c r="T235" s="36">
        <f t="shared" si="54"/>
        <v>0.22314982156535929</v>
      </c>
      <c r="U235" s="36">
        <f t="shared" si="55"/>
        <v>1.8704980150266337E-2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339646825</v>
      </c>
      <c r="E236" s="31">
        <v>339646825</v>
      </c>
      <c r="F236" s="31">
        <v>30486785</v>
      </c>
      <c r="G236" s="36">
        <f t="shared" si="49"/>
        <v>8.9760253168861506E-2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30486785</v>
      </c>
      <c r="O236" s="36">
        <f t="shared" si="53"/>
        <v>8.9760253168861506E-2</v>
      </c>
      <c r="P236" s="31">
        <v>91921535</v>
      </c>
      <c r="Q236" s="31">
        <v>289866350</v>
      </c>
      <c r="R236" s="31">
        <v>299866350</v>
      </c>
      <c r="S236" s="31">
        <v>91921535</v>
      </c>
      <c r="T236" s="36">
        <f t="shared" si="54"/>
        <v>0.31711695752197522</v>
      </c>
      <c r="U236" s="36">
        <f t="shared" si="55"/>
        <v>-0.66833903502590553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1795146</v>
      </c>
      <c r="E237" s="31">
        <v>1795146</v>
      </c>
      <c r="F237" s="31">
        <v>816315</v>
      </c>
      <c r="G237" s="36">
        <f t="shared" si="49"/>
        <v>0.45473460097395979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816315</v>
      </c>
      <c r="O237" s="36">
        <f t="shared" si="53"/>
        <v>0.45473460097395979</v>
      </c>
      <c r="P237" s="31">
        <v>738696</v>
      </c>
      <c r="Q237" s="31">
        <v>1546076</v>
      </c>
      <c r="R237" s="31">
        <v>1552076</v>
      </c>
      <c r="S237" s="31">
        <v>738696</v>
      </c>
      <c r="T237" s="36">
        <f t="shared" si="54"/>
        <v>0.47778763786515022</v>
      </c>
      <c r="U237" s="36">
        <f t="shared" si="55"/>
        <v>0.10507570096494367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99539783</v>
      </c>
      <c r="E238" s="31">
        <v>99539783</v>
      </c>
      <c r="F238" s="31">
        <v>3193662</v>
      </c>
      <c r="G238" s="36">
        <f t="shared" si="49"/>
        <v>3.208427729845463E-2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3193662</v>
      </c>
      <c r="O238" s="36">
        <f t="shared" si="53"/>
        <v>3.208427729845463E-2</v>
      </c>
      <c r="P238" s="31">
        <v>84389383</v>
      </c>
      <c r="Q238" s="31">
        <v>92947583</v>
      </c>
      <c r="R238" s="31">
        <v>92947583</v>
      </c>
      <c r="S238" s="31">
        <v>84389383</v>
      </c>
      <c r="T238" s="36">
        <f t="shared" si="54"/>
        <v>0.90792444812685447</v>
      </c>
      <c r="U238" s="36">
        <f t="shared" si="55"/>
        <v>-0.96215564225656203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513935015</v>
      </c>
      <c r="E240" s="32">
        <f>SUM(E234:E239)</f>
        <v>513935015</v>
      </c>
      <c r="F240" s="32">
        <f>SUM(F234:F239)</f>
        <v>60272274</v>
      </c>
      <c r="G240" s="37">
        <f t="shared" si="49"/>
        <v>0.11727606067082236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60272274</v>
      </c>
      <c r="O240" s="37">
        <f t="shared" si="53"/>
        <v>0.11727606067082236</v>
      </c>
      <c r="P240" s="32">
        <f>SUM(P234:P239)</f>
        <v>194628943</v>
      </c>
      <c r="Q240" s="32">
        <f>SUM(Q234:Q239)</f>
        <v>463138154</v>
      </c>
      <c r="R240" s="32">
        <f>SUM(R234:R239)</f>
        <v>473144154</v>
      </c>
      <c r="S240" s="32">
        <f>SUM(S234:S239)</f>
        <v>194628943</v>
      </c>
      <c r="T240" s="37">
        <f t="shared" si="54"/>
        <v>0.42023949294404278</v>
      </c>
      <c r="U240" s="37">
        <f t="shared" si="55"/>
        <v>-0.69032214288909743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13369380</v>
      </c>
      <c r="E242" s="31">
        <v>13369380</v>
      </c>
      <c r="F242" s="31">
        <v>3028386</v>
      </c>
      <c r="G242" s="36">
        <f t="shared" si="49"/>
        <v>0.22651656247335328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3028386</v>
      </c>
      <c r="O242" s="36">
        <f t="shared" si="53"/>
        <v>0.22651656247335328</v>
      </c>
      <c r="P242" s="31">
        <v>3177112</v>
      </c>
      <c r="Q242" s="31">
        <v>12701971</v>
      </c>
      <c r="R242" s="31">
        <v>13403828</v>
      </c>
      <c r="S242" s="31">
        <v>3177112</v>
      </c>
      <c r="T242" s="36">
        <f t="shared" si="54"/>
        <v>0.2501274802154721</v>
      </c>
      <c r="U242" s="36">
        <f t="shared" si="55"/>
        <v>-4.6811695653159235E-2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51423172</v>
      </c>
      <c r="E243" s="31">
        <v>51423172</v>
      </c>
      <c r="F243" s="31">
        <v>12340277</v>
      </c>
      <c r="G243" s="36">
        <f t="shared" si="49"/>
        <v>0.23997502526681941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12340277</v>
      </c>
      <c r="O243" s="36">
        <f t="shared" si="53"/>
        <v>0.23997502526681941</v>
      </c>
      <c r="P243" s="31">
        <v>11242246</v>
      </c>
      <c r="Q243" s="31">
        <v>48578400</v>
      </c>
      <c r="R243" s="31">
        <v>48578400</v>
      </c>
      <c r="S243" s="31">
        <v>11242246</v>
      </c>
      <c r="T243" s="36">
        <f t="shared" si="54"/>
        <v>0.23142478961843124</v>
      </c>
      <c r="U243" s="36">
        <f t="shared" si="55"/>
        <v>9.7670074111525507E-2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24206000</v>
      </c>
      <c r="E244" s="31">
        <v>24206000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22987935</v>
      </c>
      <c r="R244" s="31">
        <v>22987935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20447724</v>
      </c>
      <c r="E245" s="31">
        <v>20447724</v>
      </c>
      <c r="F245" s="31">
        <v>5223727</v>
      </c>
      <c r="G245" s="36">
        <f t="shared" si="49"/>
        <v>0.25546740556552894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5223727</v>
      </c>
      <c r="O245" s="36">
        <f t="shared" si="53"/>
        <v>0.25546740556552894</v>
      </c>
      <c r="P245" s="31">
        <v>4766142</v>
      </c>
      <c r="Q245" s="31">
        <v>19102831</v>
      </c>
      <c r="R245" s="31">
        <v>19102823</v>
      </c>
      <c r="S245" s="31">
        <v>4766142</v>
      </c>
      <c r="T245" s="36">
        <f t="shared" si="54"/>
        <v>0.24949924961383996</v>
      </c>
      <c r="U245" s="36">
        <f t="shared" si="55"/>
        <v>9.6007420676933242E-2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109446276</v>
      </c>
      <c r="E247" s="32">
        <f>SUM(E241:E246)</f>
        <v>109446276</v>
      </c>
      <c r="F247" s="32">
        <f>SUM(F241:F246)</f>
        <v>20592390</v>
      </c>
      <c r="G247" s="37">
        <f t="shared" si="49"/>
        <v>0.18815066855266963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20592390</v>
      </c>
      <c r="O247" s="37">
        <f t="shared" si="53"/>
        <v>0.18815066855266963</v>
      </c>
      <c r="P247" s="32">
        <f>SUM(P241:P246)</f>
        <v>19185500</v>
      </c>
      <c r="Q247" s="32">
        <f>SUM(Q241:Q246)</f>
        <v>103371137</v>
      </c>
      <c r="R247" s="32">
        <f>SUM(R241:R246)</f>
        <v>104072986</v>
      </c>
      <c r="S247" s="32">
        <f>SUM(S241:S246)</f>
        <v>19185500</v>
      </c>
      <c r="T247" s="37">
        <f t="shared" si="54"/>
        <v>0.18559822941678586</v>
      </c>
      <c r="U247" s="37">
        <f t="shared" si="55"/>
        <v>7.3330900940814736E-2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23709469</v>
      </c>
      <c r="E248" s="31">
        <v>23709469</v>
      </c>
      <c r="F248" s="31">
        <v>716925</v>
      </c>
      <c r="G248" s="36">
        <f t="shared" si="49"/>
        <v>3.0237918866930339E-2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716925</v>
      </c>
      <c r="O248" s="36">
        <f t="shared" si="53"/>
        <v>3.0237918866930339E-2</v>
      </c>
      <c r="P248" s="31">
        <v>7686420</v>
      </c>
      <c r="Q248" s="31">
        <v>32740597</v>
      </c>
      <c r="R248" s="31">
        <v>32740597</v>
      </c>
      <c r="S248" s="31">
        <v>7686420</v>
      </c>
      <c r="T248" s="36">
        <f t="shared" si="54"/>
        <v>0.23476725241143281</v>
      </c>
      <c r="U248" s="36">
        <f t="shared" si="55"/>
        <v>-0.90672835988665723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10059012</v>
      </c>
      <c r="E249" s="31">
        <v>10059012</v>
      </c>
      <c r="F249" s="31">
        <v>3080710</v>
      </c>
      <c r="G249" s="36">
        <f t="shared" si="49"/>
        <v>0.30626367679052374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3080710</v>
      </c>
      <c r="O249" s="36">
        <f t="shared" si="53"/>
        <v>0.30626367679052374</v>
      </c>
      <c r="P249" s="31">
        <v>1885527</v>
      </c>
      <c r="Q249" s="31">
        <v>12995042</v>
      </c>
      <c r="R249" s="31">
        <v>12995042</v>
      </c>
      <c r="S249" s="31">
        <v>1885527</v>
      </c>
      <c r="T249" s="36">
        <f t="shared" si="54"/>
        <v>0.14509587579632294</v>
      </c>
      <c r="U249" s="36">
        <f t="shared" si="55"/>
        <v>0.63387212169329854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5378532</v>
      </c>
      <c r="E250" s="31">
        <v>5378532</v>
      </c>
      <c r="F250" s="31">
        <v>971322</v>
      </c>
      <c r="G250" s="36">
        <f t="shared" si="49"/>
        <v>0.18059239956181353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971322</v>
      </c>
      <c r="O250" s="36">
        <f t="shared" si="53"/>
        <v>0.18059239956181353</v>
      </c>
      <c r="P250" s="31">
        <v>1396399</v>
      </c>
      <c r="Q250" s="31">
        <v>5107818</v>
      </c>
      <c r="R250" s="31">
        <v>5107818</v>
      </c>
      <c r="S250" s="31">
        <v>1396399</v>
      </c>
      <c r="T250" s="36">
        <f t="shared" si="54"/>
        <v>0.2733846429140584</v>
      </c>
      <c r="U250" s="36">
        <f t="shared" si="55"/>
        <v>-0.30440941306890079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34376486</v>
      </c>
      <c r="E251" s="31">
        <v>34376486</v>
      </c>
      <c r="F251" s="31">
        <v>3570549</v>
      </c>
      <c r="G251" s="36">
        <f t="shared" si="49"/>
        <v>0.10386602632974179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3570549</v>
      </c>
      <c r="O251" s="36">
        <f t="shared" si="53"/>
        <v>0.10386602632974179</v>
      </c>
      <c r="P251" s="31">
        <v>4584275</v>
      </c>
      <c r="Q251" s="31">
        <v>27448534</v>
      </c>
      <c r="R251" s="31">
        <v>19392892</v>
      </c>
      <c r="S251" s="31">
        <v>4584275</v>
      </c>
      <c r="T251" s="36">
        <f t="shared" si="54"/>
        <v>0.16701347328786303</v>
      </c>
      <c r="U251" s="36">
        <f t="shared" si="55"/>
        <v>-0.22113114941839218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1320996</v>
      </c>
      <c r="E252" s="31">
        <v>1320996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2244000</v>
      </c>
      <c r="R252" s="31">
        <v>2244000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74844495</v>
      </c>
      <c r="E254" s="32">
        <f>SUM(E248:E253)</f>
        <v>74844495</v>
      </c>
      <c r="F254" s="32">
        <f>SUM(F248:F253)</f>
        <v>8339506</v>
      </c>
      <c r="G254" s="37">
        <f t="shared" si="49"/>
        <v>0.11142444076882341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8339506</v>
      </c>
      <c r="O254" s="37">
        <f t="shared" si="53"/>
        <v>0.11142444076882341</v>
      </c>
      <c r="P254" s="32">
        <f>SUM(P248:P253)</f>
        <v>15552621</v>
      </c>
      <c r="Q254" s="32">
        <f>SUM(Q248:Q253)</f>
        <v>80535991</v>
      </c>
      <c r="R254" s="32">
        <f>SUM(R248:R253)</f>
        <v>72480349</v>
      </c>
      <c r="S254" s="32">
        <f>SUM(S248:S253)</f>
        <v>15552621</v>
      </c>
      <c r="T254" s="37">
        <f t="shared" si="54"/>
        <v>0.19311392095491817</v>
      </c>
      <c r="U254" s="37">
        <f t="shared" si="55"/>
        <v>-0.46378774355782215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384780402</v>
      </c>
      <c r="E255" s="31">
        <v>384780402</v>
      </c>
      <c r="F255" s="31">
        <v>85026641</v>
      </c>
      <c r="G255" s="36">
        <f t="shared" si="49"/>
        <v>0.22097445856922826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85026641</v>
      </c>
      <c r="O255" s="36">
        <f t="shared" si="53"/>
        <v>0.22097445856922826</v>
      </c>
      <c r="P255" s="31">
        <v>81219760</v>
      </c>
      <c r="Q255" s="31">
        <v>332489442</v>
      </c>
      <c r="R255" s="31">
        <v>346852861</v>
      </c>
      <c r="S255" s="31">
        <v>81219760</v>
      </c>
      <c r="T255" s="36">
        <f t="shared" si="54"/>
        <v>0.2442777115310627</v>
      </c>
      <c r="U255" s="36">
        <f t="shared" si="55"/>
        <v>4.6871364800880944E-2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19034997</v>
      </c>
      <c r="E256" s="31">
        <v>19034997</v>
      </c>
      <c r="F256" s="31">
        <v>9645760</v>
      </c>
      <c r="G256" s="36">
        <f t="shared" si="49"/>
        <v>0.50673819386470087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9645760</v>
      </c>
      <c r="O256" s="36">
        <f t="shared" si="53"/>
        <v>0.50673819386470087</v>
      </c>
      <c r="P256" s="31">
        <v>8019998</v>
      </c>
      <c r="Q256" s="31">
        <v>16489617</v>
      </c>
      <c r="R256" s="31">
        <v>19550642</v>
      </c>
      <c r="S256" s="31">
        <v>8019998</v>
      </c>
      <c r="T256" s="36">
        <f t="shared" si="54"/>
        <v>0.48636654204885416</v>
      </c>
      <c r="U256" s="36">
        <f t="shared" si="55"/>
        <v>0.20271351688616379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66282360</v>
      </c>
      <c r="E257" s="31">
        <v>66282360</v>
      </c>
      <c r="F257" s="31">
        <v>26324838</v>
      </c>
      <c r="G257" s="36">
        <f t="shared" si="49"/>
        <v>0.39716205035547919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26324838</v>
      </c>
      <c r="O257" s="36">
        <f t="shared" si="53"/>
        <v>0.39716205035547919</v>
      </c>
      <c r="P257" s="31">
        <v>21235505</v>
      </c>
      <c r="Q257" s="31">
        <v>50747610</v>
      </c>
      <c r="R257" s="31">
        <v>53747610</v>
      </c>
      <c r="S257" s="31">
        <v>21235505</v>
      </c>
      <c r="T257" s="36">
        <f t="shared" si="54"/>
        <v>0.41845330252991225</v>
      </c>
      <c r="U257" s="36">
        <f t="shared" si="55"/>
        <v>0.23966150086847482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470097759</v>
      </c>
      <c r="E259" s="32">
        <f>SUM(E255:E258)</f>
        <v>470097759</v>
      </c>
      <c r="F259" s="32">
        <f>SUM(F255:F258)</f>
        <v>120997239</v>
      </c>
      <c r="G259" s="37">
        <f t="shared" si="49"/>
        <v>0.25738739801139959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120997239</v>
      </c>
      <c r="O259" s="37">
        <f t="shared" si="53"/>
        <v>0.25738739801139959</v>
      </c>
      <c r="P259" s="32">
        <f>SUM(P255:P258)</f>
        <v>110475263</v>
      </c>
      <c r="Q259" s="32">
        <f>SUM(Q255:Q258)</f>
        <v>399726669</v>
      </c>
      <c r="R259" s="32">
        <f>SUM(R255:R258)</f>
        <v>420151113</v>
      </c>
      <c r="S259" s="32">
        <f>SUM(S255:S258)</f>
        <v>110475263</v>
      </c>
      <c r="T259" s="37">
        <f t="shared" si="54"/>
        <v>0.27637701351370181</v>
      </c>
      <c r="U259" s="37">
        <f t="shared" si="55"/>
        <v>9.5242823726068071E-2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1168323545</v>
      </c>
      <c r="E260" s="32">
        <f>SUM(E234:E239,E241:E246,E248:E253,E255:E258)</f>
        <v>1168323545</v>
      </c>
      <c r="F260" s="32">
        <f>SUM(F234:F239,F241:F246,F248:F253,F255:F258)</f>
        <v>210201409</v>
      </c>
      <c r="G260" s="37">
        <f t="shared" si="49"/>
        <v>0.17991712133131751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210201409</v>
      </c>
      <c r="O260" s="37">
        <f t="shared" si="53"/>
        <v>0.17991712133131751</v>
      </c>
      <c r="P260" s="32">
        <f>SUM(P234:P239,P241:P246,P248:P253,P255:P258)</f>
        <v>339842327</v>
      </c>
      <c r="Q260" s="32">
        <f>SUM(Q234:Q239,Q241:Q246,Q248:Q253,Q255:Q258)</f>
        <v>1046771951</v>
      </c>
      <c r="R260" s="32">
        <f>SUM(R234:R239,R241:R246,R248:R253,R255:R258)</f>
        <v>1069848602</v>
      </c>
      <c r="S260" s="32">
        <f>SUM(S234:S239,S241:S246,S248:S253,S255:S258)</f>
        <v>339842327</v>
      </c>
      <c r="T260" s="37">
        <f t="shared" si="54"/>
        <v>0.32465746400191803</v>
      </c>
      <c r="U260" s="37">
        <f t="shared" si="55"/>
        <v>-0.38147372384252776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4299715</v>
      </c>
      <c r="E263" s="31">
        <v>4299715</v>
      </c>
      <c r="F263" s="31">
        <v>883758</v>
      </c>
      <c r="G263" s="36">
        <f t="shared" ref="G263:G299" si="56">IF(($D263     =0),0,($F263     /$D263     ))</f>
        <v>0.2055387391955048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883758</v>
      </c>
      <c r="O263" s="36">
        <f t="shared" ref="O263:O299" si="60">IF(($D263     =0),0,($N263     /$D263     ))</f>
        <v>0.2055387391955048</v>
      </c>
      <c r="P263" s="31">
        <v>350296</v>
      </c>
      <c r="Q263" s="31">
        <v>6305300</v>
      </c>
      <c r="R263" s="31">
        <v>3335903</v>
      </c>
      <c r="S263" s="31">
        <v>350296</v>
      </c>
      <c r="T263" s="36">
        <f t="shared" ref="T263:T299" si="61">IF(($Q263     =0),0,($S263     /$Q263     ))</f>
        <v>5.555580226158946E-2</v>
      </c>
      <c r="U263" s="36">
        <f t="shared" ref="U263:U299" si="62">IF(($P263     =0),0,(($F263     /$P263     )-1))</f>
        <v>1.5228892136935621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50711591</v>
      </c>
      <c r="E264" s="31">
        <v>50711591</v>
      </c>
      <c r="F264" s="31">
        <v>19107809</v>
      </c>
      <c r="G264" s="36">
        <f t="shared" si="56"/>
        <v>0.37679371960544483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19107809</v>
      </c>
      <c r="O264" s="36">
        <f t="shared" si="60"/>
        <v>0.37679371960544483</v>
      </c>
      <c r="P264" s="31">
        <v>16474457</v>
      </c>
      <c r="Q264" s="31">
        <v>44333903</v>
      </c>
      <c r="R264" s="31">
        <v>46024933</v>
      </c>
      <c r="S264" s="31">
        <v>16474457</v>
      </c>
      <c r="T264" s="36">
        <f t="shared" si="61"/>
        <v>0.37159951831897137</v>
      </c>
      <c r="U264" s="36">
        <f t="shared" si="62"/>
        <v>0.15984453994447279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49585574</v>
      </c>
      <c r="E265" s="31">
        <v>49585574</v>
      </c>
      <c r="F265" s="31">
        <v>13182474</v>
      </c>
      <c r="G265" s="36">
        <f t="shared" si="56"/>
        <v>0.26585300797364975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13182474</v>
      </c>
      <c r="O265" s="36">
        <f t="shared" si="60"/>
        <v>0.26585300797364975</v>
      </c>
      <c r="P265" s="31">
        <v>9641557</v>
      </c>
      <c r="Q265" s="31">
        <v>40992520</v>
      </c>
      <c r="R265" s="31">
        <v>40992520</v>
      </c>
      <c r="S265" s="31">
        <v>9641557</v>
      </c>
      <c r="T265" s="36">
        <f t="shared" si="61"/>
        <v>0.23520283700538538</v>
      </c>
      <c r="U265" s="36">
        <f t="shared" si="62"/>
        <v>0.36725572436070242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104596880</v>
      </c>
      <c r="E267" s="32">
        <f>SUM(E263:E266)</f>
        <v>104596880</v>
      </c>
      <c r="F267" s="32">
        <f>SUM(F263:F266)</f>
        <v>33174041</v>
      </c>
      <c r="G267" s="37">
        <f t="shared" si="56"/>
        <v>0.31716090384340334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33174041</v>
      </c>
      <c r="O267" s="37">
        <f t="shared" si="60"/>
        <v>0.31716090384340334</v>
      </c>
      <c r="P267" s="32">
        <f>SUM(P263:P266)</f>
        <v>26466310</v>
      </c>
      <c r="Q267" s="32">
        <f>SUM(Q263:Q266)</f>
        <v>91631723</v>
      </c>
      <c r="R267" s="32">
        <f>SUM(R263:R266)</f>
        <v>90353356</v>
      </c>
      <c r="S267" s="32">
        <f>SUM(S263:S266)</f>
        <v>26466310</v>
      </c>
      <c r="T267" s="37">
        <f t="shared" si="61"/>
        <v>0.28883348619342236</v>
      </c>
      <c r="U267" s="37">
        <f t="shared" si="62"/>
        <v>0.2534441333151467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4084384</v>
      </c>
      <c r="E268" s="31">
        <v>4084384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282924</v>
      </c>
      <c r="Q268" s="31">
        <v>4855860</v>
      </c>
      <c r="R268" s="31">
        <v>3826185</v>
      </c>
      <c r="S268" s="31">
        <v>282924</v>
      </c>
      <c r="T268" s="36">
        <f t="shared" si="61"/>
        <v>5.8264447492308261E-2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26639689</v>
      </c>
      <c r="E269" s="31">
        <v>26639689</v>
      </c>
      <c r="F269" s="31">
        <v>4457882</v>
      </c>
      <c r="G269" s="36">
        <f t="shared" si="56"/>
        <v>0.16733986646766033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4457882</v>
      </c>
      <c r="O269" s="36">
        <f t="shared" si="60"/>
        <v>0.16733986646766033</v>
      </c>
      <c r="P269" s="31">
        <v>4189415</v>
      </c>
      <c r="Q269" s="31">
        <v>25062282</v>
      </c>
      <c r="R269" s="31">
        <v>25131782</v>
      </c>
      <c r="S269" s="31">
        <v>4189415</v>
      </c>
      <c r="T269" s="36">
        <f t="shared" si="61"/>
        <v>0.1671601572434625</v>
      </c>
      <c r="U269" s="36">
        <f t="shared" si="62"/>
        <v>6.4082216729543395E-2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2295086</v>
      </c>
      <c r="E270" s="31">
        <v>2295086</v>
      </c>
      <c r="F270" s="31">
        <v>689151</v>
      </c>
      <c r="G270" s="36">
        <f t="shared" si="56"/>
        <v>0.30027240809276862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689151</v>
      </c>
      <c r="O270" s="36">
        <f t="shared" si="60"/>
        <v>0.30027240809276862</v>
      </c>
      <c r="P270" s="31">
        <v>427820</v>
      </c>
      <c r="Q270" s="31">
        <v>2166991</v>
      </c>
      <c r="R270" s="31">
        <v>2166991</v>
      </c>
      <c r="S270" s="31">
        <v>427820</v>
      </c>
      <c r="T270" s="36">
        <f t="shared" si="61"/>
        <v>0.19742583148707124</v>
      </c>
      <c r="U270" s="36">
        <f t="shared" si="62"/>
        <v>0.61084334533214912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9879105</v>
      </c>
      <c r="E271" s="31">
        <v>9879105</v>
      </c>
      <c r="F271" s="31">
        <v>1695979</v>
      </c>
      <c r="G271" s="36">
        <f t="shared" si="56"/>
        <v>0.17167334490320732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1695979</v>
      </c>
      <c r="O271" s="36">
        <f t="shared" si="60"/>
        <v>0.17167334490320732</v>
      </c>
      <c r="P271" s="31">
        <v>1815005</v>
      </c>
      <c r="Q271" s="31">
        <v>9409502</v>
      </c>
      <c r="R271" s="31">
        <v>9409502</v>
      </c>
      <c r="S271" s="31">
        <v>1815005</v>
      </c>
      <c r="T271" s="36">
        <f t="shared" si="61"/>
        <v>0.19289065457449289</v>
      </c>
      <c r="U271" s="36">
        <f t="shared" si="62"/>
        <v>-6.5578882702802432E-2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9948647</v>
      </c>
      <c r="E272" s="31">
        <v>9948647</v>
      </c>
      <c r="F272" s="31">
        <v>569705</v>
      </c>
      <c r="G272" s="36">
        <f t="shared" si="56"/>
        <v>5.7264570750173369E-2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569705</v>
      </c>
      <c r="O272" s="36">
        <f t="shared" si="60"/>
        <v>5.7264570750173369E-2</v>
      </c>
      <c r="P272" s="31">
        <v>912278</v>
      </c>
      <c r="Q272" s="31">
        <v>9053723</v>
      </c>
      <c r="R272" s="31">
        <v>9053723</v>
      </c>
      <c r="S272" s="31">
        <v>912278</v>
      </c>
      <c r="T272" s="36">
        <f t="shared" si="61"/>
        <v>0.10076274699369531</v>
      </c>
      <c r="U272" s="36">
        <f t="shared" si="62"/>
        <v>-0.37551382363709307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6225073</v>
      </c>
      <c r="E273" s="31">
        <v>6225073</v>
      </c>
      <c r="F273" s="31">
        <v>525287</v>
      </c>
      <c r="G273" s="36">
        <f t="shared" si="56"/>
        <v>8.4382464269896915E-2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525287</v>
      </c>
      <c r="O273" s="36">
        <f t="shared" si="60"/>
        <v>8.4382464269896915E-2</v>
      </c>
      <c r="P273" s="31">
        <v>635700</v>
      </c>
      <c r="Q273" s="31">
        <v>1954837</v>
      </c>
      <c r="R273" s="31">
        <v>2254837</v>
      </c>
      <c r="S273" s="31">
        <v>635700</v>
      </c>
      <c r="T273" s="36">
        <f t="shared" si="61"/>
        <v>0.32519335371695951</v>
      </c>
      <c r="U273" s="36">
        <f t="shared" si="62"/>
        <v>-0.17368727387132299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59071984</v>
      </c>
      <c r="E275" s="32">
        <f>SUM(E268:E274)</f>
        <v>59071984</v>
      </c>
      <c r="F275" s="32">
        <f>SUM(F268:F274)</f>
        <v>7938004</v>
      </c>
      <c r="G275" s="37">
        <f t="shared" si="56"/>
        <v>0.13437848980999181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7938004</v>
      </c>
      <c r="O275" s="37">
        <f t="shared" si="60"/>
        <v>0.13437848980999181</v>
      </c>
      <c r="P275" s="32">
        <f>SUM(P268:P274)</f>
        <v>8263142</v>
      </c>
      <c r="Q275" s="32">
        <f>SUM(Q268:Q274)</f>
        <v>52503195</v>
      </c>
      <c r="R275" s="32">
        <f>SUM(R268:R274)</f>
        <v>51843020</v>
      </c>
      <c r="S275" s="32">
        <f>SUM(S268:S274)</f>
        <v>8263142</v>
      </c>
      <c r="T275" s="37">
        <f t="shared" si="61"/>
        <v>0.15738360303596763</v>
      </c>
      <c r="U275" s="37">
        <f t="shared" si="62"/>
        <v>-3.9347986516509059E-2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3885424</v>
      </c>
      <c r="E276" s="31">
        <v>3885424</v>
      </c>
      <c r="F276" s="31">
        <v>828639</v>
      </c>
      <c r="G276" s="36">
        <f t="shared" si="56"/>
        <v>0.21326861624368409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828639</v>
      </c>
      <c r="O276" s="36">
        <f t="shared" si="60"/>
        <v>0.21326861624368409</v>
      </c>
      <c r="P276" s="31">
        <v>832093</v>
      </c>
      <c r="Q276" s="31">
        <v>3320976</v>
      </c>
      <c r="R276" s="31">
        <v>3320976</v>
      </c>
      <c r="S276" s="31">
        <v>832093</v>
      </c>
      <c r="T276" s="36">
        <f t="shared" si="61"/>
        <v>0.25055676403563287</v>
      </c>
      <c r="U276" s="36">
        <f t="shared" si="62"/>
        <v>-4.1509783161257641E-3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11356200</v>
      </c>
      <c r="E277" s="31">
        <v>11356200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2106908</v>
      </c>
      <c r="Q277" s="31">
        <v>9374100</v>
      </c>
      <c r="R277" s="31">
        <v>7601100</v>
      </c>
      <c r="S277" s="31">
        <v>2106908</v>
      </c>
      <c r="T277" s="36">
        <f t="shared" si="61"/>
        <v>0.22475843014262703</v>
      </c>
      <c r="U277" s="36">
        <f t="shared" si="62"/>
        <v>-1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7755221</v>
      </c>
      <c r="E278" s="31">
        <v>7755221</v>
      </c>
      <c r="F278" s="31">
        <v>836086</v>
      </c>
      <c r="G278" s="36">
        <f t="shared" si="56"/>
        <v>0.10780943573368186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836086</v>
      </c>
      <c r="O278" s="36">
        <f t="shared" si="60"/>
        <v>0.10780943573368186</v>
      </c>
      <c r="P278" s="31">
        <v>2211686</v>
      </c>
      <c r="Q278" s="31">
        <v>15281197</v>
      </c>
      <c r="R278" s="31">
        <v>14770137</v>
      </c>
      <c r="S278" s="31">
        <v>2211686</v>
      </c>
      <c r="T278" s="36">
        <f t="shared" si="61"/>
        <v>0.14473251015610886</v>
      </c>
      <c r="U278" s="36">
        <f t="shared" si="62"/>
        <v>-0.62196894134158287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6544228</v>
      </c>
      <c r="E279" s="31">
        <v>6544228</v>
      </c>
      <c r="F279" s="31">
        <v>496168</v>
      </c>
      <c r="G279" s="36">
        <f t="shared" si="56"/>
        <v>7.581765182997903E-2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496168</v>
      </c>
      <c r="O279" s="36">
        <f t="shared" si="60"/>
        <v>7.581765182997903E-2</v>
      </c>
      <c r="P279" s="31">
        <v>1413716</v>
      </c>
      <c r="Q279" s="31">
        <v>6188178</v>
      </c>
      <c r="R279" s="31">
        <v>6188178</v>
      </c>
      <c r="S279" s="31">
        <v>1413716</v>
      </c>
      <c r="T279" s="36">
        <f t="shared" si="61"/>
        <v>0.22845432048011546</v>
      </c>
      <c r="U279" s="36">
        <f t="shared" si="62"/>
        <v>-0.64903276188428227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2245932</v>
      </c>
      <c r="E280" s="31">
        <v>2245932</v>
      </c>
      <c r="F280" s="31">
        <v>386228</v>
      </c>
      <c r="G280" s="36">
        <f t="shared" si="56"/>
        <v>0.17196780668337242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386228</v>
      </c>
      <c r="O280" s="36">
        <f t="shared" si="60"/>
        <v>0.17196780668337242</v>
      </c>
      <c r="P280" s="31">
        <v>391292</v>
      </c>
      <c r="Q280" s="31">
        <v>2055454</v>
      </c>
      <c r="R280" s="31">
        <v>1694546</v>
      </c>
      <c r="S280" s="31">
        <v>391292</v>
      </c>
      <c r="T280" s="36">
        <f t="shared" si="61"/>
        <v>0.19036767546245259</v>
      </c>
      <c r="U280" s="36">
        <f t="shared" si="62"/>
        <v>-1.2941741717183097E-2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2501275</v>
      </c>
      <c r="E281" s="31">
        <v>2501275</v>
      </c>
      <c r="F281" s="31">
        <v>237002</v>
      </c>
      <c r="G281" s="36">
        <f t="shared" si="56"/>
        <v>9.4752476237119063E-2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237002</v>
      </c>
      <c r="O281" s="36">
        <f t="shared" si="60"/>
        <v>9.4752476237119063E-2</v>
      </c>
      <c r="P281" s="31">
        <v>1163413</v>
      </c>
      <c r="Q281" s="31">
        <v>2395844</v>
      </c>
      <c r="R281" s="31">
        <v>2765488</v>
      </c>
      <c r="S281" s="31">
        <v>1163413</v>
      </c>
      <c r="T281" s="36">
        <f t="shared" si="61"/>
        <v>0.48559630760600442</v>
      </c>
      <c r="U281" s="36">
        <f t="shared" si="62"/>
        <v>-0.7962873029612012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9203322</v>
      </c>
      <c r="E282" s="31">
        <v>9203322</v>
      </c>
      <c r="F282" s="31">
        <v>804406</v>
      </c>
      <c r="G282" s="36">
        <f t="shared" si="56"/>
        <v>8.7403874383619309E-2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804406</v>
      </c>
      <c r="O282" s="36">
        <f t="shared" si="60"/>
        <v>8.7403874383619309E-2</v>
      </c>
      <c r="P282" s="31">
        <v>775929</v>
      </c>
      <c r="Q282" s="31">
        <v>8394707</v>
      </c>
      <c r="R282" s="31">
        <v>8622601</v>
      </c>
      <c r="S282" s="31">
        <v>775929</v>
      </c>
      <c r="T282" s="36">
        <f t="shared" si="61"/>
        <v>9.2430742371353763E-2</v>
      </c>
      <c r="U282" s="36">
        <f t="shared" si="62"/>
        <v>3.6700522857117113E-2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18008255</v>
      </c>
      <c r="E283" s="31">
        <v>18008255</v>
      </c>
      <c r="F283" s="31">
        <v>2707268</v>
      </c>
      <c r="G283" s="36">
        <f t="shared" si="56"/>
        <v>0.15033483255318186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2707268</v>
      </c>
      <c r="O283" s="36">
        <f t="shared" si="60"/>
        <v>0.15033483255318186</v>
      </c>
      <c r="P283" s="31">
        <v>2095378</v>
      </c>
      <c r="Q283" s="31">
        <v>8490672</v>
      </c>
      <c r="R283" s="31">
        <v>8790606</v>
      </c>
      <c r="S283" s="31">
        <v>2095378</v>
      </c>
      <c r="T283" s="36">
        <f t="shared" si="61"/>
        <v>0.24678588455660519</v>
      </c>
      <c r="U283" s="36">
        <f t="shared" si="62"/>
        <v>0.29201891019186044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61499857</v>
      </c>
      <c r="E285" s="32">
        <f>SUM(E276:E284)</f>
        <v>61499857</v>
      </c>
      <c r="F285" s="32">
        <f>SUM(F276:F284)</f>
        <v>6295797</v>
      </c>
      <c r="G285" s="37">
        <f t="shared" si="56"/>
        <v>0.1023709209600276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6295797</v>
      </c>
      <c r="O285" s="37">
        <f t="shared" si="60"/>
        <v>0.1023709209600276</v>
      </c>
      <c r="P285" s="32">
        <f>SUM(P276:P284)</f>
        <v>10990415</v>
      </c>
      <c r="Q285" s="32">
        <f>SUM(Q276:Q284)</f>
        <v>55501128</v>
      </c>
      <c r="R285" s="32">
        <f>SUM(R276:R284)</f>
        <v>53753632</v>
      </c>
      <c r="S285" s="32">
        <f>SUM(S276:S284)</f>
        <v>10990415</v>
      </c>
      <c r="T285" s="37">
        <f t="shared" si="61"/>
        <v>0.19802147084289889</v>
      </c>
      <c r="U285" s="37">
        <f t="shared" si="62"/>
        <v>-0.42715566245678616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11707985</v>
      </c>
      <c r="E286" s="31">
        <v>11707985</v>
      </c>
      <c r="F286" s="31">
        <v>1417993</v>
      </c>
      <c r="G286" s="36">
        <f t="shared" si="56"/>
        <v>0.12111332564911896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1417993</v>
      </c>
      <c r="O286" s="36">
        <f t="shared" si="60"/>
        <v>0.12111332564911896</v>
      </c>
      <c r="P286" s="31">
        <v>1613554</v>
      </c>
      <c r="Q286" s="31">
        <v>12145767</v>
      </c>
      <c r="R286" s="31">
        <v>8030000</v>
      </c>
      <c r="S286" s="31">
        <v>1613554</v>
      </c>
      <c r="T286" s="36">
        <f t="shared" si="61"/>
        <v>0.13284908231814427</v>
      </c>
      <c r="U286" s="36">
        <f t="shared" si="62"/>
        <v>-0.12119891866029897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3879732</v>
      </c>
      <c r="E287" s="31">
        <v>3879732</v>
      </c>
      <c r="F287" s="31">
        <v>833050</v>
      </c>
      <c r="G287" s="36">
        <f t="shared" si="56"/>
        <v>0.21471843931488052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833050</v>
      </c>
      <c r="O287" s="36">
        <f t="shared" si="60"/>
        <v>0.21471843931488052</v>
      </c>
      <c r="P287" s="31">
        <v>1095781</v>
      </c>
      <c r="Q287" s="31">
        <v>4682569</v>
      </c>
      <c r="R287" s="31">
        <v>4441333</v>
      </c>
      <c r="S287" s="31">
        <v>1095781</v>
      </c>
      <c r="T287" s="36">
        <f t="shared" si="61"/>
        <v>0.23401278229963082</v>
      </c>
      <c r="U287" s="36">
        <f t="shared" si="62"/>
        <v>-0.23976597513554254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20004585</v>
      </c>
      <c r="E288" s="31">
        <v>20004585</v>
      </c>
      <c r="F288" s="31">
        <v>1369536</v>
      </c>
      <c r="G288" s="36">
        <f t="shared" si="56"/>
        <v>6.8461105291611896E-2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1369536</v>
      </c>
      <c r="O288" s="36">
        <f t="shared" si="60"/>
        <v>6.8461105291611896E-2</v>
      </c>
      <c r="P288" s="31">
        <v>2460435</v>
      </c>
      <c r="Q288" s="31">
        <v>21977274</v>
      </c>
      <c r="R288" s="31">
        <v>21977274</v>
      </c>
      <c r="S288" s="31">
        <v>2460435</v>
      </c>
      <c r="T288" s="36">
        <f t="shared" si="61"/>
        <v>0.11195360261695786</v>
      </c>
      <c r="U288" s="36">
        <f t="shared" si="62"/>
        <v>-0.44337647611093156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11541687</v>
      </c>
      <c r="E289" s="31">
        <v>11541687</v>
      </c>
      <c r="F289" s="31">
        <v>2255744</v>
      </c>
      <c r="G289" s="36">
        <f t="shared" si="56"/>
        <v>0.19544317914703457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2255744</v>
      </c>
      <c r="O289" s="36">
        <f t="shared" si="60"/>
        <v>0.19544317914703457</v>
      </c>
      <c r="P289" s="31">
        <v>2066832</v>
      </c>
      <c r="Q289" s="31">
        <v>8480873</v>
      </c>
      <c r="R289" s="31">
        <v>10971185</v>
      </c>
      <c r="S289" s="31">
        <v>2066832</v>
      </c>
      <c r="T289" s="36">
        <f t="shared" si="61"/>
        <v>0.24370509969905221</v>
      </c>
      <c r="U289" s="36">
        <f t="shared" si="62"/>
        <v>9.1401720120454888E-2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48148882</v>
      </c>
      <c r="E290" s="31">
        <v>48148882</v>
      </c>
      <c r="F290" s="31">
        <v>12463189</v>
      </c>
      <c r="G290" s="36">
        <f t="shared" si="56"/>
        <v>0.25884690323650711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12463189</v>
      </c>
      <c r="O290" s="36">
        <f t="shared" si="60"/>
        <v>0.25884690323650711</v>
      </c>
      <c r="P290" s="31">
        <v>11656838</v>
      </c>
      <c r="Q290" s="31">
        <v>43459623</v>
      </c>
      <c r="R290" s="31">
        <v>45379888</v>
      </c>
      <c r="S290" s="31">
        <v>11656838</v>
      </c>
      <c r="T290" s="36">
        <f t="shared" si="61"/>
        <v>0.26822225310145925</v>
      </c>
      <c r="U290" s="36">
        <f t="shared" si="62"/>
        <v>6.9174076194590706E-2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95282871</v>
      </c>
      <c r="E292" s="32">
        <f>SUM(E286:E291)</f>
        <v>95282871</v>
      </c>
      <c r="F292" s="32">
        <f>SUM(F286:F291)</f>
        <v>18339512</v>
      </c>
      <c r="G292" s="37">
        <f t="shared" si="56"/>
        <v>0.19247438503401099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18339512</v>
      </c>
      <c r="O292" s="37">
        <f t="shared" si="60"/>
        <v>0.19247438503401099</v>
      </c>
      <c r="P292" s="32">
        <f>SUM(P286:P291)</f>
        <v>18893440</v>
      </c>
      <c r="Q292" s="32">
        <f>SUM(Q286:Q291)</f>
        <v>90746106</v>
      </c>
      <c r="R292" s="32">
        <f>SUM(R286:R291)</f>
        <v>90799680</v>
      </c>
      <c r="S292" s="32">
        <f>SUM(S286:S291)</f>
        <v>18893440</v>
      </c>
      <c r="T292" s="37">
        <f t="shared" si="61"/>
        <v>0.20820111002889755</v>
      </c>
      <c r="U292" s="37">
        <f t="shared" si="62"/>
        <v>-2.9318535957454039E-2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76412609</v>
      </c>
      <c r="F293" s="31">
        <v>22908520</v>
      </c>
      <c r="G293" s="36">
        <f t="shared" si="56"/>
        <v>0.29980025940483201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22908520</v>
      </c>
      <c r="O293" s="36">
        <f t="shared" si="60"/>
        <v>0.29980025940483201</v>
      </c>
      <c r="P293" s="31">
        <v>20030031</v>
      </c>
      <c r="Q293" s="31">
        <v>70950471</v>
      </c>
      <c r="R293" s="31">
        <v>79090471</v>
      </c>
      <c r="S293" s="31">
        <v>20030031</v>
      </c>
      <c r="T293" s="36">
        <f t="shared" si="61"/>
        <v>0.28231004978106489</v>
      </c>
      <c r="U293" s="36">
        <f t="shared" si="62"/>
        <v>0.14370866425518769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25941100</v>
      </c>
      <c r="E294" s="31">
        <v>25941100</v>
      </c>
      <c r="F294" s="31">
        <v>6105838</v>
      </c>
      <c r="G294" s="36">
        <f t="shared" si="56"/>
        <v>0.23537313375300201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6105838</v>
      </c>
      <c r="O294" s="36">
        <f t="shared" si="60"/>
        <v>0.23537313375300201</v>
      </c>
      <c r="P294" s="31">
        <v>5672699</v>
      </c>
      <c r="Q294" s="31">
        <v>24096419</v>
      </c>
      <c r="R294" s="31">
        <v>24751328</v>
      </c>
      <c r="S294" s="31">
        <v>5672699</v>
      </c>
      <c r="T294" s="36">
        <f t="shared" si="61"/>
        <v>0.23541668162393756</v>
      </c>
      <c r="U294" s="36">
        <f t="shared" si="62"/>
        <v>7.6355011961678265E-2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9367672</v>
      </c>
      <c r="E295" s="31">
        <v>9367672</v>
      </c>
      <c r="F295" s="31">
        <v>1790751</v>
      </c>
      <c r="G295" s="36">
        <f t="shared" si="56"/>
        <v>0.19116286308914318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1790751</v>
      </c>
      <c r="O295" s="36">
        <f t="shared" si="60"/>
        <v>0.19116286308914318</v>
      </c>
      <c r="P295" s="31">
        <v>2248492</v>
      </c>
      <c r="Q295" s="31">
        <v>8844732</v>
      </c>
      <c r="R295" s="31">
        <v>8844740</v>
      </c>
      <c r="S295" s="31">
        <v>2248492</v>
      </c>
      <c r="T295" s="36">
        <f t="shared" si="61"/>
        <v>0.25421821712630749</v>
      </c>
      <c r="U295" s="36">
        <f t="shared" si="62"/>
        <v>-0.2035768861975048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21700010</v>
      </c>
      <c r="E296" s="31">
        <v>21700010</v>
      </c>
      <c r="F296" s="31">
        <v>6544708</v>
      </c>
      <c r="G296" s="36">
        <f t="shared" si="56"/>
        <v>0.30159930801875207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6544708</v>
      </c>
      <c r="O296" s="36">
        <f t="shared" si="60"/>
        <v>0.30159930801875207</v>
      </c>
      <c r="P296" s="31">
        <v>5508314</v>
      </c>
      <c r="Q296" s="31">
        <v>20845535</v>
      </c>
      <c r="R296" s="31">
        <v>25688161</v>
      </c>
      <c r="S296" s="31">
        <v>5508314</v>
      </c>
      <c r="T296" s="36">
        <f t="shared" si="61"/>
        <v>0.2642443093928748</v>
      </c>
      <c r="U296" s="36">
        <f t="shared" si="62"/>
        <v>0.18815085704990664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133421391</v>
      </c>
      <c r="E298" s="32">
        <f>SUM(E293:E297)</f>
        <v>133421391</v>
      </c>
      <c r="F298" s="32">
        <f>SUM(F293:F297)</f>
        <v>37349817</v>
      </c>
      <c r="G298" s="37">
        <f t="shared" si="56"/>
        <v>0.27993874685356862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37349817</v>
      </c>
      <c r="O298" s="37">
        <f t="shared" si="60"/>
        <v>0.27993874685356862</v>
      </c>
      <c r="P298" s="32">
        <f>SUM(P293:P297)</f>
        <v>33459536</v>
      </c>
      <c r="Q298" s="32">
        <f>SUM(Q293:Q297)</f>
        <v>124737157</v>
      </c>
      <c r="R298" s="32">
        <f>SUM(R293:R297)</f>
        <v>138374700</v>
      </c>
      <c r="S298" s="32">
        <f>SUM(S293:S297)</f>
        <v>33459536</v>
      </c>
      <c r="T298" s="37">
        <f t="shared" si="61"/>
        <v>0.26824032874181991</v>
      </c>
      <c r="U298" s="37">
        <f t="shared" si="62"/>
        <v>0.1162682291828554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453872983</v>
      </c>
      <c r="E299" s="32">
        <f>SUM(E263:E266,E268:E274,E276:E284,E286:E291,E293:E297)</f>
        <v>453872983</v>
      </c>
      <c r="F299" s="32">
        <f>SUM(F263:F266,F268:F274,F276:F284,F286:F291,F293:F297)</f>
        <v>103097171</v>
      </c>
      <c r="G299" s="37">
        <f t="shared" si="56"/>
        <v>0.22714983015413368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103097171</v>
      </c>
      <c r="O299" s="37">
        <f t="shared" si="60"/>
        <v>0.22714983015413368</v>
      </c>
      <c r="P299" s="32">
        <f>SUM(P263:P266,P268:P274,P276:P284,P286:P291,P293:P297)</f>
        <v>98072843</v>
      </c>
      <c r="Q299" s="32">
        <f>SUM(Q263:Q266,Q268:Q274,Q276:Q284,Q286:Q291,Q293:Q297)</f>
        <v>415119309</v>
      </c>
      <c r="R299" s="32">
        <f>SUM(R263:R266,R268:R274,R276:R284,R286:R291,R293:R297)</f>
        <v>425124388</v>
      </c>
      <c r="S299" s="32">
        <f>SUM(S263:S266,S268:S274,S276:S284,S286:S291,S293:S297)</f>
        <v>98072843</v>
      </c>
      <c r="T299" s="37">
        <f t="shared" si="61"/>
        <v>0.23625218310430363</v>
      </c>
      <c r="U299" s="37">
        <f t="shared" si="62"/>
        <v>5.1230573584983174E-2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2041107396</v>
      </c>
      <c r="E302" s="31">
        <v>2041107396</v>
      </c>
      <c r="F302" s="31">
        <v>578601023</v>
      </c>
      <c r="G302" s="36">
        <f t="shared" ref="G302:G339" si="63">IF(($D302     =0),0,($F302     /$D302     ))</f>
        <v>0.28347407105275119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578601023</v>
      </c>
      <c r="O302" s="36">
        <f t="shared" ref="O302:O339" si="67">IF(($D302     =0),0,($N302     /$D302     ))</f>
        <v>0.28347407105275119</v>
      </c>
      <c r="P302" s="31">
        <v>520564224</v>
      </c>
      <c r="Q302" s="31">
        <v>1995890452</v>
      </c>
      <c r="R302" s="31">
        <v>1954435901</v>
      </c>
      <c r="S302" s="31">
        <v>520564224</v>
      </c>
      <c r="T302" s="36">
        <f t="shared" ref="T302:T339" si="68">IF(($Q302     =0),0,($S302     /$Q302     ))</f>
        <v>0.26081803411523108</v>
      </c>
      <c r="U302" s="36">
        <f t="shared" ref="U302:U339" si="69">IF(($P302     =0),0,(($F302     /$P302     )-1))</f>
        <v>0.11148825893959247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2041107396</v>
      </c>
      <c r="E303" s="32">
        <f>E302</f>
        <v>2041107396</v>
      </c>
      <c r="F303" s="32">
        <f>F302</f>
        <v>578601023</v>
      </c>
      <c r="G303" s="37">
        <f t="shared" si="63"/>
        <v>0.28347407105275119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578601023</v>
      </c>
      <c r="O303" s="37">
        <f t="shared" si="67"/>
        <v>0.28347407105275119</v>
      </c>
      <c r="P303" s="32">
        <f>P302</f>
        <v>520564224</v>
      </c>
      <c r="Q303" s="32">
        <f>Q302</f>
        <v>1995890452</v>
      </c>
      <c r="R303" s="32">
        <f>R302</f>
        <v>1954435901</v>
      </c>
      <c r="S303" s="32">
        <f>S302</f>
        <v>520564224</v>
      </c>
      <c r="T303" s="37">
        <f t="shared" si="68"/>
        <v>0.26081803411523108</v>
      </c>
      <c r="U303" s="37">
        <f t="shared" si="69"/>
        <v>0.11148825893959247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29795066</v>
      </c>
      <c r="E304" s="31">
        <v>29795066</v>
      </c>
      <c r="F304" s="31">
        <v>9217068</v>
      </c>
      <c r="G304" s="36">
        <f t="shared" si="63"/>
        <v>0.30934880291924843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9217068</v>
      </c>
      <c r="O304" s="36">
        <f t="shared" si="67"/>
        <v>0.30934880291924843</v>
      </c>
      <c r="P304" s="31">
        <v>5940063</v>
      </c>
      <c r="Q304" s="31">
        <v>22387601</v>
      </c>
      <c r="R304" s="31">
        <v>23685601</v>
      </c>
      <c r="S304" s="31">
        <v>5940063</v>
      </c>
      <c r="T304" s="36">
        <f t="shared" si="68"/>
        <v>0.26532825022207607</v>
      </c>
      <c r="U304" s="36">
        <f t="shared" si="69"/>
        <v>0.55167849229881916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16192000</v>
      </c>
      <c r="E305" s="31">
        <v>16192000</v>
      </c>
      <c r="F305" s="31">
        <v>3406636</v>
      </c>
      <c r="G305" s="36">
        <f t="shared" si="63"/>
        <v>0.21039006916996048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3406636</v>
      </c>
      <c r="O305" s="36">
        <f t="shared" si="67"/>
        <v>0.21039006916996048</v>
      </c>
      <c r="P305" s="31">
        <v>3510517</v>
      </c>
      <c r="Q305" s="31">
        <v>24033015</v>
      </c>
      <c r="R305" s="31">
        <v>24485334</v>
      </c>
      <c r="S305" s="31">
        <v>3510517</v>
      </c>
      <c r="T305" s="36">
        <f t="shared" si="68"/>
        <v>0.14607060329301172</v>
      </c>
      <c r="U305" s="36">
        <f t="shared" si="69"/>
        <v>-2.959136788114114E-2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39848000</v>
      </c>
      <c r="E306" s="31">
        <v>39848000</v>
      </c>
      <c r="F306" s="31">
        <v>10438514</v>
      </c>
      <c r="G306" s="36">
        <f t="shared" si="63"/>
        <v>0.26195829150772937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10438514</v>
      </c>
      <c r="O306" s="36">
        <f t="shared" si="67"/>
        <v>0.26195829150772937</v>
      </c>
      <c r="P306" s="31">
        <v>8250882</v>
      </c>
      <c r="Q306" s="31">
        <v>32837000</v>
      </c>
      <c r="R306" s="31">
        <v>32871665</v>
      </c>
      <c r="S306" s="31">
        <v>8250882</v>
      </c>
      <c r="T306" s="36">
        <f t="shared" si="68"/>
        <v>0.25126783810944969</v>
      </c>
      <c r="U306" s="36">
        <f t="shared" si="69"/>
        <v>0.26513916936395399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123750917</v>
      </c>
      <c r="E307" s="31">
        <v>123750917</v>
      </c>
      <c r="F307" s="31">
        <v>37635437</v>
      </c>
      <c r="G307" s="36">
        <f t="shared" si="63"/>
        <v>0.30412248985597418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37635437</v>
      </c>
      <c r="O307" s="36">
        <f t="shared" si="67"/>
        <v>0.30412248985597418</v>
      </c>
      <c r="P307" s="31">
        <v>34697127</v>
      </c>
      <c r="Q307" s="31">
        <v>115868519</v>
      </c>
      <c r="R307" s="31">
        <v>117513165</v>
      </c>
      <c r="S307" s="31">
        <v>34697127</v>
      </c>
      <c r="T307" s="36">
        <f t="shared" si="68"/>
        <v>0.29945258038553163</v>
      </c>
      <c r="U307" s="36">
        <f t="shared" si="69"/>
        <v>8.4684533102697523E-2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56594513</v>
      </c>
      <c r="E308" s="31">
        <v>56594513</v>
      </c>
      <c r="F308" s="31">
        <v>17124182</v>
      </c>
      <c r="G308" s="36">
        <f t="shared" si="63"/>
        <v>0.30257671799384511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17124182</v>
      </c>
      <c r="O308" s="36">
        <f t="shared" si="67"/>
        <v>0.30257671799384511</v>
      </c>
      <c r="P308" s="31">
        <v>15497893</v>
      </c>
      <c r="Q308" s="31">
        <v>51128001</v>
      </c>
      <c r="R308" s="31">
        <v>52583342</v>
      </c>
      <c r="S308" s="31">
        <v>15497893</v>
      </c>
      <c r="T308" s="36">
        <f t="shared" si="68"/>
        <v>0.30311947850259197</v>
      </c>
      <c r="U308" s="36">
        <f t="shared" si="69"/>
        <v>0.10493613551209835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266180496</v>
      </c>
      <c r="E310" s="32">
        <f>SUM(E304:E309)</f>
        <v>266180496</v>
      </c>
      <c r="F310" s="32">
        <f>SUM(F304:F309)</f>
        <v>77821837</v>
      </c>
      <c r="G310" s="37">
        <f t="shared" si="63"/>
        <v>0.29236491091368316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77821837</v>
      </c>
      <c r="O310" s="37">
        <f t="shared" si="67"/>
        <v>0.29236491091368316</v>
      </c>
      <c r="P310" s="32">
        <f>SUM(P304:P309)</f>
        <v>67896482</v>
      </c>
      <c r="Q310" s="32">
        <f>SUM(Q304:Q309)</f>
        <v>246254136</v>
      </c>
      <c r="R310" s="32">
        <f>SUM(R304:R309)</f>
        <v>251139107</v>
      </c>
      <c r="S310" s="32">
        <f>SUM(S304:S309)</f>
        <v>67896482</v>
      </c>
      <c r="T310" s="37">
        <f t="shared" si="68"/>
        <v>0.27571712338671134</v>
      </c>
      <c r="U310" s="37">
        <f t="shared" si="69"/>
        <v>0.1461836417386102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39479630</v>
      </c>
      <c r="E311" s="31">
        <v>39479630</v>
      </c>
      <c r="F311" s="31">
        <v>10784241</v>
      </c>
      <c r="G311" s="36">
        <f t="shared" si="63"/>
        <v>0.27315962687593576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10784241</v>
      </c>
      <c r="O311" s="36">
        <f t="shared" si="67"/>
        <v>0.27315962687593576</v>
      </c>
      <c r="P311" s="31">
        <v>9045432</v>
      </c>
      <c r="Q311" s="31">
        <v>33070505</v>
      </c>
      <c r="R311" s="31">
        <v>37243516</v>
      </c>
      <c r="S311" s="31">
        <v>9045432</v>
      </c>
      <c r="T311" s="36">
        <f t="shared" si="68"/>
        <v>0.27351962118510137</v>
      </c>
      <c r="U311" s="36">
        <f t="shared" si="69"/>
        <v>0.19223061983109258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223026260</v>
      </c>
      <c r="E312" s="31">
        <v>223026260</v>
      </c>
      <c r="F312" s="31">
        <v>68944315</v>
      </c>
      <c r="G312" s="36">
        <f t="shared" si="63"/>
        <v>0.30913092924573099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68944315</v>
      </c>
      <c r="O312" s="36">
        <f t="shared" si="67"/>
        <v>0.30913092924573099</v>
      </c>
      <c r="P312" s="31">
        <v>40148273</v>
      </c>
      <c r="Q312" s="31">
        <v>205625872</v>
      </c>
      <c r="R312" s="31">
        <v>208579403</v>
      </c>
      <c r="S312" s="31">
        <v>40148273</v>
      </c>
      <c r="T312" s="36">
        <f t="shared" si="68"/>
        <v>0.1952491318796693</v>
      </c>
      <c r="U312" s="36">
        <f t="shared" si="69"/>
        <v>0.71724235809595105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151335681</v>
      </c>
      <c r="E313" s="31">
        <v>151335681</v>
      </c>
      <c r="F313" s="31">
        <v>48971957</v>
      </c>
      <c r="G313" s="36">
        <f t="shared" si="63"/>
        <v>0.32359822003906669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48971957</v>
      </c>
      <c r="O313" s="36">
        <f t="shared" si="67"/>
        <v>0.32359822003906669</v>
      </c>
      <c r="P313" s="31">
        <v>44189197</v>
      </c>
      <c r="Q313" s="31">
        <v>133288696</v>
      </c>
      <c r="R313" s="31">
        <v>134256096</v>
      </c>
      <c r="S313" s="31">
        <v>44189197</v>
      </c>
      <c r="T313" s="36">
        <f t="shared" si="68"/>
        <v>0.33152996710238652</v>
      </c>
      <c r="U313" s="36">
        <f t="shared" si="69"/>
        <v>0.10823369340701072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74041750</v>
      </c>
      <c r="E314" s="31">
        <v>74041750</v>
      </c>
      <c r="F314" s="31">
        <v>38589292</v>
      </c>
      <c r="G314" s="36">
        <f t="shared" si="63"/>
        <v>0.52118287317628231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38589292</v>
      </c>
      <c r="O314" s="36">
        <f t="shared" si="67"/>
        <v>0.52118287317628231</v>
      </c>
      <c r="P314" s="31">
        <v>34395210</v>
      </c>
      <c r="Q314" s="31">
        <v>69160800</v>
      </c>
      <c r="R314" s="31">
        <v>69160800</v>
      </c>
      <c r="S314" s="31">
        <v>34395210</v>
      </c>
      <c r="T314" s="36">
        <f t="shared" si="68"/>
        <v>0.49732232709858765</v>
      </c>
      <c r="U314" s="36">
        <f t="shared" si="69"/>
        <v>0.12193796752512931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48972831</v>
      </c>
      <c r="E315" s="31">
        <v>46301559</v>
      </c>
      <c r="F315" s="31">
        <v>13949606</v>
      </c>
      <c r="G315" s="36">
        <f t="shared" si="63"/>
        <v>0.28484377388760718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13949606</v>
      </c>
      <c r="O315" s="36">
        <f t="shared" si="67"/>
        <v>0.28484377388760718</v>
      </c>
      <c r="P315" s="31">
        <v>17545037</v>
      </c>
      <c r="Q315" s="31">
        <v>46006165</v>
      </c>
      <c r="R315" s="31">
        <v>47011183</v>
      </c>
      <c r="S315" s="31">
        <v>17545037</v>
      </c>
      <c r="T315" s="36">
        <f t="shared" si="68"/>
        <v>0.3813627369288442</v>
      </c>
      <c r="U315" s="36">
        <f t="shared" si="69"/>
        <v>-0.20492581463350579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536856152</v>
      </c>
      <c r="E317" s="32">
        <f>SUM(E311:E316)</f>
        <v>534184880</v>
      </c>
      <c r="F317" s="32">
        <f>SUM(F311:F316)</f>
        <v>181239411</v>
      </c>
      <c r="G317" s="37">
        <f t="shared" si="63"/>
        <v>0.33759399109950033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181239411</v>
      </c>
      <c r="O317" s="37">
        <f t="shared" si="67"/>
        <v>0.33759399109950033</v>
      </c>
      <c r="P317" s="32">
        <f>SUM(P311:P316)</f>
        <v>145323149</v>
      </c>
      <c r="Q317" s="32">
        <f>SUM(Q311:Q316)</f>
        <v>487152038</v>
      </c>
      <c r="R317" s="32">
        <f>SUM(R311:R316)</f>
        <v>496250998</v>
      </c>
      <c r="S317" s="32">
        <f>SUM(S311:S316)</f>
        <v>145323149</v>
      </c>
      <c r="T317" s="37">
        <f t="shared" si="68"/>
        <v>0.29831169258086937</v>
      </c>
      <c r="U317" s="37">
        <f t="shared" si="69"/>
        <v>0.24714756215473965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59279661</v>
      </c>
      <c r="E318" s="31">
        <v>59279661</v>
      </c>
      <c r="F318" s="31">
        <v>28516949</v>
      </c>
      <c r="G318" s="36">
        <f t="shared" si="63"/>
        <v>0.48105789606320454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28516949</v>
      </c>
      <c r="O318" s="36">
        <f t="shared" si="67"/>
        <v>0.48105789606320454</v>
      </c>
      <c r="P318" s="31">
        <v>25338187</v>
      </c>
      <c r="Q318" s="31">
        <v>54810358</v>
      </c>
      <c r="R318" s="31">
        <v>54088046</v>
      </c>
      <c r="S318" s="31">
        <v>25338187</v>
      </c>
      <c r="T318" s="36">
        <f t="shared" si="68"/>
        <v>0.46228829594581372</v>
      </c>
      <c r="U318" s="36">
        <f t="shared" si="69"/>
        <v>0.12545341148520217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104634185</v>
      </c>
      <c r="E319" s="31">
        <v>104634185</v>
      </c>
      <c r="F319" s="31">
        <v>33190947</v>
      </c>
      <c r="G319" s="36">
        <f t="shared" si="63"/>
        <v>0.31720939958580457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33190947</v>
      </c>
      <c r="O319" s="36">
        <f t="shared" si="67"/>
        <v>0.31720939958580457</v>
      </c>
      <c r="P319" s="31">
        <v>27914228</v>
      </c>
      <c r="Q319" s="31">
        <v>96834597</v>
      </c>
      <c r="R319" s="31">
        <v>96834597</v>
      </c>
      <c r="S319" s="31">
        <v>27914228</v>
      </c>
      <c r="T319" s="36">
        <f t="shared" si="68"/>
        <v>0.28826709528207156</v>
      </c>
      <c r="U319" s="36">
        <f t="shared" si="69"/>
        <v>0.18903331304738225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26033840</v>
      </c>
      <c r="E320" s="31">
        <v>26033840</v>
      </c>
      <c r="F320" s="31">
        <v>7260119</v>
      </c>
      <c r="G320" s="36">
        <f t="shared" si="63"/>
        <v>0.27887238302148282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7260119</v>
      </c>
      <c r="O320" s="36">
        <f t="shared" si="67"/>
        <v>0.27887238302148282</v>
      </c>
      <c r="P320" s="31">
        <v>6661142</v>
      </c>
      <c r="Q320" s="31">
        <v>24446300</v>
      </c>
      <c r="R320" s="31">
        <v>24446300</v>
      </c>
      <c r="S320" s="31">
        <v>6661142</v>
      </c>
      <c r="T320" s="36">
        <f t="shared" si="68"/>
        <v>0.2724805798832543</v>
      </c>
      <c r="U320" s="36">
        <f t="shared" si="69"/>
        <v>8.9921067588710768E-2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20225396</v>
      </c>
      <c r="E321" s="31">
        <v>19870396</v>
      </c>
      <c r="F321" s="31">
        <v>4545240</v>
      </c>
      <c r="G321" s="36">
        <f t="shared" si="63"/>
        <v>0.22472934522518126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4545240</v>
      </c>
      <c r="O321" s="36">
        <f t="shared" si="67"/>
        <v>0.22472934522518126</v>
      </c>
      <c r="P321" s="31">
        <v>4061425</v>
      </c>
      <c r="Q321" s="31">
        <v>18196335</v>
      </c>
      <c r="R321" s="31">
        <v>17677554</v>
      </c>
      <c r="S321" s="31">
        <v>4061425</v>
      </c>
      <c r="T321" s="36">
        <f t="shared" si="68"/>
        <v>0.22320016640713639</v>
      </c>
      <c r="U321" s="36">
        <f t="shared" si="69"/>
        <v>0.11912444523781685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14300000</v>
      </c>
      <c r="E322" s="31">
        <v>14300000</v>
      </c>
      <c r="F322" s="31">
        <v>3783683</v>
      </c>
      <c r="G322" s="36">
        <f t="shared" si="63"/>
        <v>0.26459321678321679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3783683</v>
      </c>
      <c r="O322" s="36">
        <f t="shared" si="67"/>
        <v>0.26459321678321679</v>
      </c>
      <c r="P322" s="31">
        <v>2978506</v>
      </c>
      <c r="Q322" s="31">
        <v>11900000</v>
      </c>
      <c r="R322" s="31">
        <v>12600000</v>
      </c>
      <c r="S322" s="31">
        <v>2978506</v>
      </c>
      <c r="T322" s="36">
        <f t="shared" si="68"/>
        <v>0.25029462184873952</v>
      </c>
      <c r="U322" s="36">
        <f t="shared" si="69"/>
        <v>0.27032915159479276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224473082</v>
      </c>
      <c r="E323" s="32">
        <f>SUM(E318:E322)</f>
        <v>224118082</v>
      </c>
      <c r="F323" s="32">
        <f>SUM(F318:F322)</f>
        <v>77296938</v>
      </c>
      <c r="G323" s="37">
        <f t="shared" si="63"/>
        <v>0.3443483615554403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77296938</v>
      </c>
      <c r="O323" s="37">
        <f t="shared" si="67"/>
        <v>0.3443483615554403</v>
      </c>
      <c r="P323" s="32">
        <f>SUM(P318:P322)</f>
        <v>66953488</v>
      </c>
      <c r="Q323" s="32">
        <f>SUM(Q318:Q322)</f>
        <v>206187590</v>
      </c>
      <c r="R323" s="32">
        <f>SUM(R318:R322)</f>
        <v>205646497</v>
      </c>
      <c r="S323" s="32">
        <f>SUM(S318:S322)</f>
        <v>66953488</v>
      </c>
      <c r="T323" s="37">
        <f t="shared" si="68"/>
        <v>0.32472123079764403</v>
      </c>
      <c r="U323" s="37">
        <f t="shared" si="69"/>
        <v>0.15448709707252295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15768670</v>
      </c>
      <c r="E324" s="31">
        <v>15768670</v>
      </c>
      <c r="F324" s="31">
        <v>2954136</v>
      </c>
      <c r="G324" s="36">
        <f t="shared" si="63"/>
        <v>0.18734211572694462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2954136</v>
      </c>
      <c r="O324" s="36">
        <f t="shared" si="67"/>
        <v>0.18734211572694462</v>
      </c>
      <c r="P324" s="31">
        <v>2680932</v>
      </c>
      <c r="Q324" s="31">
        <v>14130990</v>
      </c>
      <c r="R324" s="31">
        <v>14130990</v>
      </c>
      <c r="S324" s="31">
        <v>2680932</v>
      </c>
      <c r="T324" s="36">
        <f t="shared" si="68"/>
        <v>0.18972004084639504</v>
      </c>
      <c r="U324" s="36">
        <f t="shared" si="69"/>
        <v>0.10190635197013576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46696922</v>
      </c>
      <c r="E325" s="31">
        <v>46696922</v>
      </c>
      <c r="F325" s="31">
        <v>9718064</v>
      </c>
      <c r="G325" s="36">
        <f t="shared" si="63"/>
        <v>0.20810930536278172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9718064</v>
      </c>
      <c r="O325" s="36">
        <f t="shared" si="67"/>
        <v>0.20810930536278172</v>
      </c>
      <c r="P325" s="31">
        <v>8954254</v>
      </c>
      <c r="Q325" s="31">
        <v>32179520</v>
      </c>
      <c r="R325" s="31">
        <v>32479520</v>
      </c>
      <c r="S325" s="31">
        <v>8954254</v>
      </c>
      <c r="T325" s="36">
        <f t="shared" si="68"/>
        <v>0.27825940225335866</v>
      </c>
      <c r="U325" s="36">
        <f t="shared" si="69"/>
        <v>8.53013550877606E-2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123107408</v>
      </c>
      <c r="E326" s="31">
        <v>123107408</v>
      </c>
      <c r="F326" s="31">
        <v>23010527</v>
      </c>
      <c r="G326" s="36">
        <f t="shared" si="63"/>
        <v>0.18691423508811103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23010527</v>
      </c>
      <c r="O326" s="36">
        <f t="shared" si="67"/>
        <v>0.18691423508811103</v>
      </c>
      <c r="P326" s="31">
        <v>21168835</v>
      </c>
      <c r="Q326" s="31">
        <v>113084223</v>
      </c>
      <c r="R326" s="31">
        <v>112734983</v>
      </c>
      <c r="S326" s="31">
        <v>21168835</v>
      </c>
      <c r="T326" s="36">
        <f t="shared" si="68"/>
        <v>0.1871952995600456</v>
      </c>
      <c r="U326" s="36">
        <f t="shared" si="69"/>
        <v>8.7000158487701373E-2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210990240</v>
      </c>
      <c r="E327" s="31">
        <v>210622280</v>
      </c>
      <c r="F327" s="31">
        <v>65970113</v>
      </c>
      <c r="G327" s="36">
        <f t="shared" si="63"/>
        <v>0.31266902677583569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65970113</v>
      </c>
      <c r="O327" s="36">
        <f t="shared" si="67"/>
        <v>0.31266902677583569</v>
      </c>
      <c r="P327" s="31">
        <v>57745992</v>
      </c>
      <c r="Q327" s="31">
        <v>176212293</v>
      </c>
      <c r="R327" s="31">
        <v>195266722</v>
      </c>
      <c r="S327" s="31">
        <v>57745992</v>
      </c>
      <c r="T327" s="36">
        <f t="shared" si="68"/>
        <v>0.3277069438055607</v>
      </c>
      <c r="U327" s="36">
        <f t="shared" si="69"/>
        <v>0.14241890588700934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44845100</v>
      </c>
      <c r="E328" s="31">
        <v>44845100</v>
      </c>
      <c r="F328" s="31">
        <v>39894590</v>
      </c>
      <c r="G328" s="36">
        <f t="shared" si="63"/>
        <v>0.8896086751952833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39894590</v>
      </c>
      <c r="O328" s="36">
        <f t="shared" si="67"/>
        <v>0.8896086751952833</v>
      </c>
      <c r="P328" s="31">
        <v>26096734</v>
      </c>
      <c r="Q328" s="31">
        <v>32794600</v>
      </c>
      <c r="R328" s="31">
        <v>35104500</v>
      </c>
      <c r="S328" s="31">
        <v>26096734</v>
      </c>
      <c r="T328" s="36">
        <f t="shared" si="68"/>
        <v>0.7957631439322328</v>
      </c>
      <c r="U328" s="36">
        <f t="shared" si="69"/>
        <v>0.52871964744707145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83241975</v>
      </c>
      <c r="E329" s="31">
        <v>83241975</v>
      </c>
      <c r="F329" s="31">
        <v>19866974</v>
      </c>
      <c r="G329" s="36">
        <f t="shared" si="63"/>
        <v>0.23866533680874344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19866974</v>
      </c>
      <c r="O329" s="36">
        <f t="shared" si="67"/>
        <v>0.23866533680874344</v>
      </c>
      <c r="P329" s="31">
        <v>13229508</v>
      </c>
      <c r="Q329" s="31">
        <v>71551518</v>
      </c>
      <c r="R329" s="31">
        <v>66557717</v>
      </c>
      <c r="S329" s="31">
        <v>13229508</v>
      </c>
      <c r="T329" s="36">
        <f t="shared" si="68"/>
        <v>0.18489486135011141</v>
      </c>
      <c r="U329" s="36">
        <f t="shared" si="69"/>
        <v>0.50171676830309941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51000552</v>
      </c>
      <c r="E330" s="31">
        <v>51000552</v>
      </c>
      <c r="F330" s="31">
        <v>23319912</v>
      </c>
      <c r="G330" s="36">
        <f t="shared" si="63"/>
        <v>0.45724822743095017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23319912</v>
      </c>
      <c r="O330" s="36">
        <f t="shared" si="67"/>
        <v>0.45724822743095017</v>
      </c>
      <c r="P330" s="31">
        <v>22946718</v>
      </c>
      <c r="Q330" s="31">
        <v>49174924</v>
      </c>
      <c r="R330" s="31">
        <v>50163322</v>
      </c>
      <c r="S330" s="31">
        <v>22946718</v>
      </c>
      <c r="T330" s="36">
        <f t="shared" si="68"/>
        <v>0.4666345391809858</v>
      </c>
      <c r="U330" s="36">
        <f t="shared" si="69"/>
        <v>1.6263502257708451E-2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40332459</v>
      </c>
      <c r="E331" s="31">
        <v>40332459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12274569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615983326</v>
      </c>
      <c r="E332" s="32">
        <f>SUM(E324:E331)</f>
        <v>615615366</v>
      </c>
      <c r="F332" s="32">
        <f>SUM(F324:F331)</f>
        <v>184734316</v>
      </c>
      <c r="G332" s="37">
        <f t="shared" si="63"/>
        <v>0.29990148791787263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184734316</v>
      </c>
      <c r="O332" s="37">
        <f t="shared" si="67"/>
        <v>0.29990148791787263</v>
      </c>
      <c r="P332" s="32">
        <f>SUM(P324:P331)</f>
        <v>152822973</v>
      </c>
      <c r="Q332" s="32">
        <f>SUM(Q324:Q331)</f>
        <v>501402637</v>
      </c>
      <c r="R332" s="32">
        <f>SUM(R324:R331)</f>
        <v>506437754</v>
      </c>
      <c r="S332" s="32">
        <f>SUM(S324:S331)</f>
        <v>152822973</v>
      </c>
      <c r="T332" s="37">
        <f t="shared" si="68"/>
        <v>0.30479092394561935</v>
      </c>
      <c r="U332" s="37">
        <f t="shared" si="69"/>
        <v>0.20881247350161147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3651852</v>
      </c>
      <c r="E333" s="31">
        <v>3651852</v>
      </c>
      <c r="F333" s="31">
        <v>760647</v>
      </c>
      <c r="G333" s="36">
        <f t="shared" si="63"/>
        <v>0.20829075219915813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760647</v>
      </c>
      <c r="O333" s="36">
        <f t="shared" si="67"/>
        <v>0.20829075219915813</v>
      </c>
      <c r="P333" s="31">
        <v>807991</v>
      </c>
      <c r="Q333" s="31">
        <v>3290352</v>
      </c>
      <c r="R333" s="31">
        <v>3388176</v>
      </c>
      <c r="S333" s="31">
        <v>807991</v>
      </c>
      <c r="T333" s="36">
        <f t="shared" si="68"/>
        <v>0.24556369652851731</v>
      </c>
      <c r="U333" s="36">
        <f t="shared" si="69"/>
        <v>-5.8594712069812704E-2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3505724</v>
      </c>
      <c r="E334" s="31">
        <v>3505724</v>
      </c>
      <c r="F334" s="31">
        <v>871872</v>
      </c>
      <c r="G334" s="36">
        <f t="shared" si="63"/>
        <v>0.24869955535575533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871872</v>
      </c>
      <c r="O334" s="36">
        <f t="shared" si="67"/>
        <v>0.24869955535575533</v>
      </c>
      <c r="P334" s="31">
        <v>1179010</v>
      </c>
      <c r="Q334" s="31">
        <v>2546628</v>
      </c>
      <c r="R334" s="31">
        <v>3123169</v>
      </c>
      <c r="S334" s="31">
        <v>1179010</v>
      </c>
      <c r="T334" s="36">
        <f t="shared" si="68"/>
        <v>0.46296907125815001</v>
      </c>
      <c r="U334" s="36">
        <f t="shared" si="69"/>
        <v>-0.26050499995759158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23471555</v>
      </c>
      <c r="E335" s="31">
        <v>23471555</v>
      </c>
      <c r="F335" s="31">
        <v>7543884</v>
      </c>
      <c r="G335" s="36">
        <f t="shared" si="63"/>
        <v>0.32140537770079569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7543884</v>
      </c>
      <c r="O335" s="36">
        <f t="shared" si="67"/>
        <v>0.32140537770079569</v>
      </c>
      <c r="P335" s="31">
        <v>4494558</v>
      </c>
      <c r="Q335" s="31">
        <v>24004710</v>
      </c>
      <c r="R335" s="31">
        <v>25884916</v>
      </c>
      <c r="S335" s="31">
        <v>4494558</v>
      </c>
      <c r="T335" s="36">
        <f t="shared" si="68"/>
        <v>0.18723650483592594</v>
      </c>
      <c r="U335" s="36">
        <f t="shared" si="69"/>
        <v>0.67844847035014344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30629131</v>
      </c>
      <c r="E337" s="32">
        <f>SUM(E333:E336)</f>
        <v>30629131</v>
      </c>
      <c r="F337" s="32">
        <f>SUM(F333:F336)</f>
        <v>9176403</v>
      </c>
      <c r="G337" s="37">
        <f t="shared" si="63"/>
        <v>0.29959723636952024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9176403</v>
      </c>
      <c r="O337" s="37">
        <f t="shared" si="67"/>
        <v>0.29959723636952024</v>
      </c>
      <c r="P337" s="32">
        <f>SUM(P333:P336)</f>
        <v>6481559</v>
      </c>
      <c r="Q337" s="32">
        <f>SUM(Q333:Q336)</f>
        <v>29841690</v>
      </c>
      <c r="R337" s="32">
        <f>SUM(R333:R336)</f>
        <v>32396261</v>
      </c>
      <c r="S337" s="32">
        <f>SUM(S333:S336)</f>
        <v>6481559</v>
      </c>
      <c r="T337" s="37">
        <f t="shared" si="68"/>
        <v>0.2171981211519857</v>
      </c>
      <c r="U337" s="37">
        <f t="shared" si="69"/>
        <v>0.41577095880790416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3715229583</v>
      </c>
      <c r="E338" s="32">
        <f>SUM(E302,E304:E309,E311:E316,E318:E322,E324:E331,E333:E336)</f>
        <v>3711835351</v>
      </c>
      <c r="F338" s="32">
        <f>SUM(F302,F304:F309,F311:F316,F318:F322,F324:F331,F333:F336)</f>
        <v>1108869928</v>
      </c>
      <c r="G338" s="37">
        <f t="shared" si="63"/>
        <v>0.29846605794536168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1108869928</v>
      </c>
      <c r="O338" s="37">
        <f t="shared" si="67"/>
        <v>0.29846605794536168</v>
      </c>
      <c r="P338" s="32">
        <f>SUM(P302,P304:P309,P311:P316,P318:P322,P324:P331,P333:P336)</f>
        <v>960041875</v>
      </c>
      <c r="Q338" s="32">
        <f>SUM(Q302,Q304:Q309,Q311:Q316,Q318:Q322,Q324:Q331,Q333:Q336)</f>
        <v>3466728543</v>
      </c>
      <c r="R338" s="32">
        <f>SUM(R302,R304:R309,R311:R316,R318:R322,R324:R331,R333:R336)</f>
        <v>3446306518</v>
      </c>
      <c r="S338" s="32">
        <f>SUM(S302,S304:S309,S311:S316,S318:S322,S324:S331,S333:S336)</f>
        <v>960041875</v>
      </c>
      <c r="T338" s="37">
        <f t="shared" si="68"/>
        <v>0.27693021333859885</v>
      </c>
      <c r="U338" s="37">
        <f t="shared" si="69"/>
        <v>0.15502245982759866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21634144984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21631523902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6510937311</v>
      </c>
      <c r="G339" s="39">
        <f t="shared" si="63"/>
        <v>0.30095653495043623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6510937311</v>
      </c>
      <c r="O339" s="39">
        <f t="shared" si="67"/>
        <v>0.30095653495043623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5940305773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19824061682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20166963485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5940305773</v>
      </c>
      <c r="T339" s="39">
        <f t="shared" si="68"/>
        <v>0.29965129589935263</v>
      </c>
      <c r="U339" s="39">
        <f t="shared" si="69"/>
        <v>9.6060970563779158E-2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47280075</v>
      </c>
      <c r="E8" s="31">
        <v>47110075</v>
      </c>
      <c r="F8" s="31">
        <v>11005235</v>
      </c>
      <c r="G8" s="36">
        <f>IF(($D8       =0),0,($F8       /$D8       ))</f>
        <v>0.23276686849587272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11005235</v>
      </c>
      <c r="O8" s="36">
        <f>IF(($D8       =0),0,($N8       /$D8       ))</f>
        <v>0.23276686849587272</v>
      </c>
      <c r="P8" s="31">
        <v>7846209</v>
      </c>
      <c r="Q8" s="31">
        <v>79576007</v>
      </c>
      <c r="R8" s="31">
        <v>80080138</v>
      </c>
      <c r="S8" s="31">
        <v>7846209</v>
      </c>
      <c r="T8" s="36">
        <f>IF(($Q8       =0),0,($S8       /$Q8       ))</f>
        <v>9.8600184852200484E-2</v>
      </c>
      <c r="U8" s="36">
        <f>IF(($P8       =0),0,(($F8       /$P8       )-1))</f>
        <v>0.40261813061568974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45140410</v>
      </c>
      <c r="E9" s="31">
        <v>45140410</v>
      </c>
      <c r="F9" s="31">
        <v>10088563</v>
      </c>
      <c r="G9" s="36">
        <f>IF(($D9       =0),0,($F9       /$D9       ))</f>
        <v>0.22349294124709987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10088563</v>
      </c>
      <c r="O9" s="36">
        <f>IF(($D9       =0),0,($N9       /$D9       ))</f>
        <v>0.22349294124709987</v>
      </c>
      <c r="P9" s="31">
        <v>9500742</v>
      </c>
      <c r="Q9" s="31">
        <v>41887100</v>
      </c>
      <c r="R9" s="31">
        <v>41887100</v>
      </c>
      <c r="S9" s="31">
        <v>9500742</v>
      </c>
      <c r="T9" s="36">
        <f>IF(($Q9       =0),0,($S9       /$Q9       ))</f>
        <v>0.22681785084190598</v>
      </c>
      <c r="U9" s="36">
        <f>IF(($P9       =0),0,(($F9       /$P9       )-1))</f>
        <v>6.1871062281240841E-2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92420485</v>
      </c>
      <c r="E10" s="32">
        <f>SUM(E8:E9)</f>
        <v>92250485</v>
      </c>
      <c r="F10" s="32">
        <f>SUM(F8:F9)</f>
        <v>21093798</v>
      </c>
      <c r="G10" s="37">
        <f t="shared" ref="G10:G54" si="0">IF(($D10      =0),0,($F10      /$D10      ))</f>
        <v>0.22823725714055709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21093798</v>
      </c>
      <c r="O10" s="37">
        <f t="shared" ref="O10:O54" si="4">IF(($D10      =0),0,($N10      /$D10      ))</f>
        <v>0.22823725714055709</v>
      </c>
      <c r="P10" s="32">
        <f>SUM(P8:P9)</f>
        <v>17346951</v>
      </c>
      <c r="Q10" s="32">
        <f>SUM(Q8:Q9)</f>
        <v>121463107</v>
      </c>
      <c r="R10" s="32">
        <f>SUM(R8:R9)</f>
        <v>121967238</v>
      </c>
      <c r="S10" s="32">
        <f>SUM(S8:S9)</f>
        <v>17346951</v>
      </c>
      <c r="T10" s="37">
        <f t="shared" ref="T10:T54" si="5">IF(($Q10      =0),0,($S10      /$Q10      ))</f>
        <v>0.14281662496909453</v>
      </c>
      <c r="U10" s="37">
        <f t="shared" ref="U10:U54" si="6">IF(($P10      =0),0,(($F10      /$P10      )-1))</f>
        <v>0.21599455719912974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55353</v>
      </c>
      <c r="E11" s="31">
        <v>55353</v>
      </c>
      <c r="F11" s="31">
        <v>36984</v>
      </c>
      <c r="G11" s="36">
        <f t="shared" si="0"/>
        <v>0.66814806785540082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36984</v>
      </c>
      <c r="O11" s="36">
        <f t="shared" si="4"/>
        <v>0.66814806785540082</v>
      </c>
      <c r="P11" s="31">
        <v>60678</v>
      </c>
      <c r="Q11" s="31">
        <v>439153</v>
      </c>
      <c r="R11" s="31">
        <v>439153</v>
      </c>
      <c r="S11" s="31">
        <v>60678</v>
      </c>
      <c r="T11" s="36">
        <f t="shared" si="5"/>
        <v>0.13817052371269239</v>
      </c>
      <c r="U11" s="36">
        <f t="shared" si="6"/>
        <v>-0.39048749134777017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14765343</v>
      </c>
      <c r="E14" s="31">
        <v>14765343</v>
      </c>
      <c r="F14" s="31">
        <v>134803</v>
      </c>
      <c r="G14" s="36">
        <f t="shared" si="0"/>
        <v>9.1296897064971662E-3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134803</v>
      </c>
      <c r="O14" s="36">
        <f t="shared" si="4"/>
        <v>9.1296897064971662E-3</v>
      </c>
      <c r="P14" s="31">
        <v>3121155</v>
      </c>
      <c r="Q14" s="31">
        <v>12267360</v>
      </c>
      <c r="R14" s="31">
        <v>12267360</v>
      </c>
      <c r="S14" s="31">
        <v>3121155</v>
      </c>
      <c r="T14" s="36">
        <f t="shared" si="5"/>
        <v>0.25442760300504752</v>
      </c>
      <c r="U14" s="36">
        <f t="shared" si="6"/>
        <v>-0.9568098988996061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25000</v>
      </c>
      <c r="E15" s="31">
        <v>25000</v>
      </c>
      <c r="F15" s="31">
        <v>580</v>
      </c>
      <c r="G15" s="36">
        <f t="shared" si="0"/>
        <v>2.3199999999999998E-2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580</v>
      </c>
      <c r="O15" s="36">
        <f t="shared" si="4"/>
        <v>2.3199999999999998E-2</v>
      </c>
      <c r="P15" s="31">
        <v>1200</v>
      </c>
      <c r="Q15" s="31">
        <v>5000</v>
      </c>
      <c r="R15" s="31">
        <v>5000</v>
      </c>
      <c r="S15" s="31">
        <v>1200</v>
      </c>
      <c r="T15" s="36">
        <f t="shared" si="5"/>
        <v>0.24</v>
      </c>
      <c r="U15" s="36">
        <f t="shared" si="6"/>
        <v>-0.51666666666666661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14845696</v>
      </c>
      <c r="E19" s="32">
        <f>SUM(E11:E18)</f>
        <v>14845696</v>
      </c>
      <c r="F19" s="32">
        <f>SUM(F11:F18)</f>
        <v>172367</v>
      </c>
      <c r="G19" s="37">
        <f t="shared" si="0"/>
        <v>1.1610570498008312E-2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172367</v>
      </c>
      <c r="O19" s="37">
        <f t="shared" si="4"/>
        <v>1.1610570498008312E-2</v>
      </c>
      <c r="P19" s="32">
        <f>SUM(P11:P18)</f>
        <v>3183033</v>
      </c>
      <c r="Q19" s="32">
        <f>SUM(Q11:Q18)</f>
        <v>12711513</v>
      </c>
      <c r="R19" s="32">
        <f>SUM(R11:R18)</f>
        <v>12711513</v>
      </c>
      <c r="S19" s="32">
        <f>SUM(S11:S18)</f>
        <v>3183033</v>
      </c>
      <c r="T19" s="37">
        <f t="shared" si="5"/>
        <v>0.25040551821014539</v>
      </c>
      <c r="U19" s="37">
        <f t="shared" si="6"/>
        <v>-0.94584818944698346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0</v>
      </c>
      <c r="E27" s="32">
        <f>SUM(E20:E26)</f>
        <v>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0</v>
      </c>
      <c r="R27" s="32">
        <f>SUM(R20:R26)</f>
        <v>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5070000</v>
      </c>
      <c r="E30" s="31">
        <v>5070000</v>
      </c>
      <c r="F30" s="31">
        <v>233779</v>
      </c>
      <c r="G30" s="36">
        <f t="shared" si="0"/>
        <v>4.6110256410256407E-2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233779</v>
      </c>
      <c r="O30" s="36">
        <f t="shared" si="4"/>
        <v>4.6110256410256407E-2</v>
      </c>
      <c r="P30" s="31">
        <v>194585</v>
      </c>
      <c r="Q30" s="31">
        <v>4690637</v>
      </c>
      <c r="R30" s="31">
        <v>4690637</v>
      </c>
      <c r="S30" s="31">
        <v>194585</v>
      </c>
      <c r="T30" s="36">
        <f t="shared" si="5"/>
        <v>4.1483704665272542E-2</v>
      </c>
      <c r="U30" s="36">
        <f t="shared" si="6"/>
        <v>0.20142354241077154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17468242</v>
      </c>
      <c r="E31" s="31">
        <v>17468242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210410</v>
      </c>
      <c r="Q31" s="31">
        <v>13811554</v>
      </c>
      <c r="R31" s="31">
        <v>15829594</v>
      </c>
      <c r="S31" s="31">
        <v>210410</v>
      </c>
      <c r="T31" s="36">
        <f t="shared" si="5"/>
        <v>1.5234346547825104E-2</v>
      </c>
      <c r="U31" s="36">
        <f t="shared" si="6"/>
        <v>-1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7440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7440</v>
      </c>
      <c r="O33" s="36">
        <f t="shared" si="4"/>
        <v>0</v>
      </c>
      <c r="P33" s="31">
        <v>7440</v>
      </c>
      <c r="Q33" s="31">
        <v>18000</v>
      </c>
      <c r="R33" s="31">
        <v>18000</v>
      </c>
      <c r="S33" s="31">
        <v>7440</v>
      </c>
      <c r="T33" s="36">
        <f t="shared" si="5"/>
        <v>0.41333333333333333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22538242</v>
      </c>
      <c r="E35" s="32">
        <f>SUM(E28:E34)</f>
        <v>22538242</v>
      </c>
      <c r="F35" s="32">
        <f>SUM(F28:F34)</f>
        <v>241219</v>
      </c>
      <c r="G35" s="37">
        <f t="shared" si="0"/>
        <v>1.0702653738477029E-2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241219</v>
      </c>
      <c r="O35" s="37">
        <f t="shared" si="4"/>
        <v>1.0702653738477029E-2</v>
      </c>
      <c r="P35" s="32">
        <f>SUM(P28:P34)</f>
        <v>412435</v>
      </c>
      <c r="Q35" s="32">
        <f>SUM(Q28:Q34)</f>
        <v>18520191</v>
      </c>
      <c r="R35" s="32">
        <f>SUM(R28:R34)</f>
        <v>20538231</v>
      </c>
      <c r="S35" s="32">
        <f>SUM(S28:S34)</f>
        <v>412435</v>
      </c>
      <c r="T35" s="37">
        <f t="shared" si="5"/>
        <v>2.2269478754295784E-2</v>
      </c>
      <c r="U35" s="37">
        <f t="shared" si="6"/>
        <v>-0.41513450604337654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331398</v>
      </c>
      <c r="E37" s="31">
        <v>331398</v>
      </c>
      <c r="F37" s="31">
        <v>36</v>
      </c>
      <c r="G37" s="36">
        <f t="shared" si="0"/>
        <v>1.0863070990168921E-4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36</v>
      </c>
      <c r="O37" s="36">
        <f t="shared" si="4"/>
        <v>1.0863070990168921E-4</v>
      </c>
      <c r="P37" s="31">
        <v>479</v>
      </c>
      <c r="Q37" s="31">
        <v>333254</v>
      </c>
      <c r="R37" s="31">
        <v>330714</v>
      </c>
      <c r="S37" s="31">
        <v>479</v>
      </c>
      <c r="T37" s="36">
        <f t="shared" si="5"/>
        <v>1.4373420874168052E-3</v>
      </c>
      <c r="U37" s="36">
        <f t="shared" si="6"/>
        <v>-0.92484342379958251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331398</v>
      </c>
      <c r="E40" s="32">
        <f>SUM(E36:E39)</f>
        <v>331398</v>
      </c>
      <c r="F40" s="32">
        <f>SUM(F36:F39)</f>
        <v>36</v>
      </c>
      <c r="G40" s="37">
        <f t="shared" si="0"/>
        <v>1.0863070990168921E-4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36</v>
      </c>
      <c r="O40" s="37">
        <f t="shared" si="4"/>
        <v>1.0863070990168921E-4</v>
      </c>
      <c r="P40" s="32">
        <f>SUM(P36:P39)</f>
        <v>479</v>
      </c>
      <c r="Q40" s="32">
        <f>SUM(Q36:Q39)</f>
        <v>333254</v>
      </c>
      <c r="R40" s="32">
        <f>SUM(R36:R39)</f>
        <v>330714</v>
      </c>
      <c r="S40" s="32">
        <f>SUM(S36:S39)</f>
        <v>479</v>
      </c>
      <c r="T40" s="37">
        <f t="shared" si="5"/>
        <v>1.4373420874168052E-3</v>
      </c>
      <c r="U40" s="37">
        <f t="shared" si="6"/>
        <v>-0.92484342379958251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1410896</v>
      </c>
      <c r="E45" s="31">
        <v>1410896</v>
      </c>
      <c r="F45" s="31">
        <v>309510</v>
      </c>
      <c r="G45" s="36">
        <f t="shared" si="0"/>
        <v>0.21937123643415249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309510</v>
      </c>
      <c r="O45" s="36">
        <f t="shared" si="4"/>
        <v>0.21937123643415249</v>
      </c>
      <c r="P45" s="31">
        <v>170297</v>
      </c>
      <c r="Q45" s="31">
        <v>1319034</v>
      </c>
      <c r="R45" s="31">
        <v>1331034</v>
      </c>
      <c r="S45" s="31">
        <v>170297</v>
      </c>
      <c r="T45" s="36">
        <f t="shared" si="5"/>
        <v>0.12910736190272579</v>
      </c>
      <c r="U45" s="36">
        <f t="shared" si="6"/>
        <v>0.81747182862880741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5111857</v>
      </c>
      <c r="E46" s="31">
        <v>5111857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4573938</v>
      </c>
      <c r="R46" s="31">
        <v>4573938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6522753</v>
      </c>
      <c r="E47" s="32">
        <f>SUM(E41:E46)</f>
        <v>6522753</v>
      </c>
      <c r="F47" s="32">
        <f>SUM(F41:F46)</f>
        <v>309510</v>
      </c>
      <c r="G47" s="37">
        <f t="shared" si="0"/>
        <v>4.7450823295010561E-2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309510</v>
      </c>
      <c r="O47" s="37">
        <f t="shared" si="4"/>
        <v>4.7450823295010561E-2</v>
      </c>
      <c r="P47" s="32">
        <f>SUM(P41:P46)</f>
        <v>170297</v>
      </c>
      <c r="Q47" s="32">
        <f>SUM(Q41:Q46)</f>
        <v>5892972</v>
      </c>
      <c r="R47" s="32">
        <f>SUM(R41:R46)</f>
        <v>5904972</v>
      </c>
      <c r="S47" s="32">
        <f>SUM(S41:S46)</f>
        <v>170297</v>
      </c>
      <c r="T47" s="37">
        <f t="shared" si="5"/>
        <v>2.8898321593925781E-2</v>
      </c>
      <c r="U47" s="37">
        <f t="shared" si="6"/>
        <v>0.81747182862880741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136658574</v>
      </c>
      <c r="E54" s="32">
        <f>SUM(E8:E9,E11:E18,E20:E26,E28:E34,E36:E39,E41:E46,E48:E52)</f>
        <v>136488574</v>
      </c>
      <c r="F54" s="32">
        <f>SUM(F8:F9,F11:F18,F20:F26,F28:F34,F36:F39,F41:F46,F48:F52)</f>
        <v>21816930</v>
      </c>
      <c r="G54" s="37">
        <f t="shared" si="0"/>
        <v>0.15964552652217781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21816930</v>
      </c>
      <c r="O54" s="37">
        <f t="shared" si="4"/>
        <v>0.15964552652217781</v>
      </c>
      <c r="P54" s="32">
        <f>SUM(P8:P9,P11:P18,P20:P26,P28:P34,P36:P39,P41:P46,P48:P52)</f>
        <v>21113195</v>
      </c>
      <c r="Q54" s="32">
        <f>SUM(Q8:Q9,Q11:Q18,Q20:Q26,Q28:Q34,Q36:Q39,Q41:Q46,Q48:Q52)</f>
        <v>158921037</v>
      </c>
      <c r="R54" s="32">
        <f>SUM(R8:R9,R11:R18,R20:R26,R28:R34,R36:R39,R41:R46,R48:R52)</f>
        <v>161452668</v>
      </c>
      <c r="S54" s="32">
        <f>SUM(S8:S9,S11:S18,S20:S26,S28:S34,S36:S39,S41:S46,S48:S52)</f>
        <v>21113195</v>
      </c>
      <c r="T54" s="37">
        <f t="shared" si="5"/>
        <v>0.13285336792762056</v>
      </c>
      <c r="U54" s="37">
        <f t="shared" si="6"/>
        <v>3.3331525617037228E-2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1572544</v>
      </c>
      <c r="E57" s="31">
        <v>1572544</v>
      </c>
      <c r="F57" s="31">
        <v>15640</v>
      </c>
      <c r="G57" s="36">
        <f t="shared" ref="G57:G85" si="7">IF(($D57      =0),0,($F57      /$D57      ))</f>
        <v>9.9456676569940165E-3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15640</v>
      </c>
      <c r="O57" s="36">
        <f t="shared" ref="O57:O85" si="11">IF(($D57      =0),0,($N57      /$D57      ))</f>
        <v>9.9456676569940165E-3</v>
      </c>
      <c r="P57" s="31">
        <v>12496</v>
      </c>
      <c r="Q57" s="31">
        <v>1493394</v>
      </c>
      <c r="R57" s="31">
        <v>1493394</v>
      </c>
      <c r="S57" s="31">
        <v>12496</v>
      </c>
      <c r="T57" s="36">
        <f t="shared" ref="T57:T85" si="12">IF(($Q57      =0),0,($S57      /$Q57      ))</f>
        <v>8.3675172124703864E-3</v>
      </c>
      <c r="U57" s="36">
        <f t="shared" ref="U57:U85" si="13">IF(($P57      =0),0,(($F57      /$P57      )-1))</f>
        <v>0.25160051216389245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1572544</v>
      </c>
      <c r="E58" s="32">
        <f>E57</f>
        <v>1572544</v>
      </c>
      <c r="F58" s="32">
        <f>F57</f>
        <v>15640</v>
      </c>
      <c r="G58" s="37">
        <f t="shared" si="7"/>
        <v>9.9456676569940165E-3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15640</v>
      </c>
      <c r="O58" s="37">
        <f t="shared" si="11"/>
        <v>9.9456676569940165E-3</v>
      </c>
      <c r="P58" s="32">
        <f>P57</f>
        <v>12496</v>
      </c>
      <c r="Q58" s="32">
        <f>Q57</f>
        <v>1493394</v>
      </c>
      <c r="R58" s="32">
        <f>R57</f>
        <v>1493394</v>
      </c>
      <c r="S58" s="32">
        <f>S57</f>
        <v>12496</v>
      </c>
      <c r="T58" s="37">
        <f t="shared" si="12"/>
        <v>8.3675172124703864E-3</v>
      </c>
      <c r="U58" s="37">
        <f t="shared" si="13"/>
        <v>0.25160051216389245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1179971</v>
      </c>
      <c r="E60" s="31">
        <v>1179971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1179971</v>
      </c>
      <c r="E63" s="32">
        <f>SUM(E59:E62)</f>
        <v>1179971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25405925</v>
      </c>
      <c r="E67" s="31">
        <v>25405925</v>
      </c>
      <c r="F67" s="31">
        <v>67220</v>
      </c>
      <c r="G67" s="36">
        <f t="shared" si="7"/>
        <v>2.6458395039739746E-3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67220</v>
      </c>
      <c r="O67" s="36">
        <f t="shared" si="11"/>
        <v>2.6458395039739746E-3</v>
      </c>
      <c r="P67" s="31">
        <v>63689</v>
      </c>
      <c r="Q67" s="31">
        <v>23820320</v>
      </c>
      <c r="R67" s="31">
        <v>23820320</v>
      </c>
      <c r="S67" s="31">
        <v>63689</v>
      </c>
      <c r="T67" s="36">
        <f t="shared" si="12"/>
        <v>2.6737256258522134E-3</v>
      </c>
      <c r="U67" s="36">
        <f t="shared" si="13"/>
        <v>5.5441284994268925E-2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25405925</v>
      </c>
      <c r="E70" s="32">
        <f>SUM(E64:E69)</f>
        <v>25405925</v>
      </c>
      <c r="F70" s="32">
        <f>SUM(F64:F69)</f>
        <v>67220</v>
      </c>
      <c r="G70" s="37">
        <f t="shared" si="7"/>
        <v>2.6458395039739746E-3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67220</v>
      </c>
      <c r="O70" s="37">
        <f t="shared" si="11"/>
        <v>2.6458395039739746E-3</v>
      </c>
      <c r="P70" s="32">
        <f>SUM(P64:P69)</f>
        <v>63689</v>
      </c>
      <c r="Q70" s="32">
        <f>SUM(Q64:Q69)</f>
        <v>23820320</v>
      </c>
      <c r="R70" s="32">
        <f>SUM(R64:R69)</f>
        <v>23820320</v>
      </c>
      <c r="S70" s="32">
        <f>SUM(S64:S69)</f>
        <v>63689</v>
      </c>
      <c r="T70" s="37">
        <f t="shared" si="12"/>
        <v>2.6737256258522134E-3</v>
      </c>
      <c r="U70" s="37">
        <f t="shared" si="13"/>
        <v>5.5441284994268925E-2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811162</v>
      </c>
      <c r="E72" s="31">
        <v>811162</v>
      </c>
      <c r="F72" s="31">
        <v>204540</v>
      </c>
      <c r="G72" s="36">
        <f t="shared" si="7"/>
        <v>0.25215678249227652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204540</v>
      </c>
      <c r="O72" s="36">
        <f t="shared" si="11"/>
        <v>0.25215678249227652</v>
      </c>
      <c r="P72" s="31">
        <v>197967</v>
      </c>
      <c r="Q72" s="31">
        <v>721844</v>
      </c>
      <c r="R72" s="31">
        <v>770333</v>
      </c>
      <c r="S72" s="31">
        <v>197967</v>
      </c>
      <c r="T72" s="36">
        <f t="shared" si="12"/>
        <v>0.27425177739234519</v>
      </c>
      <c r="U72" s="36">
        <f t="shared" si="13"/>
        <v>3.3202503447544274E-2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811162</v>
      </c>
      <c r="E78" s="32">
        <f>SUM(E71:E77)</f>
        <v>811162</v>
      </c>
      <c r="F78" s="32">
        <f>SUM(F71:F77)</f>
        <v>204540</v>
      </c>
      <c r="G78" s="37">
        <f t="shared" si="7"/>
        <v>0.25215678249227652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204540</v>
      </c>
      <c r="O78" s="37">
        <f t="shared" si="11"/>
        <v>0.25215678249227652</v>
      </c>
      <c r="P78" s="32">
        <f>SUM(P71:P77)</f>
        <v>197967</v>
      </c>
      <c r="Q78" s="32">
        <f>SUM(Q71:Q77)</f>
        <v>721844</v>
      </c>
      <c r="R78" s="32">
        <f>SUM(R71:R77)</f>
        <v>770333</v>
      </c>
      <c r="S78" s="32">
        <f>SUM(S71:S77)</f>
        <v>197967</v>
      </c>
      <c r="T78" s="37">
        <f t="shared" si="12"/>
        <v>0.27425177739234519</v>
      </c>
      <c r="U78" s="37">
        <f t="shared" si="13"/>
        <v>3.3202503447544274E-2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28969602</v>
      </c>
      <c r="E85" s="32">
        <f>SUM(E57,E59:E62,E64:E69,E71:E77,E79:E83)</f>
        <v>28969602</v>
      </c>
      <c r="F85" s="32">
        <f>SUM(F57,F59:F62,F64:F69,F71:F77,F79:F83)</f>
        <v>287400</v>
      </c>
      <c r="G85" s="37">
        <f t="shared" si="7"/>
        <v>9.9207438196769158E-3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287400</v>
      </c>
      <c r="O85" s="37">
        <f t="shared" si="11"/>
        <v>9.9207438196769158E-3</v>
      </c>
      <c r="P85" s="32">
        <f>SUM(P57,P59:P62,P64:P69,P71:P77,P79:P83)</f>
        <v>274152</v>
      </c>
      <c r="Q85" s="32">
        <f>SUM(Q57,Q59:Q62,Q64:Q69,Q71:Q77,Q79:Q83)</f>
        <v>26035558</v>
      </c>
      <c r="R85" s="32">
        <f>SUM(R57,R59:R62,R64:R69,R71:R77,R79:R83)</f>
        <v>26084047</v>
      </c>
      <c r="S85" s="32">
        <f>SUM(S57,S59:S62,S64:S69,S71:S77,S79:S83)</f>
        <v>274152</v>
      </c>
      <c r="T85" s="37">
        <f t="shared" si="12"/>
        <v>1.0529906829728788E-2</v>
      </c>
      <c r="U85" s="37">
        <f t="shared" si="13"/>
        <v>4.832355773439545E-2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356775596</v>
      </c>
      <c r="E88" s="31">
        <v>356775596</v>
      </c>
      <c r="F88" s="31">
        <v>105165649</v>
      </c>
      <c r="G88" s="36">
        <f t="shared" ref="G88:G99" si="14">IF(($D88      =0),0,($F88      /$D88      ))</f>
        <v>0.29476693523623182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105165649</v>
      </c>
      <c r="O88" s="36">
        <f t="shared" ref="O88:O99" si="18">IF(($D88      =0),0,($N88      /$D88      ))</f>
        <v>0.29476693523623182</v>
      </c>
      <c r="P88" s="31">
        <v>102046856</v>
      </c>
      <c r="Q88" s="31">
        <v>349709252</v>
      </c>
      <c r="R88" s="31">
        <v>349709252</v>
      </c>
      <c r="S88" s="31">
        <v>102046856</v>
      </c>
      <c r="T88" s="36">
        <f t="shared" ref="T88:T99" si="19">IF(($Q88      =0),0,($S88      /$Q88      ))</f>
        <v>0.2918048505047845</v>
      </c>
      <c r="U88" s="36">
        <f t="shared" ref="U88:U99" si="20">IF(($P88      =0),0,(($F88      /$P88      )-1))</f>
        <v>3.0562362450441416E-2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896173000</v>
      </c>
      <c r="E89" s="31">
        <v>896173000</v>
      </c>
      <c r="F89" s="31">
        <v>228480990</v>
      </c>
      <c r="G89" s="36">
        <f t="shared" si="14"/>
        <v>0.25495187871091857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228480990</v>
      </c>
      <c r="O89" s="36">
        <f t="shared" si="18"/>
        <v>0.25495187871091857</v>
      </c>
      <c r="P89" s="31">
        <v>211380659</v>
      </c>
      <c r="Q89" s="31">
        <v>841862000</v>
      </c>
      <c r="R89" s="31">
        <v>828273000</v>
      </c>
      <c r="S89" s="31">
        <v>211380659</v>
      </c>
      <c r="T89" s="36">
        <f t="shared" si="19"/>
        <v>0.25108706533849967</v>
      </c>
      <c r="U89" s="36">
        <f t="shared" si="20"/>
        <v>8.0898276506934375E-2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244653150</v>
      </c>
      <c r="E90" s="31">
        <v>244653150</v>
      </c>
      <c r="F90" s="31">
        <v>1208</v>
      </c>
      <c r="G90" s="36">
        <f t="shared" si="14"/>
        <v>4.9376024792650334E-6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1208</v>
      </c>
      <c r="O90" s="36">
        <f t="shared" si="18"/>
        <v>4.9376024792650334E-6</v>
      </c>
      <c r="P90" s="31">
        <v>565398882</v>
      </c>
      <c r="Q90" s="31">
        <v>2049164196</v>
      </c>
      <c r="R90" s="31">
        <v>246720516</v>
      </c>
      <c r="S90" s="31">
        <v>565398882</v>
      </c>
      <c r="T90" s="36">
        <f t="shared" si="19"/>
        <v>0.27591682653038119</v>
      </c>
      <c r="U90" s="36">
        <f t="shared" si="20"/>
        <v>-0.99999786345527297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1497601746</v>
      </c>
      <c r="E91" s="32">
        <f>SUM(E88:E90)</f>
        <v>1497601746</v>
      </c>
      <c r="F91" s="32">
        <f>SUM(F88:F90)</f>
        <v>333647847</v>
      </c>
      <c r="G91" s="37">
        <f t="shared" si="14"/>
        <v>0.22278809963406654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333647847</v>
      </c>
      <c r="O91" s="37">
        <f t="shared" si="18"/>
        <v>0.22278809963406654</v>
      </c>
      <c r="P91" s="32">
        <f>SUM(P88:P90)</f>
        <v>878826397</v>
      </c>
      <c r="Q91" s="32">
        <f>SUM(Q88:Q90)</f>
        <v>3240735448</v>
      </c>
      <c r="R91" s="32">
        <f>SUM(R88:R90)</f>
        <v>1424702768</v>
      </c>
      <c r="S91" s="32">
        <f>SUM(S88:S90)</f>
        <v>878826397</v>
      </c>
      <c r="T91" s="37">
        <f t="shared" si="19"/>
        <v>0.27118115967854223</v>
      </c>
      <c r="U91" s="37">
        <f t="shared" si="20"/>
        <v>-0.62034840084577025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3864461</v>
      </c>
      <c r="E95" s="31">
        <v>3864461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5012456</v>
      </c>
      <c r="R95" s="31">
        <v>4786153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3864461</v>
      </c>
      <c r="E96" s="32">
        <f>SUM(E92:E95)</f>
        <v>3864461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5012456</v>
      </c>
      <c r="R96" s="32">
        <f>SUM(R92:R95)</f>
        <v>4786153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28971</v>
      </c>
      <c r="Q97" s="31">
        <v>93763</v>
      </c>
      <c r="R97" s="31">
        <v>0</v>
      </c>
      <c r="S97" s="31">
        <v>28971</v>
      </c>
      <c r="T97" s="36">
        <f t="shared" si="19"/>
        <v>0.30898115461322695</v>
      </c>
      <c r="U97" s="36">
        <f t="shared" si="20"/>
        <v>-1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33480200</v>
      </c>
      <c r="E99" s="31">
        <v>33480200</v>
      </c>
      <c r="F99" s="31">
        <v>10932278</v>
      </c>
      <c r="G99" s="36">
        <f t="shared" si="14"/>
        <v>0.32652965036051157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10932278</v>
      </c>
      <c r="O99" s="36">
        <f t="shared" si="18"/>
        <v>0.32652965036051157</v>
      </c>
      <c r="P99" s="31">
        <v>5587068</v>
      </c>
      <c r="Q99" s="31">
        <v>30537757</v>
      </c>
      <c r="R99" s="31">
        <v>30436044</v>
      </c>
      <c r="S99" s="31">
        <v>5587068</v>
      </c>
      <c r="T99" s="36">
        <f t="shared" si="19"/>
        <v>0.18295606975980586</v>
      </c>
      <c r="U99" s="36">
        <f t="shared" si="20"/>
        <v>0.95671110500176471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33480200</v>
      </c>
      <c r="E101" s="32">
        <f>SUM(E97:E100)</f>
        <v>33480200</v>
      </c>
      <c r="F101" s="32">
        <f>SUM(F97:F100)</f>
        <v>10932278</v>
      </c>
      <c r="G101" s="37">
        <f>IF(($D101     =0),0,($F101     /$D101     ))</f>
        <v>0.32652965036051157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10932278</v>
      </c>
      <c r="O101" s="37">
        <f>IF(($D101     =0),0,($N101     /$D101     ))</f>
        <v>0.32652965036051157</v>
      </c>
      <c r="P101" s="32">
        <f>SUM(P97:P100)</f>
        <v>5616039</v>
      </c>
      <c r="Q101" s="32">
        <f>SUM(Q97:Q100)</f>
        <v>30631520</v>
      </c>
      <c r="R101" s="32">
        <f>SUM(R97:R100)</f>
        <v>30436044</v>
      </c>
      <c r="S101" s="32">
        <f>SUM(S97:S100)</f>
        <v>5616039</v>
      </c>
      <c r="T101" s="37">
        <f>IF(($Q101     =0),0,($S101     /$Q101     ))</f>
        <v>0.18334183220421318</v>
      </c>
      <c r="U101" s="37">
        <f>IF(($P101     =0),0,(($F101     /$P101     )-1))</f>
        <v>0.94661717983083804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1534946407</v>
      </c>
      <c r="E102" s="32">
        <f>SUM(E88:E90,E92:E95,E97:E100)</f>
        <v>1534946407</v>
      </c>
      <c r="F102" s="32">
        <f>SUM(F88:F90,F92:F95,F97:F100)</f>
        <v>344580125</v>
      </c>
      <c r="G102" s="37">
        <f>IF(($D102     =0),0,($F102     /$D102     ))</f>
        <v>0.22449000396923957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344580125</v>
      </c>
      <c r="O102" s="37">
        <f>IF(($D102     =0),0,($N102     /$D102     ))</f>
        <v>0.22449000396923957</v>
      </c>
      <c r="P102" s="32">
        <f>SUM(P88:P90,P92:P95,P97:P100)</f>
        <v>884442436</v>
      </c>
      <c r="Q102" s="32">
        <f>SUM(Q88:Q90,Q92:Q95,Q97:Q100)</f>
        <v>3276379424</v>
      </c>
      <c r="R102" s="32">
        <f>SUM(R88:R90,R92:R95,R97:R100)</f>
        <v>1459924965</v>
      </c>
      <c r="S102" s="32">
        <f>SUM(S88:S90,S92:S95,S97:S100)</f>
        <v>884442436</v>
      </c>
      <c r="T102" s="37">
        <f>IF(($Q102     =0),0,($S102     /$Q102     ))</f>
        <v>0.26994505871979252</v>
      </c>
      <c r="U102" s="37">
        <f>IF(($P102     =0),0,(($F102     /$P102     )-1))</f>
        <v>-0.6103984714274836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154404370</v>
      </c>
      <c r="E105" s="31">
        <v>154404370</v>
      </c>
      <c r="F105" s="31">
        <v>44694991</v>
      </c>
      <c r="G105" s="36">
        <f t="shared" ref="G105:G136" si="21">IF(($D105     =0),0,($F105     /$D105     ))</f>
        <v>0.28946713749099201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44694991</v>
      </c>
      <c r="O105" s="36">
        <f t="shared" ref="O105:O136" si="25">IF(($D105     =0),0,($N105     /$D105     ))</f>
        <v>0.28946713749099201</v>
      </c>
      <c r="P105" s="31">
        <v>36478302</v>
      </c>
      <c r="Q105" s="31">
        <v>146186440</v>
      </c>
      <c r="R105" s="31">
        <v>146186440</v>
      </c>
      <c r="S105" s="31">
        <v>36478302</v>
      </c>
      <c r="T105" s="36">
        <f t="shared" ref="T105:T136" si="26">IF(($Q105     =0),0,($S105     /$Q105     ))</f>
        <v>0.2495327336789924</v>
      </c>
      <c r="U105" s="36">
        <f t="shared" ref="U105:U136" si="27">IF(($P105     =0),0,(($F105     /$P105     )-1))</f>
        <v>0.22524866974345459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154404370</v>
      </c>
      <c r="E106" s="32">
        <f>E105</f>
        <v>154404370</v>
      </c>
      <c r="F106" s="32">
        <f>F105</f>
        <v>44694991</v>
      </c>
      <c r="G106" s="37">
        <f t="shared" si="21"/>
        <v>0.28946713749099201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44694991</v>
      </c>
      <c r="O106" s="37">
        <f t="shared" si="25"/>
        <v>0.28946713749099201</v>
      </c>
      <c r="P106" s="32">
        <f>P105</f>
        <v>36478302</v>
      </c>
      <c r="Q106" s="32">
        <f>Q105</f>
        <v>146186440</v>
      </c>
      <c r="R106" s="32">
        <f>R105</f>
        <v>146186440</v>
      </c>
      <c r="S106" s="32">
        <f>S105</f>
        <v>36478302</v>
      </c>
      <c r="T106" s="37">
        <f t="shared" si="26"/>
        <v>0.2495327336789924</v>
      </c>
      <c r="U106" s="37">
        <f t="shared" si="27"/>
        <v>0.22524866974345459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579084</v>
      </c>
      <c r="E110" s="31">
        <v>579084</v>
      </c>
      <c r="F110" s="31">
        <v>157502</v>
      </c>
      <c r="G110" s="36">
        <f t="shared" si="21"/>
        <v>0.27198472069682467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157502</v>
      </c>
      <c r="O110" s="36">
        <f t="shared" si="25"/>
        <v>0.27198472069682467</v>
      </c>
      <c r="P110" s="31">
        <v>140516</v>
      </c>
      <c r="Q110" s="31">
        <v>4227893</v>
      </c>
      <c r="R110" s="31">
        <v>883395</v>
      </c>
      <c r="S110" s="31">
        <v>140516</v>
      </c>
      <c r="T110" s="36">
        <f t="shared" si="26"/>
        <v>3.3235467406578172E-2</v>
      </c>
      <c r="U110" s="36">
        <f t="shared" si="27"/>
        <v>0.12088303111389442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579084</v>
      </c>
      <c r="E112" s="32">
        <f>SUM(E107:E111)</f>
        <v>579084</v>
      </c>
      <c r="F112" s="32">
        <f>SUM(F107:F111)</f>
        <v>157502</v>
      </c>
      <c r="G112" s="37">
        <f t="shared" si="21"/>
        <v>0.27198472069682467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157502</v>
      </c>
      <c r="O112" s="37">
        <f t="shared" si="25"/>
        <v>0.27198472069682467</v>
      </c>
      <c r="P112" s="32">
        <f>SUM(P107:P111)</f>
        <v>140516</v>
      </c>
      <c r="Q112" s="32">
        <f>SUM(Q107:Q111)</f>
        <v>4227893</v>
      </c>
      <c r="R112" s="32">
        <f>SUM(R107:R111)</f>
        <v>883395</v>
      </c>
      <c r="S112" s="32">
        <f>SUM(S107:S111)</f>
        <v>140516</v>
      </c>
      <c r="T112" s="37">
        <f t="shared" si="26"/>
        <v>3.3235467406578172E-2</v>
      </c>
      <c r="U112" s="37">
        <f t="shared" si="27"/>
        <v>0.12088303111389442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27071</v>
      </c>
      <c r="E114" s="31">
        <v>27071</v>
      </c>
      <c r="F114" s="31">
        <v>6758</v>
      </c>
      <c r="G114" s="36">
        <f t="shared" si="21"/>
        <v>0.24963983598684938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6758</v>
      </c>
      <c r="O114" s="36">
        <f t="shared" si="25"/>
        <v>0.24963983598684938</v>
      </c>
      <c r="P114" s="31">
        <v>1847</v>
      </c>
      <c r="Q114" s="31">
        <v>24008</v>
      </c>
      <c r="R114" s="31">
        <v>25708</v>
      </c>
      <c r="S114" s="31">
        <v>1847</v>
      </c>
      <c r="T114" s="36">
        <f t="shared" si="26"/>
        <v>7.6932689103632129E-2</v>
      </c>
      <c r="U114" s="36">
        <f t="shared" si="27"/>
        <v>2.6589063345966433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632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632</v>
      </c>
      <c r="O115" s="36">
        <f t="shared" si="25"/>
        <v>0</v>
      </c>
      <c r="P115" s="31">
        <v>6400</v>
      </c>
      <c r="Q115" s="31">
        <v>0</v>
      </c>
      <c r="R115" s="31">
        <v>9575</v>
      </c>
      <c r="S115" s="31">
        <v>6400</v>
      </c>
      <c r="T115" s="36">
        <f t="shared" si="26"/>
        <v>0</v>
      </c>
      <c r="U115" s="36">
        <f t="shared" si="27"/>
        <v>-0.90125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111187758</v>
      </c>
      <c r="E117" s="31">
        <v>111187758</v>
      </c>
      <c r="F117" s="31">
        <v>8118387</v>
      </c>
      <c r="G117" s="36">
        <f t="shared" si="21"/>
        <v>7.3015115566949382E-2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8118387</v>
      </c>
      <c r="O117" s="36">
        <f t="shared" si="25"/>
        <v>7.3015115566949382E-2</v>
      </c>
      <c r="P117" s="31">
        <v>293722597</v>
      </c>
      <c r="Q117" s="31">
        <v>1024723053</v>
      </c>
      <c r="R117" s="31">
        <v>85287811</v>
      </c>
      <c r="S117" s="31">
        <v>293722597</v>
      </c>
      <c r="T117" s="36">
        <f t="shared" si="26"/>
        <v>0.28663607805064184</v>
      </c>
      <c r="U117" s="36">
        <f t="shared" si="27"/>
        <v>-0.97236035945848598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7960777</v>
      </c>
      <c r="E118" s="31">
        <v>7960777</v>
      </c>
      <c r="F118" s="31">
        <v>1765733</v>
      </c>
      <c r="G118" s="36">
        <f t="shared" si="21"/>
        <v>0.22180410279046883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1765733</v>
      </c>
      <c r="O118" s="36">
        <f t="shared" si="25"/>
        <v>0.22180410279046883</v>
      </c>
      <c r="P118" s="31">
        <v>1701959</v>
      </c>
      <c r="Q118" s="31">
        <v>7554091</v>
      </c>
      <c r="R118" s="31">
        <v>7560091</v>
      </c>
      <c r="S118" s="31">
        <v>1701959</v>
      </c>
      <c r="T118" s="36">
        <f t="shared" si="26"/>
        <v>0.22530295173833623</v>
      </c>
      <c r="U118" s="36">
        <f t="shared" si="27"/>
        <v>3.747093790155942E-2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119175606</v>
      </c>
      <c r="E121" s="32">
        <f>SUM(E113:E120)</f>
        <v>119175606</v>
      </c>
      <c r="F121" s="32">
        <f>SUM(F113:F120)</f>
        <v>9891510</v>
      </c>
      <c r="G121" s="37">
        <f t="shared" si="21"/>
        <v>8.2999452085857239E-2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9891510</v>
      </c>
      <c r="O121" s="37">
        <f t="shared" si="25"/>
        <v>8.2999452085857239E-2</v>
      </c>
      <c r="P121" s="32">
        <f>SUM(P113:P120)</f>
        <v>295432803</v>
      </c>
      <c r="Q121" s="32">
        <f>SUM(Q113:Q120)</f>
        <v>1032301152</v>
      </c>
      <c r="R121" s="32">
        <f>SUM(R113:R120)</f>
        <v>92883185</v>
      </c>
      <c r="S121" s="32">
        <f>SUM(S113:S120)</f>
        <v>295432803</v>
      </c>
      <c r="T121" s="37">
        <f t="shared" si="26"/>
        <v>0.28618858210864423</v>
      </c>
      <c r="U121" s="37">
        <f t="shared" si="27"/>
        <v>-0.96651857918431627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4334784</v>
      </c>
      <c r="E122" s="31">
        <v>4334784</v>
      </c>
      <c r="F122" s="31">
        <v>1118816</v>
      </c>
      <c r="G122" s="36">
        <f t="shared" si="21"/>
        <v>0.25810190311674125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1118816</v>
      </c>
      <c r="O122" s="36">
        <f t="shared" si="25"/>
        <v>0.25810190311674125</v>
      </c>
      <c r="P122" s="31">
        <v>1207506</v>
      </c>
      <c r="Q122" s="31">
        <v>5026346</v>
      </c>
      <c r="R122" s="31">
        <v>4116605</v>
      </c>
      <c r="S122" s="31">
        <v>1207506</v>
      </c>
      <c r="T122" s="36">
        <f t="shared" si="26"/>
        <v>0.24023535188385359</v>
      </c>
      <c r="U122" s="36">
        <f t="shared" si="27"/>
        <v>-7.3448910398788869E-2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34734</v>
      </c>
      <c r="E123" s="31">
        <v>34734</v>
      </c>
      <c r="F123" s="31">
        <v>10421</v>
      </c>
      <c r="G123" s="36">
        <f t="shared" si="21"/>
        <v>0.300023032187482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10421</v>
      </c>
      <c r="O123" s="36">
        <f t="shared" si="25"/>
        <v>0.300023032187482</v>
      </c>
      <c r="P123" s="31">
        <v>3123</v>
      </c>
      <c r="Q123" s="31">
        <v>32986</v>
      </c>
      <c r="R123" s="31">
        <v>32986</v>
      </c>
      <c r="S123" s="31">
        <v>3123</v>
      </c>
      <c r="T123" s="36">
        <f t="shared" si="26"/>
        <v>9.467652943673073E-2</v>
      </c>
      <c r="U123" s="36">
        <f t="shared" si="27"/>
        <v>2.3368555875760486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161892</v>
      </c>
      <c r="E124" s="31">
        <v>161892</v>
      </c>
      <c r="F124" s="31">
        <v>9884</v>
      </c>
      <c r="G124" s="36">
        <f t="shared" si="21"/>
        <v>6.1053047710819562E-2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9884</v>
      </c>
      <c r="O124" s="36">
        <f t="shared" si="25"/>
        <v>6.1053047710819562E-2</v>
      </c>
      <c r="P124" s="31">
        <v>12628</v>
      </c>
      <c r="Q124" s="31">
        <v>138240</v>
      </c>
      <c r="R124" s="31">
        <v>157240</v>
      </c>
      <c r="S124" s="31">
        <v>12628</v>
      </c>
      <c r="T124" s="36">
        <f t="shared" si="26"/>
        <v>9.1348379629629634E-2</v>
      </c>
      <c r="U124" s="36">
        <f t="shared" si="27"/>
        <v>-0.21729490022172948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4531410</v>
      </c>
      <c r="E126" s="32">
        <f>SUM(E122:E125)</f>
        <v>4531410</v>
      </c>
      <c r="F126" s="32">
        <f>SUM(F122:F125)</f>
        <v>1139121</v>
      </c>
      <c r="G126" s="37">
        <f t="shared" si="21"/>
        <v>0.25138334425708553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1139121</v>
      </c>
      <c r="O126" s="37">
        <f t="shared" si="25"/>
        <v>0.25138334425708553</v>
      </c>
      <c r="P126" s="32">
        <f>SUM(P122:P125)</f>
        <v>1223257</v>
      </c>
      <c r="Q126" s="32">
        <f>SUM(Q122:Q125)</f>
        <v>5197572</v>
      </c>
      <c r="R126" s="32">
        <f>SUM(R122:R125)</f>
        <v>4306831</v>
      </c>
      <c r="S126" s="32">
        <f>SUM(S122:S125)</f>
        <v>1223257</v>
      </c>
      <c r="T126" s="37">
        <f t="shared" si="26"/>
        <v>0.23535162187267439</v>
      </c>
      <c r="U126" s="37">
        <f t="shared" si="27"/>
        <v>-6.8780313540000138E-2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29396</v>
      </c>
      <c r="E127" s="31">
        <v>29396</v>
      </c>
      <c r="F127" s="31">
        <v>1869</v>
      </c>
      <c r="G127" s="36">
        <f t="shared" si="21"/>
        <v>6.3580078922302358E-2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1869</v>
      </c>
      <c r="O127" s="36">
        <f t="shared" si="25"/>
        <v>6.3580078922302358E-2</v>
      </c>
      <c r="P127" s="31">
        <v>273866</v>
      </c>
      <c r="Q127" s="31">
        <v>29396</v>
      </c>
      <c r="R127" s="31">
        <v>29396</v>
      </c>
      <c r="S127" s="31">
        <v>273866</v>
      </c>
      <c r="T127" s="36">
        <f t="shared" si="26"/>
        <v>9.3164376105592606</v>
      </c>
      <c r="U127" s="36">
        <f t="shared" si="27"/>
        <v>-0.99317549458494303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29396</v>
      </c>
      <c r="E132" s="32">
        <f>SUM(E127:E131)</f>
        <v>29396</v>
      </c>
      <c r="F132" s="32">
        <f>SUM(F127:F131)</f>
        <v>1869</v>
      </c>
      <c r="G132" s="37">
        <f t="shared" si="21"/>
        <v>6.3580078922302358E-2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1869</v>
      </c>
      <c r="O132" s="37">
        <f t="shared" si="25"/>
        <v>6.3580078922302358E-2</v>
      </c>
      <c r="P132" s="32">
        <f>SUM(P127:P131)</f>
        <v>273866</v>
      </c>
      <c r="Q132" s="32">
        <f>SUM(Q127:Q131)</f>
        <v>29396</v>
      </c>
      <c r="R132" s="32">
        <f>SUM(R127:R131)</f>
        <v>29396</v>
      </c>
      <c r="S132" s="32">
        <f>SUM(S127:S131)</f>
        <v>273866</v>
      </c>
      <c r="T132" s="37">
        <f t="shared" si="26"/>
        <v>9.3164376105592606</v>
      </c>
      <c r="U132" s="37">
        <f t="shared" si="27"/>
        <v>-0.99317549458494303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195467</v>
      </c>
      <c r="E133" s="31">
        <v>195467</v>
      </c>
      <c r="F133" s="31">
        <v>41962</v>
      </c>
      <c r="G133" s="36">
        <f t="shared" si="21"/>
        <v>0.21467562299518589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41962</v>
      </c>
      <c r="O133" s="36">
        <f t="shared" si="25"/>
        <v>0.21467562299518589</v>
      </c>
      <c r="P133" s="31">
        <v>45652</v>
      </c>
      <c r="Q133" s="31">
        <v>184403</v>
      </c>
      <c r="R133" s="31">
        <v>184403</v>
      </c>
      <c r="S133" s="31">
        <v>45652</v>
      </c>
      <c r="T133" s="36">
        <f t="shared" si="26"/>
        <v>0.24756647126131354</v>
      </c>
      <c r="U133" s="36">
        <f t="shared" si="27"/>
        <v>-8.0828879348111782E-2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3901280</v>
      </c>
      <c r="E134" s="31">
        <v>3901280</v>
      </c>
      <c r="F134" s="31">
        <v>115195</v>
      </c>
      <c r="G134" s="36">
        <f t="shared" si="21"/>
        <v>2.9527488414058976E-2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115195</v>
      </c>
      <c r="O134" s="36">
        <f t="shared" si="25"/>
        <v>2.9527488414058976E-2</v>
      </c>
      <c r="P134" s="31">
        <v>107635</v>
      </c>
      <c r="Q134" s="31">
        <v>370000</v>
      </c>
      <c r="R134" s="31">
        <v>6870000</v>
      </c>
      <c r="S134" s="31">
        <v>107635</v>
      </c>
      <c r="T134" s="36">
        <f t="shared" si="26"/>
        <v>0.29090540540540538</v>
      </c>
      <c r="U134" s="36">
        <f t="shared" si="27"/>
        <v>7.023737631811211E-2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4096747</v>
      </c>
      <c r="E137" s="32">
        <f>SUM(E133:E136)</f>
        <v>4096747</v>
      </c>
      <c r="F137" s="32">
        <f>SUM(F133:F136)</f>
        <v>157157</v>
      </c>
      <c r="G137" s="37">
        <f t="shared" ref="G137:G170" si="28">IF(($D137     =0),0,($F137     /$D137     ))</f>
        <v>3.8361412115515067E-2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157157</v>
      </c>
      <c r="O137" s="37">
        <f t="shared" ref="O137:O170" si="32">IF(($D137     =0),0,($N137     /$D137     ))</f>
        <v>3.8361412115515067E-2</v>
      </c>
      <c r="P137" s="32">
        <f>SUM(P133:P136)</f>
        <v>153287</v>
      </c>
      <c r="Q137" s="32">
        <f>SUM(Q133:Q136)</f>
        <v>554403</v>
      </c>
      <c r="R137" s="32">
        <f>SUM(R133:R136)</f>
        <v>7054403</v>
      </c>
      <c r="S137" s="32">
        <f>SUM(S133:S136)</f>
        <v>153287</v>
      </c>
      <c r="T137" s="37">
        <f t="shared" ref="T137:T170" si="33">IF(($Q137     =0),0,($S137     /$Q137     ))</f>
        <v>0.27649020658257623</v>
      </c>
      <c r="U137" s="37">
        <f t="shared" ref="U137:U170" si="34">IF(($P137     =0),0,(($F137     /$P137     )-1))</f>
        <v>2.524675934684617E-2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3123000</v>
      </c>
      <c r="E138" s="31">
        <v>3123000</v>
      </c>
      <c r="F138" s="31">
        <v>303600</v>
      </c>
      <c r="G138" s="36">
        <f t="shared" si="28"/>
        <v>9.7214217098943317E-2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303600</v>
      </c>
      <c r="O138" s="36">
        <f t="shared" si="32"/>
        <v>9.7214217098943317E-2</v>
      </c>
      <c r="P138" s="31">
        <v>13200</v>
      </c>
      <c r="Q138" s="31">
        <v>3123000</v>
      </c>
      <c r="R138" s="31">
        <v>3123000</v>
      </c>
      <c r="S138" s="31">
        <v>13200</v>
      </c>
      <c r="T138" s="36">
        <f t="shared" si="33"/>
        <v>4.2267050912584052E-3</v>
      </c>
      <c r="U138" s="36">
        <f t="shared" si="34"/>
        <v>22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1236074</v>
      </c>
      <c r="E139" s="31">
        <v>1236074</v>
      </c>
      <c r="F139" s="31">
        <v>515034</v>
      </c>
      <c r="G139" s="36">
        <f t="shared" si="28"/>
        <v>0.41666922854133326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515034</v>
      </c>
      <c r="O139" s="36">
        <f t="shared" si="32"/>
        <v>0.41666922854133326</v>
      </c>
      <c r="P139" s="31">
        <v>448494</v>
      </c>
      <c r="Q139" s="31">
        <v>1150000</v>
      </c>
      <c r="R139" s="31">
        <v>1150000</v>
      </c>
      <c r="S139" s="31">
        <v>448494</v>
      </c>
      <c r="T139" s="36">
        <f t="shared" si="33"/>
        <v>0.38999478260869563</v>
      </c>
      <c r="U139" s="36">
        <f t="shared" si="34"/>
        <v>0.1483631888052015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4854330</v>
      </c>
      <c r="E140" s="31">
        <v>4854330</v>
      </c>
      <c r="F140" s="31">
        <v>5861</v>
      </c>
      <c r="G140" s="36">
        <f t="shared" si="28"/>
        <v>1.207375683152979E-3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5861</v>
      </c>
      <c r="O140" s="36">
        <f t="shared" si="32"/>
        <v>1.207375683152979E-3</v>
      </c>
      <c r="P140" s="31">
        <v>2392</v>
      </c>
      <c r="Q140" s="31">
        <v>10000</v>
      </c>
      <c r="R140" s="31">
        <v>10000</v>
      </c>
      <c r="S140" s="31">
        <v>2392</v>
      </c>
      <c r="T140" s="36">
        <f t="shared" si="33"/>
        <v>0.2392</v>
      </c>
      <c r="U140" s="36">
        <f t="shared" si="34"/>
        <v>1.4502508361204014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566957</v>
      </c>
      <c r="E141" s="31">
        <v>566957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2000000</v>
      </c>
      <c r="E143" s="31">
        <v>2000000</v>
      </c>
      <c r="F143" s="31">
        <v>22212</v>
      </c>
      <c r="G143" s="36">
        <f t="shared" si="28"/>
        <v>1.1106E-2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22212</v>
      </c>
      <c r="O143" s="36">
        <f t="shared" si="32"/>
        <v>1.1106E-2</v>
      </c>
      <c r="P143" s="31">
        <v>0</v>
      </c>
      <c r="Q143" s="31">
        <v>500000</v>
      </c>
      <c r="R143" s="31">
        <v>500000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11780361</v>
      </c>
      <c r="E144" s="32">
        <f>SUM(E138:E143)</f>
        <v>11780361</v>
      </c>
      <c r="F144" s="32">
        <f>SUM(F138:F143)</f>
        <v>846707</v>
      </c>
      <c r="G144" s="37">
        <f t="shared" si="28"/>
        <v>7.1874452743850556E-2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846707</v>
      </c>
      <c r="O144" s="37">
        <f t="shared" si="32"/>
        <v>7.1874452743850556E-2</v>
      </c>
      <c r="P144" s="32">
        <f>SUM(P138:P143)</f>
        <v>464086</v>
      </c>
      <c r="Q144" s="32">
        <f>SUM(Q138:Q143)</f>
        <v>4783000</v>
      </c>
      <c r="R144" s="32">
        <f>SUM(R138:R143)</f>
        <v>4783000</v>
      </c>
      <c r="S144" s="32">
        <f>SUM(S138:S143)</f>
        <v>464086</v>
      </c>
      <c r="T144" s="37">
        <f t="shared" si="33"/>
        <v>9.7028224963412082E-2</v>
      </c>
      <c r="U144" s="37">
        <f t="shared" si="34"/>
        <v>0.82446141447921284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30000</v>
      </c>
      <c r="E146" s="31">
        <v>30000</v>
      </c>
      <c r="F146" s="31">
        <v>9073</v>
      </c>
      <c r="G146" s="36">
        <f t="shared" si="28"/>
        <v>0.30243333333333333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9073</v>
      </c>
      <c r="O146" s="36">
        <f t="shared" si="32"/>
        <v>0.30243333333333333</v>
      </c>
      <c r="P146" s="31">
        <v>4840</v>
      </c>
      <c r="Q146" s="31">
        <v>26087</v>
      </c>
      <c r="R146" s="31">
        <v>30000</v>
      </c>
      <c r="S146" s="31">
        <v>4840</v>
      </c>
      <c r="T146" s="36">
        <f t="shared" si="33"/>
        <v>0.18553302411162648</v>
      </c>
      <c r="U146" s="36">
        <f t="shared" si="34"/>
        <v>0.87458677685950414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102790</v>
      </c>
      <c r="E148" s="31">
        <v>102790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89383</v>
      </c>
      <c r="R148" s="31">
        <v>89383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132790</v>
      </c>
      <c r="E150" s="32">
        <f>SUM(E145:E149)</f>
        <v>132790</v>
      </c>
      <c r="F150" s="32">
        <f>SUM(F145:F149)</f>
        <v>9073</v>
      </c>
      <c r="G150" s="37">
        <f t="shared" si="28"/>
        <v>6.8325928157240756E-2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9073</v>
      </c>
      <c r="O150" s="37">
        <f t="shared" si="32"/>
        <v>6.8325928157240756E-2</v>
      </c>
      <c r="P150" s="32">
        <f>SUM(P145:P149)</f>
        <v>4840</v>
      </c>
      <c r="Q150" s="32">
        <f>SUM(Q145:Q149)</f>
        <v>115470</v>
      </c>
      <c r="R150" s="32">
        <f>SUM(R145:R149)</f>
        <v>119383</v>
      </c>
      <c r="S150" s="32">
        <f>SUM(S145:S149)</f>
        <v>4840</v>
      </c>
      <c r="T150" s="37">
        <f t="shared" si="33"/>
        <v>4.1915649086342772E-2</v>
      </c>
      <c r="U150" s="37">
        <f t="shared" si="34"/>
        <v>0.87458677685950414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9622200</v>
      </c>
      <c r="E152" s="31">
        <v>9622200</v>
      </c>
      <c r="F152" s="31">
        <v>39495</v>
      </c>
      <c r="G152" s="36">
        <f t="shared" si="28"/>
        <v>4.104570680301802E-3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39495</v>
      </c>
      <c r="O152" s="36">
        <f t="shared" si="32"/>
        <v>4.104570680301802E-3</v>
      </c>
      <c r="P152" s="31">
        <v>12309</v>
      </c>
      <c r="Q152" s="31">
        <v>1592700</v>
      </c>
      <c r="R152" s="31">
        <v>1618701</v>
      </c>
      <c r="S152" s="31">
        <v>12309</v>
      </c>
      <c r="T152" s="36">
        <f t="shared" si="33"/>
        <v>7.7283857600301377E-3</v>
      </c>
      <c r="U152" s="36">
        <f t="shared" si="34"/>
        <v>2.2086278332927125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205224</v>
      </c>
      <c r="E155" s="31">
        <v>205224</v>
      </c>
      <c r="F155" s="31">
        <v>55478</v>
      </c>
      <c r="G155" s="36">
        <f t="shared" si="28"/>
        <v>0.27032900635403267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55478</v>
      </c>
      <c r="O155" s="36">
        <f t="shared" si="32"/>
        <v>0.27032900635403267</v>
      </c>
      <c r="P155" s="31">
        <v>0</v>
      </c>
      <c r="Q155" s="31">
        <v>292878</v>
      </c>
      <c r="R155" s="31">
        <v>168201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9827424</v>
      </c>
      <c r="E157" s="32">
        <f>SUM(E151:E156)</f>
        <v>9827424</v>
      </c>
      <c r="F157" s="32">
        <f>SUM(F151:F156)</f>
        <v>94973</v>
      </c>
      <c r="G157" s="37">
        <f t="shared" si="28"/>
        <v>9.6640788064094926E-3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94973</v>
      </c>
      <c r="O157" s="37">
        <f t="shared" si="32"/>
        <v>9.6640788064094926E-3</v>
      </c>
      <c r="P157" s="32">
        <f>SUM(P151:P156)</f>
        <v>12309</v>
      </c>
      <c r="Q157" s="32">
        <f>SUM(Q151:Q156)</f>
        <v>1885578</v>
      </c>
      <c r="R157" s="32">
        <f>SUM(R151:R156)</f>
        <v>1786902</v>
      </c>
      <c r="S157" s="32">
        <f>SUM(S151:S156)</f>
        <v>12309</v>
      </c>
      <c r="T157" s="37">
        <f t="shared" si="33"/>
        <v>6.5279717943251356E-3</v>
      </c>
      <c r="U157" s="37">
        <f t="shared" si="34"/>
        <v>6.7157364530018686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0</v>
      </c>
      <c r="E163" s="32">
        <f>SUM(E158:E162)</f>
        <v>0</v>
      </c>
      <c r="F163" s="32">
        <f>SUM(F158:F162)</f>
        <v>0</v>
      </c>
      <c r="G163" s="37">
        <f t="shared" si="28"/>
        <v>0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0</v>
      </c>
      <c r="O163" s="37">
        <f t="shared" si="32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3"/>
        <v>0</v>
      </c>
      <c r="U163" s="37">
        <f t="shared" si="34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250000</v>
      </c>
      <c r="E166" s="31">
        <v>250000</v>
      </c>
      <c r="F166" s="31">
        <v>100650</v>
      </c>
      <c r="G166" s="36">
        <f t="shared" si="28"/>
        <v>0.40260000000000001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100650</v>
      </c>
      <c r="O166" s="36">
        <f t="shared" si="32"/>
        <v>0.40260000000000001</v>
      </c>
      <c r="P166" s="31">
        <v>42150</v>
      </c>
      <c r="Q166" s="31">
        <v>400000</v>
      </c>
      <c r="R166" s="31">
        <v>300000</v>
      </c>
      <c r="S166" s="31">
        <v>42150</v>
      </c>
      <c r="T166" s="36">
        <f t="shared" si="33"/>
        <v>0.105375</v>
      </c>
      <c r="U166" s="36">
        <f t="shared" si="34"/>
        <v>1.3879003558718863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250000</v>
      </c>
      <c r="E169" s="32">
        <f>SUM(E164:E168)</f>
        <v>250000</v>
      </c>
      <c r="F169" s="32">
        <f>SUM(F164:F168)</f>
        <v>100650</v>
      </c>
      <c r="G169" s="37">
        <f t="shared" si="28"/>
        <v>0.40260000000000001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100650</v>
      </c>
      <c r="O169" s="37">
        <f t="shared" si="32"/>
        <v>0.40260000000000001</v>
      </c>
      <c r="P169" s="32">
        <f>SUM(P164:P168)</f>
        <v>42150</v>
      </c>
      <c r="Q169" s="32">
        <f>SUM(Q164:Q168)</f>
        <v>400000</v>
      </c>
      <c r="R169" s="32">
        <f>SUM(R164:R168)</f>
        <v>300000</v>
      </c>
      <c r="S169" s="32">
        <f>SUM(S164:S168)</f>
        <v>42150</v>
      </c>
      <c r="T169" s="37">
        <f t="shared" si="33"/>
        <v>0.105375</v>
      </c>
      <c r="U169" s="37">
        <f t="shared" si="34"/>
        <v>1.3879003558718863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304807188</v>
      </c>
      <c r="E170" s="32">
        <f>SUM(E105,E107:E111,E113:E120,E122:E125,E127:E131,E133:E136,E138:E143,E145:E149,E151:E156,E158:E162,E164:E168)</f>
        <v>304807188</v>
      </c>
      <c r="F170" s="32">
        <f>SUM(F105,F107:F111,F113:F120,F122:F125,F127:F131,F133:F136,F138:F143,F145:F149,F151:F156,F158:F162,F164:F168)</f>
        <v>57093553</v>
      </c>
      <c r="G170" s="37">
        <f t="shared" si="28"/>
        <v>0.18731038915000917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57093553</v>
      </c>
      <c r="O170" s="37">
        <f t="shared" si="32"/>
        <v>0.18731038915000917</v>
      </c>
      <c r="P170" s="32">
        <f>SUM(P105,P107:P111,P113:P120,P122:P125,P127:P131,P133:P136,P138:P143,P145:P149,P151:P156,P158:P162,P164:P168)</f>
        <v>334225416</v>
      </c>
      <c r="Q170" s="32">
        <f>SUM(Q105,Q107:Q111,Q113:Q120,Q122:Q125,Q127:Q131,Q133:Q136,Q138:Q143,Q145:Q149,Q151:Q156,Q158:Q162,Q164:Q168)</f>
        <v>1195680904</v>
      </c>
      <c r="R170" s="32">
        <f>SUM(R105,R107:R111,R113:R120,R122:R125,R127:R131,R133:R136,R138:R143,R145:R149,R151:R156,R158:R162,R164:R168)</f>
        <v>258332935</v>
      </c>
      <c r="S170" s="32">
        <f>SUM(S105,S107:S111,S113:S120,S122:S125,S127:S131,S133:S136,S138:S143,S145:S149,S151:S156,S158:S162,S164:S168)</f>
        <v>334225416</v>
      </c>
      <c r="T170" s="37">
        <f t="shared" si="33"/>
        <v>0.27952726758610169</v>
      </c>
      <c r="U170" s="37">
        <f t="shared" si="34"/>
        <v>-0.82917650703141021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38434</v>
      </c>
      <c r="Q177" s="31">
        <v>0</v>
      </c>
      <c r="R177" s="31">
        <v>0</v>
      </c>
      <c r="S177" s="31">
        <v>38434</v>
      </c>
      <c r="T177" s="36">
        <f t="shared" si="40"/>
        <v>0</v>
      </c>
      <c r="U177" s="36">
        <f t="shared" si="41"/>
        <v>-1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38434</v>
      </c>
      <c r="Q179" s="32">
        <f>SUM(Q173:Q178)</f>
        <v>0</v>
      </c>
      <c r="R179" s="32">
        <f>SUM(R173:R178)</f>
        <v>0</v>
      </c>
      <c r="S179" s="32">
        <f>SUM(S173:S178)</f>
        <v>38434</v>
      </c>
      <c r="T179" s="37">
        <f t="shared" si="40"/>
        <v>0</v>
      </c>
      <c r="U179" s="37">
        <f t="shared" si="41"/>
        <v>-1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6313647</v>
      </c>
      <c r="E180" s="31">
        <v>6313647</v>
      </c>
      <c r="F180" s="31">
        <v>129211</v>
      </c>
      <c r="G180" s="36">
        <f t="shared" si="35"/>
        <v>2.0465350691921801E-2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129211</v>
      </c>
      <c r="O180" s="36">
        <f t="shared" si="39"/>
        <v>2.0465350691921801E-2</v>
      </c>
      <c r="P180" s="31">
        <v>152501</v>
      </c>
      <c r="Q180" s="31">
        <v>4092992</v>
      </c>
      <c r="R180" s="31">
        <v>4092992</v>
      </c>
      <c r="S180" s="31">
        <v>152501</v>
      </c>
      <c r="T180" s="36">
        <f t="shared" si="40"/>
        <v>3.7259051569121071E-2</v>
      </c>
      <c r="U180" s="36">
        <f t="shared" si="41"/>
        <v>-0.15272031003075393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6358885</v>
      </c>
      <c r="E184" s="31">
        <v>6358885</v>
      </c>
      <c r="F184" s="31">
        <v>19092</v>
      </c>
      <c r="G184" s="36">
        <f t="shared" si="35"/>
        <v>3.0024131589107212E-3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19092</v>
      </c>
      <c r="O184" s="36">
        <f t="shared" si="39"/>
        <v>3.0024131589107212E-3</v>
      </c>
      <c r="P184" s="31">
        <v>36811</v>
      </c>
      <c r="Q184" s="31">
        <v>450000</v>
      </c>
      <c r="R184" s="31">
        <v>291005</v>
      </c>
      <c r="S184" s="31">
        <v>36811</v>
      </c>
      <c r="T184" s="36">
        <f t="shared" si="40"/>
        <v>8.1802222222222221E-2</v>
      </c>
      <c r="U184" s="36">
        <f t="shared" si="41"/>
        <v>-0.48135068321968977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12672532</v>
      </c>
      <c r="E185" s="32">
        <f>SUM(E180:E184)</f>
        <v>12672532</v>
      </c>
      <c r="F185" s="32">
        <f>SUM(F180:F184)</f>
        <v>148303</v>
      </c>
      <c r="G185" s="37">
        <f t="shared" si="35"/>
        <v>1.1702712607078048E-2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148303</v>
      </c>
      <c r="O185" s="37">
        <f t="shared" si="39"/>
        <v>1.1702712607078048E-2</v>
      </c>
      <c r="P185" s="32">
        <f>SUM(P180:P184)</f>
        <v>189312</v>
      </c>
      <c r="Q185" s="32">
        <f>SUM(Q180:Q184)</f>
        <v>4542992</v>
      </c>
      <c r="R185" s="32">
        <f>SUM(R180:R184)</f>
        <v>4383997</v>
      </c>
      <c r="S185" s="32">
        <f>SUM(S180:S184)</f>
        <v>189312</v>
      </c>
      <c r="T185" s="37">
        <f t="shared" si="40"/>
        <v>4.1671215797870656E-2</v>
      </c>
      <c r="U185" s="37">
        <f t="shared" si="41"/>
        <v>-0.21662123901284647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29125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29125</v>
      </c>
      <c r="O188" s="36">
        <f t="shared" si="39"/>
        <v>0</v>
      </c>
      <c r="P188" s="31">
        <v>45553</v>
      </c>
      <c r="Q188" s="31">
        <v>0</v>
      </c>
      <c r="R188" s="31">
        <v>0</v>
      </c>
      <c r="S188" s="31">
        <v>45553</v>
      </c>
      <c r="T188" s="36">
        <f t="shared" si="40"/>
        <v>0</v>
      </c>
      <c r="U188" s="36">
        <f t="shared" si="41"/>
        <v>-0.36063486488266416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29125</v>
      </c>
      <c r="G191" s="37">
        <f t="shared" si="35"/>
        <v>0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29125</v>
      </c>
      <c r="O191" s="37">
        <f t="shared" si="39"/>
        <v>0</v>
      </c>
      <c r="P191" s="32">
        <f>SUM(P186:P190)</f>
        <v>45553</v>
      </c>
      <c r="Q191" s="32">
        <f>SUM(Q186:Q190)</f>
        <v>0</v>
      </c>
      <c r="R191" s="32">
        <f>SUM(R186:R190)</f>
        <v>0</v>
      </c>
      <c r="S191" s="32">
        <f>SUM(S186:S190)</f>
        <v>45553</v>
      </c>
      <c r="T191" s="37">
        <f t="shared" si="40"/>
        <v>0</v>
      </c>
      <c r="U191" s="37">
        <f t="shared" si="41"/>
        <v>-0.36063486488266416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9173295</v>
      </c>
      <c r="E193" s="31">
        <v>9173295</v>
      </c>
      <c r="F193" s="31">
        <v>3438982</v>
      </c>
      <c r="G193" s="36">
        <f t="shared" si="35"/>
        <v>0.3748905927477531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3438982</v>
      </c>
      <c r="O193" s="36">
        <f t="shared" si="39"/>
        <v>0.3748905927477531</v>
      </c>
      <c r="P193" s="31">
        <v>0</v>
      </c>
      <c r="Q193" s="31">
        <v>0</v>
      </c>
      <c r="R193" s="31">
        <v>8711581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4083208</v>
      </c>
      <c r="E196" s="31">
        <v>4083208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3877690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1815492</v>
      </c>
      <c r="E197" s="31">
        <v>1815492</v>
      </c>
      <c r="F197" s="31">
        <v>403232</v>
      </c>
      <c r="G197" s="36">
        <f t="shared" si="35"/>
        <v>0.22210618388844455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403232</v>
      </c>
      <c r="O197" s="36">
        <f t="shared" si="39"/>
        <v>0.22210618388844455</v>
      </c>
      <c r="P197" s="31">
        <v>320718</v>
      </c>
      <c r="Q197" s="31">
        <v>1725589</v>
      </c>
      <c r="R197" s="31">
        <v>1725589</v>
      </c>
      <c r="S197" s="31">
        <v>320718</v>
      </c>
      <c r="T197" s="36">
        <f t="shared" si="40"/>
        <v>0.18586001649291922</v>
      </c>
      <c r="U197" s="36">
        <f t="shared" si="41"/>
        <v>0.25727898028797891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15071995</v>
      </c>
      <c r="E198" s="32">
        <f>SUM(E192:E197)</f>
        <v>15071995</v>
      </c>
      <c r="F198" s="32">
        <f>SUM(F192:F197)</f>
        <v>3842214</v>
      </c>
      <c r="G198" s="37">
        <f t="shared" si="35"/>
        <v>0.25492404953690601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3842214</v>
      </c>
      <c r="O198" s="37">
        <f t="shared" si="39"/>
        <v>0.25492404953690601</v>
      </c>
      <c r="P198" s="32">
        <f>SUM(P192:P197)</f>
        <v>320718</v>
      </c>
      <c r="Q198" s="32">
        <f>SUM(Q192:Q197)</f>
        <v>5603279</v>
      </c>
      <c r="R198" s="32">
        <f>SUM(R192:R197)</f>
        <v>10437170</v>
      </c>
      <c r="S198" s="32">
        <f>SUM(S192:S197)</f>
        <v>320718</v>
      </c>
      <c r="T198" s="37">
        <f t="shared" si="40"/>
        <v>5.7237556794869575E-2</v>
      </c>
      <c r="U198" s="37">
        <f t="shared" si="41"/>
        <v>10.980038538529175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6031690</v>
      </c>
      <c r="E199" s="31">
        <v>6031690</v>
      </c>
      <c r="F199" s="31">
        <v>18231</v>
      </c>
      <c r="G199" s="36">
        <f t="shared" si="35"/>
        <v>3.0225359725052181E-3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18231</v>
      </c>
      <c r="O199" s="36">
        <f t="shared" si="39"/>
        <v>3.0225359725052181E-3</v>
      </c>
      <c r="P199" s="31">
        <v>25000</v>
      </c>
      <c r="Q199" s="31">
        <v>5719904</v>
      </c>
      <c r="R199" s="31">
        <v>5719904</v>
      </c>
      <c r="S199" s="31">
        <v>25000</v>
      </c>
      <c r="T199" s="36">
        <f t="shared" si="40"/>
        <v>4.370702725080701E-3</v>
      </c>
      <c r="U199" s="36">
        <f t="shared" si="41"/>
        <v>-0.27076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6031690</v>
      </c>
      <c r="E204" s="32">
        <f>SUM(E199:E203)</f>
        <v>6031690</v>
      </c>
      <c r="F204" s="32">
        <f>SUM(F199:F203)</f>
        <v>18231</v>
      </c>
      <c r="G204" s="37">
        <f t="shared" si="35"/>
        <v>3.0225359725052181E-3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18231</v>
      </c>
      <c r="O204" s="37">
        <f t="shared" si="39"/>
        <v>3.0225359725052181E-3</v>
      </c>
      <c r="P204" s="32">
        <f>SUM(P199:P203)</f>
        <v>25000</v>
      </c>
      <c r="Q204" s="32">
        <f>SUM(Q199:Q203)</f>
        <v>5719904</v>
      </c>
      <c r="R204" s="32">
        <f>SUM(R199:R203)</f>
        <v>5719904</v>
      </c>
      <c r="S204" s="32">
        <f>SUM(S199:S203)</f>
        <v>25000</v>
      </c>
      <c r="T204" s="37">
        <f t="shared" si="40"/>
        <v>4.370702725080701E-3</v>
      </c>
      <c r="U204" s="37">
        <f t="shared" si="41"/>
        <v>-0.27076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33776217</v>
      </c>
      <c r="E205" s="32">
        <f>SUM(E173:E178,E180:E184,E186:E190,E192:E197,E199:E203)</f>
        <v>33776217</v>
      </c>
      <c r="F205" s="32">
        <f>SUM(F173:F178,F180:F184,F186:F190,F192:F197,F199:F203)</f>
        <v>4037873</v>
      </c>
      <c r="G205" s="37">
        <f t="shared" si="35"/>
        <v>0.11954781673743983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4037873</v>
      </c>
      <c r="O205" s="37">
        <f t="shared" si="39"/>
        <v>0.11954781673743983</v>
      </c>
      <c r="P205" s="32">
        <f>SUM(P173:P178,P180:P184,P186:P190,P192:P197,P199:P203)</f>
        <v>619017</v>
      </c>
      <c r="Q205" s="32">
        <f>SUM(Q173:Q178,Q180:Q184,Q186:Q190,Q192:Q197,Q199:Q203)</f>
        <v>15866175</v>
      </c>
      <c r="R205" s="32">
        <f>SUM(R173:R178,R180:R184,R186:R190,R192:R197,R199:R203)</f>
        <v>20541071</v>
      </c>
      <c r="S205" s="32">
        <f>SUM(S173:S178,S180:S184,S186:S190,S192:S197,S199:S203)</f>
        <v>619017</v>
      </c>
      <c r="T205" s="37">
        <f t="shared" si="40"/>
        <v>3.9014885440252611E-2</v>
      </c>
      <c r="U205" s="37">
        <f t="shared" si="41"/>
        <v>5.5230405626986014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628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628</v>
      </c>
      <c r="O208" s="36">
        <f t="shared" ref="O208:O231" si="46">IF(($D208     =0),0,($N208     /$D208     ))</f>
        <v>0</v>
      </c>
      <c r="P208" s="31">
        <v>1384</v>
      </c>
      <c r="Q208" s="31">
        <v>0</v>
      </c>
      <c r="R208" s="31">
        <v>2</v>
      </c>
      <c r="S208" s="31">
        <v>1384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-0.54624277456647397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38493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38493</v>
      </c>
      <c r="O209" s="36">
        <f t="shared" si="46"/>
        <v>0</v>
      </c>
      <c r="P209" s="31">
        <v>35976</v>
      </c>
      <c r="Q209" s="31">
        <v>121349</v>
      </c>
      <c r="R209" s="31">
        <v>147262</v>
      </c>
      <c r="S209" s="31">
        <v>35976</v>
      </c>
      <c r="T209" s="36">
        <f t="shared" si="47"/>
        <v>0.29646721439814089</v>
      </c>
      <c r="U209" s="36">
        <f t="shared" si="48"/>
        <v>6.9963308872581731E-2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94175</v>
      </c>
      <c r="E210" s="31">
        <v>94175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94175</v>
      </c>
      <c r="E216" s="32">
        <f>SUM(E208:E215)</f>
        <v>94175</v>
      </c>
      <c r="F216" s="32">
        <f>SUM(F208:F215)</f>
        <v>39121</v>
      </c>
      <c r="G216" s="37">
        <f t="shared" si="42"/>
        <v>0.41540748606318023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39121</v>
      </c>
      <c r="O216" s="37">
        <f t="shared" si="46"/>
        <v>0.41540748606318023</v>
      </c>
      <c r="P216" s="32">
        <f>SUM(P208:P215)</f>
        <v>37360</v>
      </c>
      <c r="Q216" s="32">
        <f>SUM(Q208:Q215)</f>
        <v>121349</v>
      </c>
      <c r="R216" s="32">
        <f>SUM(R208:R215)</f>
        <v>147264</v>
      </c>
      <c r="S216" s="32">
        <f>SUM(S208:S215)</f>
        <v>37360</v>
      </c>
      <c r="T216" s="37">
        <f t="shared" si="47"/>
        <v>0.30787233516551432</v>
      </c>
      <c r="U216" s="37">
        <f t="shared" si="48"/>
        <v>4.7135974304068462E-2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42744303</v>
      </c>
      <c r="E218" s="31">
        <v>42744303</v>
      </c>
      <c r="F218" s="31">
        <v>-306547</v>
      </c>
      <c r="G218" s="36">
        <f t="shared" si="42"/>
        <v>-7.1716457746427639E-3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-306547</v>
      </c>
      <c r="O218" s="36">
        <f t="shared" si="46"/>
        <v>-7.1716457746427639E-3</v>
      </c>
      <c r="P218" s="31">
        <v>4673713</v>
      </c>
      <c r="Q218" s="31">
        <v>53794514</v>
      </c>
      <c r="R218" s="31">
        <v>47749696</v>
      </c>
      <c r="S218" s="31">
        <v>4673713</v>
      </c>
      <c r="T218" s="36">
        <f t="shared" si="47"/>
        <v>8.6880848110273842E-2</v>
      </c>
      <c r="U218" s="36">
        <f t="shared" si="48"/>
        <v>-1.0655896072351896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39047592</v>
      </c>
      <c r="E219" s="31">
        <v>39047592</v>
      </c>
      <c r="F219" s="31">
        <v>1745264</v>
      </c>
      <c r="G219" s="36">
        <f t="shared" si="42"/>
        <v>4.4695816325882529E-2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1745264</v>
      </c>
      <c r="O219" s="36">
        <f t="shared" si="46"/>
        <v>4.4695816325882529E-2</v>
      </c>
      <c r="P219" s="31">
        <v>1060440</v>
      </c>
      <c r="Q219" s="31">
        <v>37188180</v>
      </c>
      <c r="R219" s="31">
        <v>37188180</v>
      </c>
      <c r="S219" s="31">
        <v>1060440</v>
      </c>
      <c r="T219" s="36">
        <f t="shared" si="47"/>
        <v>2.8515512186936817E-2</v>
      </c>
      <c r="U219" s="36">
        <f t="shared" si="48"/>
        <v>0.64579231262494807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18828</v>
      </c>
      <c r="E222" s="31">
        <v>18828</v>
      </c>
      <c r="F222" s="31">
        <v>2664</v>
      </c>
      <c r="G222" s="36">
        <f t="shared" si="42"/>
        <v>0.14149139579349904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2664</v>
      </c>
      <c r="O222" s="36">
        <f t="shared" si="46"/>
        <v>0.14149139579349904</v>
      </c>
      <c r="P222" s="31">
        <v>4904</v>
      </c>
      <c r="Q222" s="31">
        <v>30000</v>
      </c>
      <c r="R222" s="31">
        <v>18000</v>
      </c>
      <c r="S222" s="31">
        <v>4904</v>
      </c>
      <c r="T222" s="36">
        <f t="shared" si="47"/>
        <v>0.16346666666666668</v>
      </c>
      <c r="U222" s="36">
        <f t="shared" si="48"/>
        <v>-0.45676998368678634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81810723</v>
      </c>
      <c r="E224" s="32">
        <f>SUM(E217:E223)</f>
        <v>81810723</v>
      </c>
      <c r="F224" s="32">
        <f>SUM(F217:F223)</f>
        <v>1441381</v>
      </c>
      <c r="G224" s="37">
        <f t="shared" si="42"/>
        <v>1.7618485048714213E-2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1441381</v>
      </c>
      <c r="O224" s="37">
        <f t="shared" si="46"/>
        <v>1.7618485048714213E-2</v>
      </c>
      <c r="P224" s="32">
        <f>SUM(P217:P223)</f>
        <v>5739057</v>
      </c>
      <c r="Q224" s="32">
        <f>SUM(Q217:Q223)</f>
        <v>91012694</v>
      </c>
      <c r="R224" s="32">
        <f>SUM(R217:R223)</f>
        <v>84955876</v>
      </c>
      <c r="S224" s="32">
        <f>SUM(S217:S223)</f>
        <v>5739057</v>
      </c>
      <c r="T224" s="37">
        <f t="shared" si="47"/>
        <v>6.3057764227921878E-2</v>
      </c>
      <c r="U224" s="37">
        <f t="shared" si="48"/>
        <v>-0.74884706668708811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500000</v>
      </c>
      <c r="E225" s="31">
        <v>500000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91200</v>
      </c>
      <c r="R225" s="31">
        <v>91200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</v>
      </c>
      <c r="E230" s="32">
        <f>SUM(E225:E229)</f>
        <v>500000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91200</v>
      </c>
      <c r="R230" s="32">
        <f>SUM(R225:R229)</f>
        <v>91200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82404898</v>
      </c>
      <c r="E231" s="32">
        <f>SUM(E208:E215,E217:E223,E225:E229)</f>
        <v>82404898</v>
      </c>
      <c r="F231" s="32">
        <f>SUM(F208:F215,F217:F223,F225:F229)</f>
        <v>1480502</v>
      </c>
      <c r="G231" s="37">
        <f t="shared" si="42"/>
        <v>1.7966189339861813E-2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1480502</v>
      </c>
      <c r="O231" s="37">
        <f t="shared" si="46"/>
        <v>1.7966189339861813E-2</v>
      </c>
      <c r="P231" s="32">
        <f>SUM(P208:P215,P217:P223,P225:P229)</f>
        <v>5776417</v>
      </c>
      <c r="Q231" s="32">
        <f>SUM(Q208:Q215,Q217:Q223,Q225:Q229)</f>
        <v>91225243</v>
      </c>
      <c r="R231" s="32">
        <f>SUM(R208:R215,R217:R223,R225:R229)</f>
        <v>85194340</v>
      </c>
      <c r="S231" s="32">
        <f>SUM(S208:S215,S217:S223,S225:S229)</f>
        <v>5776417</v>
      </c>
      <c r="T231" s="37">
        <f t="shared" si="47"/>
        <v>6.3320379426120024E-2</v>
      </c>
      <c r="U231" s="37">
        <f t="shared" si="48"/>
        <v>-0.74369890539412231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48099</v>
      </c>
      <c r="E235" s="31">
        <v>48099</v>
      </c>
      <c r="F235" s="31">
        <v>6622</v>
      </c>
      <c r="G235" s="36">
        <f t="shared" si="49"/>
        <v>0.13767437992473855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6622</v>
      </c>
      <c r="O235" s="36">
        <f t="shared" si="53"/>
        <v>0.13767437992473855</v>
      </c>
      <c r="P235" s="31">
        <v>17203</v>
      </c>
      <c r="Q235" s="31">
        <v>57158</v>
      </c>
      <c r="R235" s="31">
        <v>57158</v>
      </c>
      <c r="S235" s="31">
        <v>17203</v>
      </c>
      <c r="T235" s="36">
        <f t="shared" si="54"/>
        <v>0.30097274222331083</v>
      </c>
      <c r="U235" s="36">
        <f t="shared" si="55"/>
        <v>-0.61506713945242109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9248280</v>
      </c>
      <c r="Q236" s="31">
        <v>0</v>
      </c>
      <c r="R236" s="31">
        <v>0</v>
      </c>
      <c r="S236" s="31">
        <v>9248280</v>
      </c>
      <c r="T236" s="36">
        <f t="shared" si="54"/>
        <v>0</v>
      </c>
      <c r="U236" s="36">
        <f t="shared" si="55"/>
        <v>-1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48099</v>
      </c>
      <c r="E240" s="32">
        <f>SUM(E234:E239)</f>
        <v>48099</v>
      </c>
      <c r="F240" s="32">
        <f>SUM(F234:F239)</f>
        <v>6622</v>
      </c>
      <c r="G240" s="37">
        <f t="shared" si="49"/>
        <v>0.13767437992473855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6622</v>
      </c>
      <c r="O240" s="37">
        <f t="shared" si="53"/>
        <v>0.13767437992473855</v>
      </c>
      <c r="P240" s="32">
        <f>SUM(P234:P239)</f>
        <v>9265483</v>
      </c>
      <c r="Q240" s="32">
        <f>SUM(Q234:Q239)</f>
        <v>57158</v>
      </c>
      <c r="R240" s="32">
        <f>SUM(R234:R239)</f>
        <v>57158</v>
      </c>
      <c r="S240" s="32">
        <f>SUM(S234:S239)</f>
        <v>9265483</v>
      </c>
      <c r="T240" s="37">
        <f t="shared" si="54"/>
        <v>162.10299520627035</v>
      </c>
      <c r="U240" s="37">
        <f t="shared" si="55"/>
        <v>-0.99928530439265817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3669286</v>
      </c>
      <c r="E242" s="31">
        <v>3669286</v>
      </c>
      <c r="F242" s="31">
        <v>786597</v>
      </c>
      <c r="G242" s="36">
        <f t="shared" si="49"/>
        <v>0.21437331404529383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786597</v>
      </c>
      <c r="O242" s="36">
        <f t="shared" si="53"/>
        <v>0.21437331404529383</v>
      </c>
      <c r="P242" s="31">
        <v>1166334</v>
      </c>
      <c r="Q242" s="31">
        <v>1943249</v>
      </c>
      <c r="R242" s="31">
        <v>3285026</v>
      </c>
      <c r="S242" s="31">
        <v>1166334</v>
      </c>
      <c r="T242" s="36">
        <f t="shared" si="54"/>
        <v>0.60019791596444927</v>
      </c>
      <c r="U242" s="36">
        <f t="shared" si="55"/>
        <v>-0.32558169443744245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3669286</v>
      </c>
      <c r="E247" s="32">
        <f>SUM(E241:E246)</f>
        <v>3669286</v>
      </c>
      <c r="F247" s="32">
        <f>SUM(F241:F246)</f>
        <v>786597</v>
      </c>
      <c r="G247" s="37">
        <f t="shared" si="49"/>
        <v>0.21437331404529383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786597</v>
      </c>
      <c r="O247" s="37">
        <f t="shared" si="53"/>
        <v>0.21437331404529383</v>
      </c>
      <c r="P247" s="32">
        <f>SUM(P241:P246)</f>
        <v>1166334</v>
      </c>
      <c r="Q247" s="32">
        <f>SUM(Q241:Q246)</f>
        <v>1943249</v>
      </c>
      <c r="R247" s="32">
        <f>SUM(R241:R246)</f>
        <v>3285026</v>
      </c>
      <c r="S247" s="32">
        <f>SUM(S241:S246)</f>
        <v>1166334</v>
      </c>
      <c r="T247" s="37">
        <f t="shared" si="54"/>
        <v>0.60019791596444927</v>
      </c>
      <c r="U247" s="37">
        <f t="shared" si="55"/>
        <v>-0.32558169443744245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-2465679</v>
      </c>
      <c r="Q251" s="31">
        <v>0</v>
      </c>
      <c r="R251" s="31">
        <v>0</v>
      </c>
      <c r="S251" s="31">
        <v>-2465679</v>
      </c>
      <c r="T251" s="36">
        <f t="shared" si="54"/>
        <v>0</v>
      </c>
      <c r="U251" s="36">
        <f t="shared" si="55"/>
        <v>-1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-2465679</v>
      </c>
      <c r="Q254" s="32">
        <f>SUM(Q248:Q253)</f>
        <v>0</v>
      </c>
      <c r="R254" s="32">
        <f>SUM(R248:R253)</f>
        <v>0</v>
      </c>
      <c r="S254" s="32">
        <f>SUM(S248:S253)</f>
        <v>-2465679</v>
      </c>
      <c r="T254" s="37">
        <f t="shared" si="54"/>
        <v>0</v>
      </c>
      <c r="U254" s="37">
        <f t="shared" si="55"/>
        <v>-1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22947297</v>
      </c>
      <c r="E255" s="31">
        <v>22947297</v>
      </c>
      <c r="F255" s="31">
        <v>8501355</v>
      </c>
      <c r="G255" s="36">
        <f t="shared" si="49"/>
        <v>0.37047304525670277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8501355</v>
      </c>
      <c r="O255" s="36">
        <f t="shared" si="53"/>
        <v>0.37047304525670277</v>
      </c>
      <c r="P255" s="31">
        <v>3183419</v>
      </c>
      <c r="Q255" s="31">
        <v>21064274</v>
      </c>
      <c r="R255" s="31">
        <v>21792305</v>
      </c>
      <c r="S255" s="31">
        <v>3183419</v>
      </c>
      <c r="T255" s="36">
        <f t="shared" si="54"/>
        <v>0.15112882599229388</v>
      </c>
      <c r="U255" s="36">
        <f t="shared" si="55"/>
        <v>1.6705108564094138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102000</v>
      </c>
      <c r="E257" s="31">
        <v>102000</v>
      </c>
      <c r="F257" s="31">
        <v>46575</v>
      </c>
      <c r="G257" s="36">
        <f t="shared" si="49"/>
        <v>0.45661764705882352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46575</v>
      </c>
      <c r="O257" s="36">
        <f t="shared" si="53"/>
        <v>0.45661764705882352</v>
      </c>
      <c r="P257" s="31">
        <v>42827</v>
      </c>
      <c r="Q257" s="31">
        <v>100000</v>
      </c>
      <c r="R257" s="31">
        <v>100000</v>
      </c>
      <c r="S257" s="31">
        <v>42827</v>
      </c>
      <c r="T257" s="36">
        <f t="shared" si="54"/>
        <v>0.42826999999999998</v>
      </c>
      <c r="U257" s="36">
        <f t="shared" si="55"/>
        <v>8.7514885469446746E-2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23049297</v>
      </c>
      <c r="E259" s="32">
        <f>SUM(E255:E258)</f>
        <v>23049297</v>
      </c>
      <c r="F259" s="32">
        <f>SUM(F255:F258)</f>
        <v>8547930</v>
      </c>
      <c r="G259" s="37">
        <f t="shared" si="49"/>
        <v>0.37085426076118505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8547930</v>
      </c>
      <c r="O259" s="37">
        <f t="shared" si="53"/>
        <v>0.37085426076118505</v>
      </c>
      <c r="P259" s="32">
        <f>SUM(P255:P258)</f>
        <v>3226246</v>
      </c>
      <c r="Q259" s="32">
        <f>SUM(Q255:Q258)</f>
        <v>21164274</v>
      </c>
      <c r="R259" s="32">
        <f>SUM(R255:R258)</f>
        <v>21892305</v>
      </c>
      <c r="S259" s="32">
        <f>SUM(S255:S258)</f>
        <v>3226246</v>
      </c>
      <c r="T259" s="37">
        <f t="shared" si="54"/>
        <v>0.15243830239582043</v>
      </c>
      <c r="U259" s="37">
        <f t="shared" si="55"/>
        <v>1.6494972795006952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26766682</v>
      </c>
      <c r="E260" s="32">
        <f>SUM(E234:E239,E241:E246,E248:E253,E255:E258)</f>
        <v>26766682</v>
      </c>
      <c r="F260" s="32">
        <f>SUM(F234:F239,F241:F246,F248:F253,F255:F258)</f>
        <v>9341149</v>
      </c>
      <c r="G260" s="37">
        <f t="shared" si="49"/>
        <v>0.34898419609871706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9341149</v>
      </c>
      <c r="O260" s="37">
        <f t="shared" si="53"/>
        <v>0.34898419609871706</v>
      </c>
      <c r="P260" s="32">
        <f>SUM(P234:P239,P241:P246,P248:P253,P255:P258)</f>
        <v>11192384</v>
      </c>
      <c r="Q260" s="32">
        <f>SUM(Q234:Q239,Q241:Q246,Q248:Q253,Q255:Q258)</f>
        <v>23164681</v>
      </c>
      <c r="R260" s="32">
        <f>SUM(R234:R239,R241:R246,R248:R253,R255:R258)</f>
        <v>25234489</v>
      </c>
      <c r="S260" s="32">
        <f>SUM(S234:S239,S241:S246,S248:S253,S255:S258)</f>
        <v>11192384</v>
      </c>
      <c r="T260" s="37">
        <f t="shared" si="54"/>
        <v>0.48316590243569513</v>
      </c>
      <c r="U260" s="37">
        <f t="shared" si="55"/>
        <v>-0.16540131217799536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54756</v>
      </c>
      <c r="E264" s="31">
        <v>54756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8572</v>
      </c>
      <c r="Q264" s="31">
        <v>52000</v>
      </c>
      <c r="R264" s="31">
        <v>52000</v>
      </c>
      <c r="S264" s="31">
        <v>8572</v>
      </c>
      <c r="T264" s="36">
        <f t="shared" si="61"/>
        <v>0.16484615384615384</v>
      </c>
      <c r="U264" s="36">
        <f t="shared" si="62"/>
        <v>-1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54756</v>
      </c>
      <c r="E267" s="32">
        <f>SUM(E263:E266)</f>
        <v>54756</v>
      </c>
      <c r="F267" s="32">
        <f>SUM(F263:F266)</f>
        <v>0</v>
      </c>
      <c r="G267" s="37">
        <f t="shared" si="56"/>
        <v>0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0</v>
      </c>
      <c r="O267" s="37">
        <f t="shared" si="60"/>
        <v>0</v>
      </c>
      <c r="P267" s="32">
        <f>SUM(P263:P266)</f>
        <v>8572</v>
      </c>
      <c r="Q267" s="32">
        <f>SUM(Q263:Q266)</f>
        <v>52000</v>
      </c>
      <c r="R267" s="32">
        <f>SUM(R263:R266)</f>
        <v>52000</v>
      </c>
      <c r="S267" s="32">
        <f>SUM(S263:S266)</f>
        <v>8572</v>
      </c>
      <c r="T267" s="37">
        <f t="shared" si="61"/>
        <v>0.16484615384615384</v>
      </c>
      <c r="U267" s="37">
        <f t="shared" si="62"/>
        <v>-1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244266</v>
      </c>
      <c r="E269" s="31">
        <v>244266</v>
      </c>
      <c r="F269" s="31">
        <v>38059</v>
      </c>
      <c r="G269" s="36">
        <f t="shared" si="56"/>
        <v>0.15580965013550802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38059</v>
      </c>
      <c r="O269" s="36">
        <f t="shared" si="60"/>
        <v>0.15580965013550802</v>
      </c>
      <c r="P269" s="31">
        <v>47522</v>
      </c>
      <c r="Q269" s="31">
        <v>161971</v>
      </c>
      <c r="R269" s="31">
        <v>231971</v>
      </c>
      <c r="S269" s="31">
        <v>47522</v>
      </c>
      <c r="T269" s="36">
        <f t="shared" si="61"/>
        <v>0.29339820091250901</v>
      </c>
      <c r="U269" s="36">
        <f t="shared" si="62"/>
        <v>-0.19912882454442149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244266</v>
      </c>
      <c r="E275" s="32">
        <f>SUM(E268:E274)</f>
        <v>244266</v>
      </c>
      <c r="F275" s="32">
        <f>SUM(F268:F274)</f>
        <v>38059</v>
      </c>
      <c r="G275" s="37">
        <f t="shared" si="56"/>
        <v>0.15580965013550802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38059</v>
      </c>
      <c r="O275" s="37">
        <f t="shared" si="60"/>
        <v>0.15580965013550802</v>
      </c>
      <c r="P275" s="32">
        <f>SUM(P268:P274)</f>
        <v>47522</v>
      </c>
      <c r="Q275" s="32">
        <f>SUM(Q268:Q274)</f>
        <v>161971</v>
      </c>
      <c r="R275" s="32">
        <f>SUM(R268:R274)</f>
        <v>231971</v>
      </c>
      <c r="S275" s="32">
        <f>SUM(S268:S274)</f>
        <v>47522</v>
      </c>
      <c r="T275" s="37">
        <f t="shared" si="61"/>
        <v>0.29339820091250901</v>
      </c>
      <c r="U275" s="37">
        <f t="shared" si="62"/>
        <v>-0.19912882454442149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347</v>
      </c>
      <c r="E279" s="31">
        <v>347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347</v>
      </c>
      <c r="R279" s="31">
        <v>347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555580</v>
      </c>
      <c r="E282" s="31">
        <v>555580</v>
      </c>
      <c r="F282" s="31">
        <v>35380</v>
      </c>
      <c r="G282" s="36">
        <f t="shared" si="56"/>
        <v>6.3681198027286806E-2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35380</v>
      </c>
      <c r="O282" s="36">
        <f t="shared" si="60"/>
        <v>6.3681198027286806E-2</v>
      </c>
      <c r="P282" s="31">
        <v>2168</v>
      </c>
      <c r="Q282" s="31">
        <v>527695</v>
      </c>
      <c r="R282" s="31">
        <v>529124</v>
      </c>
      <c r="S282" s="31">
        <v>2168</v>
      </c>
      <c r="T282" s="36">
        <f t="shared" si="61"/>
        <v>4.1084338490984373E-3</v>
      </c>
      <c r="U282" s="36">
        <f t="shared" si="62"/>
        <v>15.319188191881917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555927</v>
      </c>
      <c r="E285" s="32">
        <f>SUM(E276:E284)</f>
        <v>555927</v>
      </c>
      <c r="F285" s="32">
        <f>SUM(F276:F284)</f>
        <v>35380</v>
      </c>
      <c r="G285" s="37">
        <f t="shared" si="56"/>
        <v>6.3641449326979987E-2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35380</v>
      </c>
      <c r="O285" s="37">
        <f t="shared" si="60"/>
        <v>6.3641449326979987E-2</v>
      </c>
      <c r="P285" s="32">
        <f>SUM(P276:P284)</f>
        <v>2168</v>
      </c>
      <c r="Q285" s="32">
        <f>SUM(Q276:Q284)</f>
        <v>528042</v>
      </c>
      <c r="R285" s="32">
        <f>SUM(R276:R284)</f>
        <v>529471</v>
      </c>
      <c r="S285" s="32">
        <f>SUM(S276:S284)</f>
        <v>2168</v>
      </c>
      <c r="T285" s="37">
        <f t="shared" si="61"/>
        <v>4.1057340135822532E-3</v>
      </c>
      <c r="U285" s="37">
        <f t="shared" si="62"/>
        <v>15.319188191881917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710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710</v>
      </c>
      <c r="O290" s="36">
        <f t="shared" si="60"/>
        <v>0</v>
      </c>
      <c r="P290" s="31">
        <v>0</v>
      </c>
      <c r="Q290" s="31">
        <v>2500</v>
      </c>
      <c r="R290" s="31">
        <v>225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710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710</v>
      </c>
      <c r="O292" s="37">
        <f t="shared" si="60"/>
        <v>0</v>
      </c>
      <c r="P292" s="32">
        <f>SUM(P286:P291)</f>
        <v>0</v>
      </c>
      <c r="Q292" s="32">
        <f>SUM(Q286:Q291)</f>
        <v>2500</v>
      </c>
      <c r="R292" s="32">
        <f>SUM(R286:R291)</f>
        <v>225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9210000</v>
      </c>
      <c r="E293" s="31">
        <v>9210000</v>
      </c>
      <c r="F293" s="31">
        <v>3317645</v>
      </c>
      <c r="G293" s="36">
        <f t="shared" si="56"/>
        <v>0.36022204125950053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3317645</v>
      </c>
      <c r="O293" s="36">
        <f t="shared" si="60"/>
        <v>0.36022204125950053</v>
      </c>
      <c r="P293" s="31">
        <v>2940997</v>
      </c>
      <c r="Q293" s="31">
        <v>8720000</v>
      </c>
      <c r="R293" s="31">
        <v>8720000</v>
      </c>
      <c r="S293" s="31">
        <v>2940997</v>
      </c>
      <c r="T293" s="36">
        <f t="shared" si="61"/>
        <v>0.33727029816513759</v>
      </c>
      <c r="U293" s="36">
        <f t="shared" si="62"/>
        <v>0.1280681347175805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9210000</v>
      </c>
      <c r="E298" s="32">
        <f>SUM(E293:E297)</f>
        <v>9210000</v>
      </c>
      <c r="F298" s="32">
        <f>SUM(F293:F297)</f>
        <v>3317645</v>
      </c>
      <c r="G298" s="37">
        <f t="shared" si="56"/>
        <v>0.36022204125950053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3317645</v>
      </c>
      <c r="O298" s="37">
        <f t="shared" si="60"/>
        <v>0.36022204125950053</v>
      </c>
      <c r="P298" s="32">
        <f>SUM(P293:P297)</f>
        <v>2940997</v>
      </c>
      <c r="Q298" s="32">
        <f>SUM(Q293:Q297)</f>
        <v>8720000</v>
      </c>
      <c r="R298" s="32">
        <f>SUM(R293:R297)</f>
        <v>8720000</v>
      </c>
      <c r="S298" s="32">
        <f>SUM(S293:S297)</f>
        <v>2940997</v>
      </c>
      <c r="T298" s="37">
        <f t="shared" si="61"/>
        <v>0.33727029816513759</v>
      </c>
      <c r="U298" s="37">
        <f t="shared" si="62"/>
        <v>0.1280681347175805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10064949</v>
      </c>
      <c r="E299" s="32">
        <f>SUM(E263:E266,E268:E274,E276:E284,E286:E291,E293:E297)</f>
        <v>10064949</v>
      </c>
      <c r="F299" s="32">
        <f>SUM(F263:F266,F268:F274,F276:F284,F286:F291,F293:F297)</f>
        <v>3391794</v>
      </c>
      <c r="G299" s="37">
        <f t="shared" si="56"/>
        <v>0.33699067923742088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3391794</v>
      </c>
      <c r="O299" s="37">
        <f t="shared" si="60"/>
        <v>0.33699067923742088</v>
      </c>
      <c r="P299" s="32">
        <f>SUM(P263:P266,P268:P274,P276:P284,P286:P291,P293:P297)</f>
        <v>2999259</v>
      </c>
      <c r="Q299" s="32">
        <f>SUM(Q263:Q266,Q268:Q274,Q276:Q284,Q286:Q291,Q293:Q297)</f>
        <v>9464513</v>
      </c>
      <c r="R299" s="32">
        <f>SUM(R263:R266,R268:R274,R276:R284,R286:R291,R293:R297)</f>
        <v>9533667</v>
      </c>
      <c r="S299" s="32">
        <f>SUM(S263:S266,S268:S274,S276:S284,S286:S291,S293:S297)</f>
        <v>2999259</v>
      </c>
      <c r="T299" s="37">
        <f t="shared" si="61"/>
        <v>0.31689522746706567</v>
      </c>
      <c r="U299" s="37">
        <f t="shared" si="62"/>
        <v>0.13087732669969476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278969680</v>
      </c>
      <c r="E302" s="31">
        <v>278969680</v>
      </c>
      <c r="F302" s="31">
        <v>95669976</v>
      </c>
      <c r="G302" s="36">
        <f t="shared" ref="G302:G339" si="63">IF(($D302     =0),0,($F302     /$D302     ))</f>
        <v>0.34294040843435031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95669976</v>
      </c>
      <c r="O302" s="36">
        <f t="shared" ref="O302:O339" si="67">IF(($D302     =0),0,($N302     /$D302     ))</f>
        <v>0.34294040843435031</v>
      </c>
      <c r="P302" s="31">
        <v>46405184</v>
      </c>
      <c r="Q302" s="31">
        <v>131783185</v>
      </c>
      <c r="R302" s="31">
        <v>216432778</v>
      </c>
      <c r="S302" s="31">
        <v>46405184</v>
      </c>
      <c r="T302" s="36">
        <f t="shared" ref="T302:T339" si="68">IF(($Q302     =0),0,($S302     /$Q302     ))</f>
        <v>0.35213281573062605</v>
      </c>
      <c r="U302" s="36">
        <f t="shared" ref="U302:U339" si="69">IF(($P302     =0),0,(($F302     /$P302     )-1))</f>
        <v>1.0616225980269789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278969680</v>
      </c>
      <c r="E303" s="32">
        <f>E302</f>
        <v>278969680</v>
      </c>
      <c r="F303" s="32">
        <f>F302</f>
        <v>95669976</v>
      </c>
      <c r="G303" s="37">
        <f t="shared" si="63"/>
        <v>0.34294040843435031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95669976</v>
      </c>
      <c r="O303" s="37">
        <f t="shared" si="67"/>
        <v>0.34294040843435031</v>
      </c>
      <c r="P303" s="32">
        <f>P302</f>
        <v>46405184</v>
      </c>
      <c r="Q303" s="32">
        <f>Q302</f>
        <v>131783185</v>
      </c>
      <c r="R303" s="32">
        <f>R302</f>
        <v>216432778</v>
      </c>
      <c r="S303" s="32">
        <f>S302</f>
        <v>46405184</v>
      </c>
      <c r="T303" s="37">
        <f t="shared" si="68"/>
        <v>0.35213281573062605</v>
      </c>
      <c r="U303" s="37">
        <f t="shared" si="69"/>
        <v>1.0616225980269789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34399</v>
      </c>
      <c r="E308" s="31">
        <v>34399</v>
      </c>
      <c r="F308" s="31">
        <v>8505</v>
      </c>
      <c r="G308" s="36">
        <f t="shared" si="63"/>
        <v>0.24724555946393789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8505</v>
      </c>
      <c r="O308" s="36">
        <f t="shared" si="67"/>
        <v>0.24724555946393789</v>
      </c>
      <c r="P308" s="31">
        <v>8022</v>
      </c>
      <c r="Q308" s="31">
        <v>32452</v>
      </c>
      <c r="R308" s="31">
        <v>32452</v>
      </c>
      <c r="S308" s="31">
        <v>8022</v>
      </c>
      <c r="T308" s="36">
        <f t="shared" si="68"/>
        <v>0.24719585849870579</v>
      </c>
      <c r="U308" s="36">
        <f t="shared" si="69"/>
        <v>6.0209424083769614E-2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34399</v>
      </c>
      <c r="E310" s="32">
        <f>SUM(E304:E309)</f>
        <v>34399</v>
      </c>
      <c r="F310" s="32">
        <f>SUM(F304:F309)</f>
        <v>8505</v>
      </c>
      <c r="G310" s="37">
        <f t="shared" si="63"/>
        <v>0.24724555946393789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8505</v>
      </c>
      <c r="O310" s="37">
        <f t="shared" si="67"/>
        <v>0.24724555946393789</v>
      </c>
      <c r="P310" s="32">
        <f>SUM(P304:P309)</f>
        <v>8022</v>
      </c>
      <c r="Q310" s="32">
        <f>SUM(Q304:Q309)</f>
        <v>32452</v>
      </c>
      <c r="R310" s="32">
        <f>SUM(R304:R309)</f>
        <v>32452</v>
      </c>
      <c r="S310" s="32">
        <f>SUM(S304:S309)</f>
        <v>8022</v>
      </c>
      <c r="T310" s="37">
        <f t="shared" si="68"/>
        <v>0.24719585849870579</v>
      </c>
      <c r="U310" s="37">
        <f t="shared" si="69"/>
        <v>6.0209424083769614E-2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282786</v>
      </c>
      <c r="E311" s="31">
        <v>282786</v>
      </c>
      <c r="F311" s="31">
        <v>85841</v>
      </c>
      <c r="G311" s="36">
        <f t="shared" si="63"/>
        <v>0.30355463141739691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85841</v>
      </c>
      <c r="O311" s="36">
        <f t="shared" si="67"/>
        <v>0.30355463141739691</v>
      </c>
      <c r="P311" s="31">
        <v>89898</v>
      </c>
      <c r="Q311" s="31">
        <v>126463</v>
      </c>
      <c r="R311" s="31">
        <v>126463</v>
      </c>
      <c r="S311" s="31">
        <v>89898</v>
      </c>
      <c r="T311" s="36">
        <f t="shared" si="68"/>
        <v>0.71086404719166874</v>
      </c>
      <c r="U311" s="36">
        <f t="shared" si="69"/>
        <v>-4.5128923891521455E-2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118041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13049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2318</v>
      </c>
      <c r="E315" s="31">
        <v>2318</v>
      </c>
      <c r="F315" s="31">
        <v>3392</v>
      </c>
      <c r="G315" s="36">
        <f t="shared" si="63"/>
        <v>1.4633304572907679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3392</v>
      </c>
      <c r="O315" s="36">
        <f t="shared" si="67"/>
        <v>1.4633304572907679</v>
      </c>
      <c r="P315" s="31">
        <v>4314</v>
      </c>
      <c r="Q315" s="31">
        <v>2170</v>
      </c>
      <c r="R315" s="31">
        <v>2170</v>
      </c>
      <c r="S315" s="31">
        <v>4314</v>
      </c>
      <c r="T315" s="36">
        <f t="shared" si="68"/>
        <v>1.9880184331797235</v>
      </c>
      <c r="U315" s="36">
        <f t="shared" si="69"/>
        <v>-0.21372276309689386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50000</v>
      </c>
      <c r="R316" s="31">
        <v>50000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285104</v>
      </c>
      <c r="E317" s="32">
        <f>SUM(E311:E316)</f>
        <v>285104</v>
      </c>
      <c r="F317" s="32">
        <f>SUM(F311:F316)</f>
        <v>89233</v>
      </c>
      <c r="G317" s="37">
        <f t="shared" si="63"/>
        <v>0.31298403389640272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89233</v>
      </c>
      <c r="O317" s="37">
        <f t="shared" si="67"/>
        <v>0.31298403389640272</v>
      </c>
      <c r="P317" s="32">
        <f>SUM(P311:P316)</f>
        <v>94212</v>
      </c>
      <c r="Q317" s="32">
        <f>SUM(Q311:Q316)</f>
        <v>296674</v>
      </c>
      <c r="R317" s="32">
        <f>SUM(R311:R316)</f>
        <v>191682</v>
      </c>
      <c r="S317" s="32">
        <f>SUM(S311:S316)</f>
        <v>94212</v>
      </c>
      <c r="T317" s="37">
        <f t="shared" si="68"/>
        <v>0.31756068951104577</v>
      </c>
      <c r="U317" s="37">
        <f t="shared" si="69"/>
        <v>-5.2848893983781231E-2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7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7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65000</v>
      </c>
      <c r="E321" s="31">
        <v>65000</v>
      </c>
      <c r="F321" s="31">
        <v>13273</v>
      </c>
      <c r="G321" s="36">
        <f t="shared" si="63"/>
        <v>0.20419999999999999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13273</v>
      </c>
      <c r="O321" s="36">
        <f t="shared" si="67"/>
        <v>0.20419999999999999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65000</v>
      </c>
      <c r="E323" s="32">
        <f>SUM(E318:E322)</f>
        <v>65000</v>
      </c>
      <c r="F323" s="32">
        <f>SUM(F318:F322)</f>
        <v>13280</v>
      </c>
      <c r="G323" s="37">
        <f t="shared" si="63"/>
        <v>0.2043076923076923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13280</v>
      </c>
      <c r="O323" s="37">
        <f t="shared" si="67"/>
        <v>0.2043076923076923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68"/>
        <v>0</v>
      </c>
      <c r="U323" s="37">
        <f t="shared" si="69"/>
        <v>0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606040</v>
      </c>
      <c r="E327" s="31">
        <v>383460</v>
      </c>
      <c r="F327" s="31">
        <v>28430</v>
      </c>
      <c r="G327" s="36">
        <f t="shared" si="63"/>
        <v>4.6911094977229228E-2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28430</v>
      </c>
      <c r="O327" s="36">
        <f t="shared" si="67"/>
        <v>4.6911094977229228E-2</v>
      </c>
      <c r="P327" s="31">
        <v>3119</v>
      </c>
      <c r="Q327" s="31">
        <v>346566</v>
      </c>
      <c r="R327" s="31">
        <v>430566</v>
      </c>
      <c r="S327" s="31">
        <v>3119</v>
      </c>
      <c r="T327" s="36">
        <f t="shared" si="68"/>
        <v>8.9997287673920703E-3</v>
      </c>
      <c r="U327" s="36">
        <f t="shared" si="69"/>
        <v>8.1151009939083032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527409</v>
      </c>
      <c r="E329" s="31">
        <v>527409</v>
      </c>
      <c r="F329" s="31">
        <v>81489</v>
      </c>
      <c r="G329" s="36">
        <f t="shared" si="63"/>
        <v>0.1545081710778542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81489</v>
      </c>
      <c r="O329" s="36">
        <f t="shared" si="67"/>
        <v>0.1545081710778542</v>
      </c>
      <c r="P329" s="31">
        <v>76165</v>
      </c>
      <c r="Q329" s="31">
        <v>563841</v>
      </c>
      <c r="R329" s="31">
        <v>451624</v>
      </c>
      <c r="S329" s="31">
        <v>76165</v>
      </c>
      <c r="T329" s="36">
        <f t="shared" si="68"/>
        <v>0.13508240798381105</v>
      </c>
      <c r="U329" s="36">
        <f t="shared" si="69"/>
        <v>6.9900873104444372E-2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1133449</v>
      </c>
      <c r="E332" s="32">
        <f>SUM(E324:E331)</f>
        <v>910869</v>
      </c>
      <c r="F332" s="32">
        <f>SUM(F324:F331)</f>
        <v>109919</v>
      </c>
      <c r="G332" s="37">
        <f t="shared" si="63"/>
        <v>9.6977455536155568E-2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109919</v>
      </c>
      <c r="O332" s="37">
        <f t="shared" si="67"/>
        <v>9.6977455536155568E-2</v>
      </c>
      <c r="P332" s="32">
        <f>SUM(P324:P331)</f>
        <v>79284</v>
      </c>
      <c r="Q332" s="32">
        <f>SUM(Q324:Q331)</f>
        <v>910407</v>
      </c>
      <c r="R332" s="32">
        <f>SUM(R324:R331)</f>
        <v>882190</v>
      </c>
      <c r="S332" s="32">
        <f>SUM(S324:S331)</f>
        <v>79284</v>
      </c>
      <c r="T332" s="37">
        <f t="shared" si="68"/>
        <v>8.7086325127113479E-2</v>
      </c>
      <c r="U332" s="37">
        <f t="shared" si="69"/>
        <v>0.38639574188991466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280487632</v>
      </c>
      <c r="E338" s="32">
        <f>SUM(E302,E304:E309,E311:E316,E318:E322,E324:E331,E333:E336)</f>
        <v>280265052</v>
      </c>
      <c r="F338" s="32">
        <f>SUM(F302,F304:F309,F311:F316,F318:F322,F324:F331,F333:F336)</f>
        <v>95890913</v>
      </c>
      <c r="G338" s="37">
        <f t="shared" si="63"/>
        <v>0.34187216140781568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95890913</v>
      </c>
      <c r="O338" s="37">
        <f t="shared" si="67"/>
        <v>0.34187216140781568</v>
      </c>
      <c r="P338" s="32">
        <f>SUM(P302,P304:P309,P311:P316,P318:P322,P324:P331,P333:P336)</f>
        <v>46586702</v>
      </c>
      <c r="Q338" s="32">
        <f>SUM(Q302,Q304:Q309,Q311:Q316,Q318:Q322,Q324:Q331,Q333:Q336)</f>
        <v>133022718</v>
      </c>
      <c r="R338" s="32">
        <f>SUM(R302,R304:R309,R311:R316,R318:R322,R324:R331,R333:R336)</f>
        <v>217539102</v>
      </c>
      <c r="S338" s="32">
        <f>SUM(S302,S304:S309,S311:S316,S318:S322,S324:S331,S333:S336)</f>
        <v>46586702</v>
      </c>
      <c r="T338" s="37">
        <f t="shared" si="68"/>
        <v>0.35021613375844568</v>
      </c>
      <c r="U338" s="37">
        <f t="shared" si="69"/>
        <v>1.0583322897594254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2438882149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2438489569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537920239</v>
      </c>
      <c r="G339" s="39">
        <f t="shared" si="63"/>
        <v>0.22056016081816834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537920239</v>
      </c>
      <c r="O339" s="39">
        <f t="shared" si="67"/>
        <v>0.22056016081816834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1307228978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4929760253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2263837284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1307228978</v>
      </c>
      <c r="T339" s="39">
        <f t="shared" si="68"/>
        <v>0.26517090302809093</v>
      </c>
      <c r="U339" s="39">
        <f t="shared" si="69"/>
        <v>-0.58850343126344007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3774793869</v>
      </c>
      <c r="E8" s="31">
        <v>3774827553</v>
      </c>
      <c r="F8" s="31">
        <v>1232412796</v>
      </c>
      <c r="G8" s="36">
        <f>IF(($D8       =0),0,($F8       /$D8       ))</f>
        <v>0.32648479328130431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1232412796</v>
      </c>
      <c r="O8" s="36">
        <f>IF(($D8       =0),0,($N8       /$D8       ))</f>
        <v>0.32648479328130431</v>
      </c>
      <c r="P8" s="31">
        <v>1082654049</v>
      </c>
      <c r="Q8" s="31">
        <v>3364678235</v>
      </c>
      <c r="R8" s="31">
        <v>3443244464</v>
      </c>
      <c r="S8" s="31">
        <v>1082654049</v>
      </c>
      <c r="T8" s="36">
        <f>IF(($Q8       =0),0,($S8       /$Q8       ))</f>
        <v>0.32177045571194118</v>
      </c>
      <c r="U8" s="36">
        <f>IF(($P8       =0),0,(($F8       /$P8       )-1))</f>
        <v>0.13832557790581901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4023928450</v>
      </c>
      <c r="E9" s="31">
        <v>4023928450</v>
      </c>
      <c r="F9" s="31">
        <v>10160134687</v>
      </c>
      <c r="G9" s="36">
        <f>IF(($D9       =0),0,($F9       /$D9       ))</f>
        <v>2.5249292608570113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10160134687</v>
      </c>
      <c r="O9" s="36">
        <f>IF(($D9       =0),0,($N9       /$D9       ))</f>
        <v>2.5249292608570113</v>
      </c>
      <c r="P9" s="31">
        <v>3259470328</v>
      </c>
      <c r="Q9" s="31">
        <v>3787929510</v>
      </c>
      <c r="R9" s="31">
        <v>3802053170</v>
      </c>
      <c r="S9" s="31">
        <v>3259470328</v>
      </c>
      <c r="T9" s="36">
        <f>IF(($Q9       =0),0,($S9       /$Q9       ))</f>
        <v>0.8604886440983428</v>
      </c>
      <c r="U9" s="36">
        <f>IF(($P9       =0),0,(($F9       /$P9       )-1))</f>
        <v>2.1171121883579853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7798722319</v>
      </c>
      <c r="E10" s="32">
        <f>SUM(E8:E9)</f>
        <v>7798756003</v>
      </c>
      <c r="F10" s="32">
        <f>SUM(F8:F9)</f>
        <v>11392547483</v>
      </c>
      <c r="G10" s="37">
        <f t="shared" ref="G10:G54" si="0">IF(($D10      =0),0,($F10      /$D10      ))</f>
        <v>1.4608223010126129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11392547483</v>
      </c>
      <c r="O10" s="37">
        <f t="shared" ref="O10:O54" si="4">IF(($D10      =0),0,($N10      /$D10      ))</f>
        <v>1.4608223010126129</v>
      </c>
      <c r="P10" s="32">
        <f>SUM(P8:P9)</f>
        <v>4342124377</v>
      </c>
      <c r="Q10" s="32">
        <f>SUM(Q8:Q9)</f>
        <v>7152607745</v>
      </c>
      <c r="R10" s="32">
        <f>SUM(R8:R9)</f>
        <v>7245297634</v>
      </c>
      <c r="S10" s="32">
        <f>SUM(S8:S9)</f>
        <v>4342124377</v>
      </c>
      <c r="T10" s="37">
        <f t="shared" ref="T10:T54" si="5">IF(($Q10      =0),0,($S10      /$Q10      ))</f>
        <v>0.60706871281112029</v>
      </c>
      <c r="U10" s="37">
        <f t="shared" ref="U10:U54" si="6">IF(($P10      =0),0,(($F10      /$P10      )-1))</f>
        <v>1.6237266586249151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142820799</v>
      </c>
      <c r="E11" s="31">
        <v>142820799</v>
      </c>
      <c r="F11" s="31">
        <v>110017378</v>
      </c>
      <c r="G11" s="36">
        <f t="shared" si="0"/>
        <v>0.77031762019480088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110017378</v>
      </c>
      <c r="O11" s="36">
        <f t="shared" si="4"/>
        <v>0.77031762019480088</v>
      </c>
      <c r="P11" s="31">
        <v>71324161</v>
      </c>
      <c r="Q11" s="31">
        <v>176834086</v>
      </c>
      <c r="R11" s="31">
        <v>177956086</v>
      </c>
      <c r="S11" s="31">
        <v>71324161</v>
      </c>
      <c r="T11" s="36">
        <f t="shared" si="5"/>
        <v>0.40333943875503731</v>
      </c>
      <c r="U11" s="36">
        <f t="shared" si="6"/>
        <v>0.54249803232876448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38741001</v>
      </c>
      <c r="E12" s="31">
        <v>39011001</v>
      </c>
      <c r="F12" s="31">
        <v>28684646</v>
      </c>
      <c r="G12" s="36">
        <f t="shared" si="0"/>
        <v>0.74042087864482387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28684646</v>
      </c>
      <c r="O12" s="36">
        <f t="shared" si="4"/>
        <v>0.74042087864482387</v>
      </c>
      <c r="P12" s="31">
        <v>24369622</v>
      </c>
      <c r="Q12" s="31">
        <v>33327250</v>
      </c>
      <c r="R12" s="31">
        <v>36701423</v>
      </c>
      <c r="S12" s="31">
        <v>24369622</v>
      </c>
      <c r="T12" s="36">
        <f t="shared" si="5"/>
        <v>0.73122210803471632</v>
      </c>
      <c r="U12" s="36">
        <f t="shared" si="6"/>
        <v>0.17706569268903727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176763830</v>
      </c>
      <c r="E13" s="31">
        <v>176763830</v>
      </c>
      <c r="F13" s="31">
        <v>47038684</v>
      </c>
      <c r="G13" s="36">
        <f t="shared" si="0"/>
        <v>0.26611034621732288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47038684</v>
      </c>
      <c r="O13" s="36">
        <f t="shared" si="4"/>
        <v>0.26611034621732288</v>
      </c>
      <c r="P13" s="31">
        <v>62024931</v>
      </c>
      <c r="Q13" s="31">
        <v>191784672</v>
      </c>
      <c r="R13" s="31">
        <v>178386668</v>
      </c>
      <c r="S13" s="31">
        <v>62024931</v>
      </c>
      <c r="T13" s="36">
        <f t="shared" si="5"/>
        <v>0.32340921906418046</v>
      </c>
      <c r="U13" s="36">
        <f t="shared" si="6"/>
        <v>-0.24161650417636094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227484867</v>
      </c>
      <c r="E14" s="31">
        <v>227484867</v>
      </c>
      <c r="F14" s="31">
        <v>64927792</v>
      </c>
      <c r="G14" s="36">
        <f t="shared" si="0"/>
        <v>0.28541587339961388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64927792</v>
      </c>
      <c r="O14" s="36">
        <f t="shared" si="4"/>
        <v>0.28541587339961388</v>
      </c>
      <c r="P14" s="31">
        <v>80254385</v>
      </c>
      <c r="Q14" s="31">
        <v>255278068</v>
      </c>
      <c r="R14" s="31">
        <v>255440600</v>
      </c>
      <c r="S14" s="31">
        <v>80254385</v>
      </c>
      <c r="T14" s="36">
        <f t="shared" si="5"/>
        <v>0.31438025847171486</v>
      </c>
      <c r="U14" s="36">
        <f t="shared" si="6"/>
        <v>-0.1909751473393011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90826889</v>
      </c>
      <c r="E15" s="31">
        <v>90826889</v>
      </c>
      <c r="F15" s="31">
        <v>13279597</v>
      </c>
      <c r="G15" s="36">
        <f t="shared" si="0"/>
        <v>0.14620777113702529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13279597</v>
      </c>
      <c r="O15" s="36">
        <f t="shared" si="4"/>
        <v>0.14620777113702529</v>
      </c>
      <c r="P15" s="31">
        <v>33387461</v>
      </c>
      <c r="Q15" s="31">
        <v>98766201</v>
      </c>
      <c r="R15" s="31">
        <v>95962301</v>
      </c>
      <c r="S15" s="31">
        <v>33387461</v>
      </c>
      <c r="T15" s="36">
        <f t="shared" si="5"/>
        <v>0.33804541089922047</v>
      </c>
      <c r="U15" s="36">
        <f t="shared" si="6"/>
        <v>-0.6022579554641786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422532862</v>
      </c>
      <c r="E16" s="31">
        <v>422532862</v>
      </c>
      <c r="F16" s="31">
        <v>200954718</v>
      </c>
      <c r="G16" s="36">
        <f t="shared" si="0"/>
        <v>0.47559547687914511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200954718</v>
      </c>
      <c r="O16" s="36">
        <f t="shared" si="4"/>
        <v>0.47559547687914511</v>
      </c>
      <c r="P16" s="31">
        <v>180226984</v>
      </c>
      <c r="Q16" s="31">
        <v>361538505</v>
      </c>
      <c r="R16" s="31">
        <v>361670248</v>
      </c>
      <c r="S16" s="31">
        <v>180226984</v>
      </c>
      <c r="T16" s="36">
        <f t="shared" si="5"/>
        <v>0.4985001085845614</v>
      </c>
      <c r="U16" s="36">
        <f t="shared" si="6"/>
        <v>0.11500904881146989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44362219</v>
      </c>
      <c r="E17" s="31">
        <v>44362219</v>
      </c>
      <c r="F17" s="31">
        <v>33107533</v>
      </c>
      <c r="G17" s="36">
        <f t="shared" si="0"/>
        <v>0.74630020198042846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33107533</v>
      </c>
      <c r="O17" s="36">
        <f t="shared" si="4"/>
        <v>0.74630020198042846</v>
      </c>
      <c r="P17" s="31">
        <v>377599843</v>
      </c>
      <c r="Q17" s="31">
        <v>32755468</v>
      </c>
      <c r="R17" s="31">
        <v>46616092</v>
      </c>
      <c r="S17" s="31">
        <v>377599843</v>
      </c>
      <c r="T17" s="36">
        <f t="shared" si="5"/>
        <v>11.527841488938579</v>
      </c>
      <c r="U17" s="36">
        <f t="shared" si="6"/>
        <v>-0.91232111555724349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87439000</v>
      </c>
      <c r="E18" s="31">
        <v>87439000</v>
      </c>
      <c r="F18" s="31">
        <v>48847305</v>
      </c>
      <c r="G18" s="36">
        <f t="shared" si="0"/>
        <v>0.55864436921739724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48847305</v>
      </c>
      <c r="O18" s="36">
        <f t="shared" si="4"/>
        <v>0.55864436921739724</v>
      </c>
      <c r="P18" s="31">
        <v>42661302</v>
      </c>
      <c r="Q18" s="31">
        <v>87794000</v>
      </c>
      <c r="R18" s="31">
        <v>87794001</v>
      </c>
      <c r="S18" s="31">
        <v>42661302</v>
      </c>
      <c r="T18" s="36">
        <f t="shared" si="5"/>
        <v>0.48592502904526508</v>
      </c>
      <c r="U18" s="36">
        <f t="shared" si="6"/>
        <v>0.14500267713348269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1230971467</v>
      </c>
      <c r="E19" s="32">
        <f>SUM(E11:E18)</f>
        <v>1231241467</v>
      </c>
      <c r="F19" s="32">
        <f>SUM(F11:F18)</f>
        <v>546857653</v>
      </c>
      <c r="G19" s="37">
        <f t="shared" si="0"/>
        <v>0.4442488454527273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546857653</v>
      </c>
      <c r="O19" s="37">
        <f t="shared" si="4"/>
        <v>0.4442488454527273</v>
      </c>
      <c r="P19" s="32">
        <f>SUM(P11:P18)</f>
        <v>871848689</v>
      </c>
      <c r="Q19" s="32">
        <f>SUM(Q11:Q18)</f>
        <v>1238078250</v>
      </c>
      <c r="R19" s="32">
        <f>SUM(R11:R18)</f>
        <v>1240527419</v>
      </c>
      <c r="S19" s="32">
        <f>SUM(S11:S18)</f>
        <v>871848689</v>
      </c>
      <c r="T19" s="37">
        <f t="shared" si="5"/>
        <v>0.70419514194680344</v>
      </c>
      <c r="U19" s="37">
        <f t="shared" si="6"/>
        <v>-0.3727608243269378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350904000</v>
      </c>
      <c r="E20" s="31">
        <v>350904000</v>
      </c>
      <c r="F20" s="31">
        <v>21820891</v>
      </c>
      <c r="G20" s="36">
        <f t="shared" si="0"/>
        <v>6.2184788432163782E-2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21820891</v>
      </c>
      <c r="O20" s="36">
        <f t="shared" si="4"/>
        <v>6.2184788432163782E-2</v>
      </c>
      <c r="P20" s="31">
        <v>121436080</v>
      </c>
      <c r="Q20" s="31">
        <v>324543000</v>
      </c>
      <c r="R20" s="31">
        <v>341922652</v>
      </c>
      <c r="S20" s="31">
        <v>121436080</v>
      </c>
      <c r="T20" s="36">
        <f t="shared" si="5"/>
        <v>0.37417562541789534</v>
      </c>
      <c r="U20" s="36">
        <f t="shared" si="6"/>
        <v>-0.82030965591115912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419373644</v>
      </c>
      <c r="E21" s="31">
        <v>420336558</v>
      </c>
      <c r="F21" s="31">
        <v>193231409</v>
      </c>
      <c r="G21" s="36">
        <f t="shared" si="0"/>
        <v>0.4607619285679288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193231409</v>
      </c>
      <c r="O21" s="36">
        <f t="shared" si="4"/>
        <v>0.4607619285679288</v>
      </c>
      <c r="P21" s="31">
        <v>153260341</v>
      </c>
      <c r="Q21" s="31">
        <v>413623253</v>
      </c>
      <c r="R21" s="31">
        <v>420562440</v>
      </c>
      <c r="S21" s="31">
        <v>153260341</v>
      </c>
      <c r="T21" s="36">
        <f t="shared" si="5"/>
        <v>0.37053125008907561</v>
      </c>
      <c r="U21" s="36">
        <f t="shared" si="6"/>
        <v>0.26080503109411723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112657723</v>
      </c>
      <c r="E22" s="31">
        <v>112657724</v>
      </c>
      <c r="F22" s="31">
        <v>37150560</v>
      </c>
      <c r="G22" s="36">
        <f t="shared" si="0"/>
        <v>0.32976487550702582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37150560</v>
      </c>
      <c r="O22" s="36">
        <f t="shared" si="4"/>
        <v>0.32976487550702582</v>
      </c>
      <c r="P22" s="31">
        <v>32937444</v>
      </c>
      <c r="Q22" s="31">
        <v>99307436</v>
      </c>
      <c r="R22" s="31">
        <v>99307476</v>
      </c>
      <c r="S22" s="31">
        <v>32937444</v>
      </c>
      <c r="T22" s="36">
        <f t="shared" si="5"/>
        <v>0.33167147724969959</v>
      </c>
      <c r="U22" s="36">
        <f t="shared" si="6"/>
        <v>0.12791265770349391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23335584</v>
      </c>
      <c r="E23" s="31">
        <v>23335584</v>
      </c>
      <c r="F23" s="31">
        <v>12201162</v>
      </c>
      <c r="G23" s="36">
        <f t="shared" si="0"/>
        <v>0.52285650961210139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12201162</v>
      </c>
      <c r="O23" s="36">
        <f t="shared" si="4"/>
        <v>0.52285650961210139</v>
      </c>
      <c r="P23" s="31">
        <v>8392429</v>
      </c>
      <c r="Q23" s="31">
        <v>30383184</v>
      </c>
      <c r="R23" s="31">
        <v>29248595</v>
      </c>
      <c r="S23" s="31">
        <v>8392429</v>
      </c>
      <c r="T23" s="36">
        <f t="shared" si="5"/>
        <v>0.27621953643831404</v>
      </c>
      <c r="U23" s="36">
        <f t="shared" si="6"/>
        <v>0.4538296362113996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168213217</v>
      </c>
      <c r="E24" s="31">
        <v>168213217</v>
      </c>
      <c r="F24" s="31">
        <v>64349069</v>
      </c>
      <c r="G24" s="36">
        <f t="shared" si="0"/>
        <v>0.38254466651095553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64349069</v>
      </c>
      <c r="O24" s="36">
        <f t="shared" si="4"/>
        <v>0.38254466651095553</v>
      </c>
      <c r="P24" s="31">
        <v>61530014</v>
      </c>
      <c r="Q24" s="31">
        <v>160891634</v>
      </c>
      <c r="R24" s="31">
        <v>162891634</v>
      </c>
      <c r="S24" s="31">
        <v>61530014</v>
      </c>
      <c r="T24" s="36">
        <f t="shared" si="5"/>
        <v>0.3824314072166114</v>
      </c>
      <c r="U24" s="36">
        <f t="shared" si="6"/>
        <v>4.5815933017665067E-2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165260670</v>
      </c>
      <c r="E25" s="31">
        <v>165260670</v>
      </c>
      <c r="F25" s="31">
        <v>93909284</v>
      </c>
      <c r="G25" s="36">
        <f t="shared" si="0"/>
        <v>0.56824944495263152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93909284</v>
      </c>
      <c r="O25" s="36">
        <f t="shared" si="4"/>
        <v>0.56824944495263152</v>
      </c>
      <c r="P25" s="31">
        <v>89037213</v>
      </c>
      <c r="Q25" s="31">
        <v>388552848</v>
      </c>
      <c r="R25" s="31">
        <v>187610597</v>
      </c>
      <c r="S25" s="31">
        <v>89037213</v>
      </c>
      <c r="T25" s="36">
        <f t="shared" si="5"/>
        <v>0.22915084385123333</v>
      </c>
      <c r="U25" s="36">
        <f t="shared" si="6"/>
        <v>5.4719491276080223E-2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365621959</v>
      </c>
      <c r="E26" s="31">
        <v>365621959</v>
      </c>
      <c r="F26" s="31">
        <v>13230991</v>
      </c>
      <c r="G26" s="36">
        <f t="shared" si="0"/>
        <v>3.6187626794046031E-2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13230991</v>
      </c>
      <c r="O26" s="36">
        <f t="shared" si="4"/>
        <v>3.6187626794046031E-2</v>
      </c>
      <c r="P26" s="31">
        <v>4517562</v>
      </c>
      <c r="Q26" s="31">
        <v>259065600</v>
      </c>
      <c r="R26" s="31">
        <v>287181512</v>
      </c>
      <c r="S26" s="31">
        <v>4517562</v>
      </c>
      <c r="T26" s="36">
        <f t="shared" si="5"/>
        <v>1.7437907618765285E-2</v>
      </c>
      <c r="U26" s="36">
        <f t="shared" si="6"/>
        <v>1.9287901306058446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1605366797</v>
      </c>
      <c r="E27" s="32">
        <f>SUM(E20:E26)</f>
        <v>1606329712</v>
      </c>
      <c r="F27" s="32">
        <f>SUM(F20:F26)</f>
        <v>435893366</v>
      </c>
      <c r="G27" s="37">
        <f t="shared" si="0"/>
        <v>0.27152259957946545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435893366</v>
      </c>
      <c r="O27" s="37">
        <f t="shared" si="4"/>
        <v>0.27152259957946545</v>
      </c>
      <c r="P27" s="32">
        <f>SUM(P20:P26)</f>
        <v>471111083</v>
      </c>
      <c r="Q27" s="32">
        <f>SUM(Q20:Q26)</f>
        <v>1676366955</v>
      </c>
      <c r="R27" s="32">
        <f>SUM(R20:R26)</f>
        <v>1528724906</v>
      </c>
      <c r="S27" s="32">
        <f>SUM(S20:S26)</f>
        <v>471111083</v>
      </c>
      <c r="T27" s="37">
        <f t="shared" si="5"/>
        <v>0.28103100075722981</v>
      </c>
      <c r="U27" s="37">
        <f t="shared" si="6"/>
        <v>-7.4754592432290545E-2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162891224</v>
      </c>
      <c r="E28" s="31">
        <v>162891224</v>
      </c>
      <c r="F28" s="31">
        <v>70820099</v>
      </c>
      <c r="G28" s="36">
        <f t="shared" si="0"/>
        <v>0.43476927277555483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70820099</v>
      </c>
      <c r="O28" s="36">
        <f t="shared" si="4"/>
        <v>0.43476927277555483</v>
      </c>
      <c r="P28" s="31">
        <v>73980377</v>
      </c>
      <c r="Q28" s="31">
        <v>120390792</v>
      </c>
      <c r="R28" s="31">
        <v>152317518</v>
      </c>
      <c r="S28" s="31">
        <v>73980377</v>
      </c>
      <c r="T28" s="36">
        <f t="shared" si="5"/>
        <v>0.61450195460131207</v>
      </c>
      <c r="U28" s="36">
        <f t="shared" si="6"/>
        <v>-4.2717787177537603E-2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229029167</v>
      </c>
      <c r="E29" s="31">
        <v>229029167</v>
      </c>
      <c r="F29" s="31">
        <v>96344851</v>
      </c>
      <c r="G29" s="36">
        <f t="shared" si="0"/>
        <v>0.42066629443751152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96344851</v>
      </c>
      <c r="O29" s="36">
        <f t="shared" si="4"/>
        <v>0.42066629443751152</v>
      </c>
      <c r="P29" s="31">
        <v>81795163</v>
      </c>
      <c r="Q29" s="31">
        <v>234697636</v>
      </c>
      <c r="R29" s="31">
        <v>233683399</v>
      </c>
      <c r="S29" s="31">
        <v>81795163</v>
      </c>
      <c r="T29" s="36">
        <f t="shared" si="5"/>
        <v>0.34851293943156719</v>
      </c>
      <c r="U29" s="36">
        <f t="shared" si="6"/>
        <v>0.17787956483441447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182264681</v>
      </c>
      <c r="E30" s="31">
        <v>182264681</v>
      </c>
      <c r="F30" s="31">
        <v>70621319</v>
      </c>
      <c r="G30" s="36">
        <f t="shared" si="0"/>
        <v>0.38746573725932126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70621319</v>
      </c>
      <c r="O30" s="36">
        <f t="shared" si="4"/>
        <v>0.38746573725932126</v>
      </c>
      <c r="P30" s="31">
        <v>58265373</v>
      </c>
      <c r="Q30" s="31">
        <v>173756279</v>
      </c>
      <c r="R30" s="31">
        <v>182955534</v>
      </c>
      <c r="S30" s="31">
        <v>58265373</v>
      </c>
      <c r="T30" s="36">
        <f t="shared" si="5"/>
        <v>0.33532815812659061</v>
      </c>
      <c r="U30" s="36">
        <f t="shared" si="6"/>
        <v>0.2120632781326226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98310688</v>
      </c>
      <c r="E31" s="31">
        <v>98310688</v>
      </c>
      <c r="F31" s="31">
        <v>11685592</v>
      </c>
      <c r="G31" s="36">
        <f t="shared" si="0"/>
        <v>0.11886390216290624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11685592</v>
      </c>
      <c r="O31" s="36">
        <f t="shared" si="4"/>
        <v>0.11886390216290624</v>
      </c>
      <c r="P31" s="31">
        <v>13433426</v>
      </c>
      <c r="Q31" s="31">
        <v>78483883</v>
      </c>
      <c r="R31" s="31">
        <v>106684953</v>
      </c>
      <c r="S31" s="31">
        <v>13433426</v>
      </c>
      <c r="T31" s="36">
        <f t="shared" si="5"/>
        <v>0.17116158740514917</v>
      </c>
      <c r="U31" s="36">
        <f t="shared" si="6"/>
        <v>-0.13011081462018703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101317370</v>
      </c>
      <c r="E32" s="31">
        <v>101317370</v>
      </c>
      <c r="F32" s="31">
        <v>41731472</v>
      </c>
      <c r="G32" s="36">
        <f t="shared" si="0"/>
        <v>0.41188862284917188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41731472</v>
      </c>
      <c r="O32" s="36">
        <f t="shared" si="4"/>
        <v>0.41188862284917188</v>
      </c>
      <c r="P32" s="31">
        <v>36552449</v>
      </c>
      <c r="Q32" s="31">
        <v>92866944</v>
      </c>
      <c r="R32" s="31">
        <v>95807976</v>
      </c>
      <c r="S32" s="31">
        <v>36552449</v>
      </c>
      <c r="T32" s="36">
        <f t="shared" si="5"/>
        <v>0.39360021365621767</v>
      </c>
      <c r="U32" s="36">
        <f t="shared" si="6"/>
        <v>0.14168744206441541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239322414</v>
      </c>
      <c r="E33" s="31">
        <v>242052414</v>
      </c>
      <c r="F33" s="31">
        <v>179921330</v>
      </c>
      <c r="G33" s="36">
        <f t="shared" si="0"/>
        <v>0.75179473160420318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179921330</v>
      </c>
      <c r="O33" s="36">
        <f t="shared" si="4"/>
        <v>0.75179473160420318</v>
      </c>
      <c r="P33" s="31">
        <v>152975153</v>
      </c>
      <c r="Q33" s="31">
        <v>212641689</v>
      </c>
      <c r="R33" s="31">
        <v>239575029</v>
      </c>
      <c r="S33" s="31">
        <v>152975153</v>
      </c>
      <c r="T33" s="36">
        <f t="shared" si="5"/>
        <v>0.71940339506991036</v>
      </c>
      <c r="U33" s="36">
        <f t="shared" si="6"/>
        <v>0.17614741003069967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1124026031</v>
      </c>
      <c r="E34" s="31">
        <v>1124026031</v>
      </c>
      <c r="F34" s="31">
        <v>362388122</v>
      </c>
      <c r="G34" s="36">
        <f t="shared" si="0"/>
        <v>0.32240189462302588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362388122</v>
      </c>
      <c r="O34" s="36">
        <f t="shared" si="4"/>
        <v>0.32240189462302588</v>
      </c>
      <c r="P34" s="31">
        <v>320000370</v>
      </c>
      <c r="Q34" s="31">
        <v>1016327676</v>
      </c>
      <c r="R34" s="31">
        <v>1062734648</v>
      </c>
      <c r="S34" s="31">
        <v>320000370</v>
      </c>
      <c r="T34" s="36">
        <f t="shared" si="5"/>
        <v>0.31485944696442569</v>
      </c>
      <c r="U34" s="36">
        <f t="shared" si="6"/>
        <v>0.13246157184130758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2137161575</v>
      </c>
      <c r="E35" s="32">
        <f>SUM(E28:E34)</f>
        <v>2139891575</v>
      </c>
      <c r="F35" s="32">
        <f>SUM(F28:F34)</f>
        <v>833512785</v>
      </c>
      <c r="G35" s="37">
        <f t="shared" si="0"/>
        <v>0.39000925093836203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833512785</v>
      </c>
      <c r="O35" s="37">
        <f t="shared" si="4"/>
        <v>0.39000925093836203</v>
      </c>
      <c r="P35" s="32">
        <f>SUM(P28:P34)</f>
        <v>737002311</v>
      </c>
      <c r="Q35" s="32">
        <f>SUM(Q28:Q34)</f>
        <v>1929164899</v>
      </c>
      <c r="R35" s="32">
        <f>SUM(R28:R34)</f>
        <v>2073759057</v>
      </c>
      <c r="S35" s="32">
        <f>SUM(S28:S34)</f>
        <v>737002311</v>
      </c>
      <c r="T35" s="37">
        <f t="shared" si="5"/>
        <v>0.38203178555759115</v>
      </c>
      <c r="U35" s="37">
        <f t="shared" si="6"/>
        <v>0.13095002900201225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315271496</v>
      </c>
      <c r="E36" s="31">
        <v>315271496</v>
      </c>
      <c r="F36" s="31">
        <v>92568741</v>
      </c>
      <c r="G36" s="36">
        <f t="shared" si="0"/>
        <v>0.29361595378733507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92568741</v>
      </c>
      <c r="O36" s="36">
        <f t="shared" si="4"/>
        <v>0.29361595378733507</v>
      </c>
      <c r="P36" s="31">
        <v>82049021</v>
      </c>
      <c r="Q36" s="31">
        <v>359947896</v>
      </c>
      <c r="R36" s="31">
        <v>318341364</v>
      </c>
      <c r="S36" s="31">
        <v>82049021</v>
      </c>
      <c r="T36" s="36">
        <f t="shared" si="5"/>
        <v>0.22794693874248956</v>
      </c>
      <c r="U36" s="36">
        <f t="shared" si="6"/>
        <v>0.12821262059909277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154020544</v>
      </c>
      <c r="E37" s="31">
        <v>154020544</v>
      </c>
      <c r="F37" s="31">
        <v>102417336</v>
      </c>
      <c r="G37" s="36">
        <f t="shared" si="0"/>
        <v>0.66495892911532628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102417336</v>
      </c>
      <c r="O37" s="36">
        <f t="shared" si="4"/>
        <v>0.66495892911532628</v>
      </c>
      <c r="P37" s="31">
        <v>86047857</v>
      </c>
      <c r="Q37" s="31">
        <v>138031106</v>
      </c>
      <c r="R37" s="31">
        <v>146159826</v>
      </c>
      <c r="S37" s="31">
        <v>86047857</v>
      </c>
      <c r="T37" s="36">
        <f t="shared" si="5"/>
        <v>0.62339467887767264</v>
      </c>
      <c r="U37" s="36">
        <f t="shared" si="6"/>
        <v>0.19023691664976616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236184427</v>
      </c>
      <c r="E38" s="31">
        <v>236184427</v>
      </c>
      <c r="F38" s="31">
        <v>17976277</v>
      </c>
      <c r="G38" s="36">
        <f t="shared" si="0"/>
        <v>7.6111186619429394E-2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17976277</v>
      </c>
      <c r="O38" s="36">
        <f t="shared" si="4"/>
        <v>7.6111186619429394E-2</v>
      </c>
      <c r="P38" s="31">
        <v>72068166</v>
      </c>
      <c r="Q38" s="31">
        <v>180794527</v>
      </c>
      <c r="R38" s="31">
        <v>199803149</v>
      </c>
      <c r="S38" s="31">
        <v>72068166</v>
      </c>
      <c r="T38" s="36">
        <f t="shared" si="5"/>
        <v>0.39861917944009445</v>
      </c>
      <c r="U38" s="36">
        <f t="shared" si="6"/>
        <v>-0.75056563809324639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383613905</v>
      </c>
      <c r="E39" s="31">
        <v>383613905</v>
      </c>
      <c r="F39" s="31">
        <v>149465963</v>
      </c>
      <c r="G39" s="36">
        <f t="shared" si="0"/>
        <v>0.38962603037030163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149465963</v>
      </c>
      <c r="O39" s="36">
        <f t="shared" si="4"/>
        <v>0.38962603037030163</v>
      </c>
      <c r="P39" s="31">
        <v>680783</v>
      </c>
      <c r="Q39" s="31">
        <v>358458300</v>
      </c>
      <c r="R39" s="31">
        <v>358458307</v>
      </c>
      <c r="S39" s="31">
        <v>680783</v>
      </c>
      <c r="T39" s="36">
        <f t="shared" si="5"/>
        <v>1.8991972009017506E-3</v>
      </c>
      <c r="U39" s="36">
        <f t="shared" si="6"/>
        <v>218.55008130344029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1089090372</v>
      </c>
      <c r="E40" s="32">
        <f>SUM(E36:E39)</f>
        <v>1089090372</v>
      </c>
      <c r="F40" s="32">
        <f>SUM(F36:F39)</f>
        <v>362428317</v>
      </c>
      <c r="G40" s="37">
        <f t="shared" si="0"/>
        <v>0.33278075568186183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362428317</v>
      </c>
      <c r="O40" s="37">
        <f t="shared" si="4"/>
        <v>0.33278075568186183</v>
      </c>
      <c r="P40" s="32">
        <f>SUM(P36:P39)</f>
        <v>240845827</v>
      </c>
      <c r="Q40" s="32">
        <f>SUM(Q36:Q39)</f>
        <v>1037231829</v>
      </c>
      <c r="R40" s="32">
        <f>SUM(R36:R39)</f>
        <v>1022762646</v>
      </c>
      <c r="S40" s="32">
        <f>SUM(S36:S39)</f>
        <v>240845827</v>
      </c>
      <c r="T40" s="37">
        <f t="shared" si="5"/>
        <v>0.23220057490156332</v>
      </c>
      <c r="U40" s="37">
        <f t="shared" si="6"/>
        <v>0.50481460075287088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391978440</v>
      </c>
      <c r="E41" s="31">
        <v>391978440</v>
      </c>
      <c r="F41" s="31">
        <v>162716399</v>
      </c>
      <c r="G41" s="36">
        <f t="shared" si="0"/>
        <v>0.41511568595456422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162716399</v>
      </c>
      <c r="O41" s="36">
        <f t="shared" si="4"/>
        <v>0.41511568595456422</v>
      </c>
      <c r="P41" s="31">
        <v>146021192</v>
      </c>
      <c r="Q41" s="31">
        <v>368167008</v>
      </c>
      <c r="R41" s="31">
        <v>361575848</v>
      </c>
      <c r="S41" s="31">
        <v>146021192</v>
      </c>
      <c r="T41" s="36">
        <f t="shared" si="5"/>
        <v>0.39661672237616685</v>
      </c>
      <c r="U41" s="36">
        <f t="shared" si="6"/>
        <v>0.11433413719838703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111270078</v>
      </c>
      <c r="E42" s="31">
        <v>111270077</v>
      </c>
      <c r="F42" s="31">
        <v>40281077</v>
      </c>
      <c r="G42" s="36">
        <f t="shared" si="0"/>
        <v>0.36201176204801438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40281077</v>
      </c>
      <c r="O42" s="36">
        <f t="shared" si="4"/>
        <v>0.36201176204801438</v>
      </c>
      <c r="P42" s="31">
        <v>28390882</v>
      </c>
      <c r="Q42" s="31">
        <v>86502530</v>
      </c>
      <c r="R42" s="31">
        <v>67104042</v>
      </c>
      <c r="S42" s="31">
        <v>28390882</v>
      </c>
      <c r="T42" s="36">
        <f t="shared" si="5"/>
        <v>0.32820868938746645</v>
      </c>
      <c r="U42" s="36">
        <f t="shared" si="6"/>
        <v>0.41880329748121237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373620226</v>
      </c>
      <c r="E43" s="31">
        <v>373620226</v>
      </c>
      <c r="F43" s="31">
        <v>171144853</v>
      </c>
      <c r="G43" s="36">
        <f t="shared" si="0"/>
        <v>0.45807170246719991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171144853</v>
      </c>
      <c r="O43" s="36">
        <f t="shared" si="4"/>
        <v>0.45807170246719991</v>
      </c>
      <c r="P43" s="31">
        <v>151737158</v>
      </c>
      <c r="Q43" s="31">
        <v>353034955</v>
      </c>
      <c r="R43" s="31">
        <v>363830115</v>
      </c>
      <c r="S43" s="31">
        <v>151737158</v>
      </c>
      <c r="T43" s="36">
        <f t="shared" si="5"/>
        <v>0.42980774524154414</v>
      </c>
      <c r="U43" s="36">
        <f t="shared" si="6"/>
        <v>0.12790337749702685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115052329</v>
      </c>
      <c r="E44" s="31">
        <v>115052329</v>
      </c>
      <c r="F44" s="31">
        <v>68533025</v>
      </c>
      <c r="G44" s="36">
        <f t="shared" si="0"/>
        <v>0.59566829803158527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68533025</v>
      </c>
      <c r="O44" s="36">
        <f t="shared" si="4"/>
        <v>0.59566829803158527</v>
      </c>
      <c r="P44" s="31">
        <v>63488228</v>
      </c>
      <c r="Q44" s="31">
        <v>258024095</v>
      </c>
      <c r="R44" s="31">
        <v>100541580</v>
      </c>
      <c r="S44" s="31">
        <v>63488228</v>
      </c>
      <c r="T44" s="36">
        <f t="shared" si="5"/>
        <v>0.24605542362235588</v>
      </c>
      <c r="U44" s="36">
        <f t="shared" si="6"/>
        <v>7.9460352870456497E-2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839939562</v>
      </c>
      <c r="E45" s="31">
        <v>839939562</v>
      </c>
      <c r="F45" s="31">
        <v>510110851</v>
      </c>
      <c r="G45" s="36">
        <f t="shared" si="0"/>
        <v>0.60731851918650304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510110851</v>
      </c>
      <c r="O45" s="36">
        <f t="shared" si="4"/>
        <v>0.60731851918650304</v>
      </c>
      <c r="P45" s="31">
        <v>463129750</v>
      </c>
      <c r="Q45" s="31">
        <v>757920937</v>
      </c>
      <c r="R45" s="31">
        <v>777586013</v>
      </c>
      <c r="S45" s="31">
        <v>463129750</v>
      </c>
      <c r="T45" s="36">
        <f t="shared" si="5"/>
        <v>0.61105285180952851</v>
      </c>
      <c r="U45" s="36">
        <f t="shared" si="6"/>
        <v>0.10144263243723817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459638643</v>
      </c>
      <c r="E46" s="31">
        <v>459638643</v>
      </c>
      <c r="F46" s="31">
        <v>474637254</v>
      </c>
      <c r="G46" s="36">
        <f t="shared" si="0"/>
        <v>1.0326313098961959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474637254</v>
      </c>
      <c r="O46" s="36">
        <f t="shared" si="4"/>
        <v>1.0326313098961959</v>
      </c>
      <c r="P46" s="31">
        <v>419368042</v>
      </c>
      <c r="Q46" s="31">
        <v>463370480</v>
      </c>
      <c r="R46" s="31">
        <v>408599534</v>
      </c>
      <c r="S46" s="31">
        <v>419368042</v>
      </c>
      <c r="T46" s="36">
        <f t="shared" si="5"/>
        <v>0.90503832268296414</v>
      </c>
      <c r="U46" s="36">
        <f t="shared" si="6"/>
        <v>0.131791663800648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2291499278</v>
      </c>
      <c r="E47" s="32">
        <f>SUM(E41:E46)</f>
        <v>2291499277</v>
      </c>
      <c r="F47" s="32">
        <f>SUM(F41:F46)</f>
        <v>1427423459</v>
      </c>
      <c r="G47" s="37">
        <f t="shared" si="0"/>
        <v>0.62292119081348452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1427423459</v>
      </c>
      <c r="O47" s="37">
        <f t="shared" si="4"/>
        <v>0.62292119081348452</v>
      </c>
      <c r="P47" s="32">
        <f>SUM(P41:P46)</f>
        <v>1272135252</v>
      </c>
      <c r="Q47" s="32">
        <f>SUM(Q41:Q46)</f>
        <v>2287020005</v>
      </c>
      <c r="R47" s="32">
        <f>SUM(R41:R46)</f>
        <v>2079237132</v>
      </c>
      <c r="S47" s="32">
        <f>SUM(S41:S46)</f>
        <v>1272135252</v>
      </c>
      <c r="T47" s="37">
        <f t="shared" si="5"/>
        <v>0.55624141862283361</v>
      </c>
      <c r="U47" s="37">
        <f t="shared" si="6"/>
        <v>0.1220689441282774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403019376</v>
      </c>
      <c r="E48" s="31">
        <v>403019376</v>
      </c>
      <c r="F48" s="31">
        <v>178052265</v>
      </c>
      <c r="G48" s="36">
        <f t="shared" si="0"/>
        <v>0.44179579346080872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178052265</v>
      </c>
      <c r="O48" s="36">
        <f t="shared" si="4"/>
        <v>0.44179579346080872</v>
      </c>
      <c r="P48" s="31">
        <v>156525459</v>
      </c>
      <c r="Q48" s="31">
        <v>376019963</v>
      </c>
      <c r="R48" s="31">
        <v>376429963</v>
      </c>
      <c r="S48" s="31">
        <v>156525459</v>
      </c>
      <c r="T48" s="36">
        <f t="shared" si="5"/>
        <v>0.41626901335554889</v>
      </c>
      <c r="U48" s="36">
        <f t="shared" si="6"/>
        <v>0.13752910317292222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368347836</v>
      </c>
      <c r="E49" s="31">
        <v>371847836</v>
      </c>
      <c r="F49" s="31">
        <v>158311015</v>
      </c>
      <c r="G49" s="36">
        <f t="shared" si="0"/>
        <v>0.42978673831546549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158311015</v>
      </c>
      <c r="O49" s="36">
        <f t="shared" si="4"/>
        <v>0.42978673831546549</v>
      </c>
      <c r="P49" s="31">
        <v>155056607</v>
      </c>
      <c r="Q49" s="31">
        <v>396943540</v>
      </c>
      <c r="R49" s="31">
        <v>359832419</v>
      </c>
      <c r="S49" s="31">
        <v>155056607</v>
      </c>
      <c r="T49" s="36">
        <f t="shared" si="5"/>
        <v>0.3906263520499666</v>
      </c>
      <c r="U49" s="36">
        <f t="shared" si="6"/>
        <v>2.0988515503889582E-2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391308036</v>
      </c>
      <c r="E50" s="31">
        <v>391308036</v>
      </c>
      <c r="F50" s="31">
        <v>170942720</v>
      </c>
      <c r="G50" s="36">
        <f t="shared" si="0"/>
        <v>0.4368495003256207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170942720</v>
      </c>
      <c r="O50" s="36">
        <f t="shared" si="4"/>
        <v>0.4368495003256207</v>
      </c>
      <c r="P50" s="31">
        <v>147728670</v>
      </c>
      <c r="Q50" s="31">
        <v>362794086</v>
      </c>
      <c r="R50" s="31">
        <v>385917460</v>
      </c>
      <c r="S50" s="31">
        <v>147728670</v>
      </c>
      <c r="T50" s="36">
        <f t="shared" si="5"/>
        <v>0.40719701809031145</v>
      </c>
      <c r="U50" s="36">
        <f t="shared" si="6"/>
        <v>0.15713977523794131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272637395</v>
      </c>
      <c r="E51" s="31">
        <v>271372485</v>
      </c>
      <c r="F51" s="31">
        <v>70661977</v>
      </c>
      <c r="G51" s="36">
        <f t="shared" si="0"/>
        <v>0.25917932864638765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70661977</v>
      </c>
      <c r="O51" s="36">
        <f t="shared" si="4"/>
        <v>0.25917932864638765</v>
      </c>
      <c r="P51" s="31">
        <v>6774037</v>
      </c>
      <c r="Q51" s="31">
        <v>194362131</v>
      </c>
      <c r="R51" s="31">
        <v>221872131</v>
      </c>
      <c r="S51" s="31">
        <v>6774037</v>
      </c>
      <c r="T51" s="36">
        <f t="shared" si="5"/>
        <v>3.4852658617948576E-2</v>
      </c>
      <c r="U51" s="36">
        <f t="shared" si="6"/>
        <v>9.4312948098748208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963154430</v>
      </c>
      <c r="E52" s="31">
        <v>963154430</v>
      </c>
      <c r="F52" s="31">
        <v>334916402</v>
      </c>
      <c r="G52" s="36">
        <f t="shared" si="0"/>
        <v>0.34772866278567605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334916402</v>
      </c>
      <c r="O52" s="36">
        <f t="shared" si="4"/>
        <v>0.34772866278567605</v>
      </c>
      <c r="P52" s="31">
        <v>289045183</v>
      </c>
      <c r="Q52" s="31">
        <v>827905213</v>
      </c>
      <c r="R52" s="31">
        <v>879049265</v>
      </c>
      <c r="S52" s="31">
        <v>289045183</v>
      </c>
      <c r="T52" s="36">
        <f t="shared" si="5"/>
        <v>0.34912835245065671</v>
      </c>
      <c r="U52" s="36">
        <f t="shared" si="6"/>
        <v>0.15869912974816813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2398467073</v>
      </c>
      <c r="E53" s="32">
        <f>SUM(E48:E52)</f>
        <v>2400702163</v>
      </c>
      <c r="F53" s="32">
        <f>SUM(F48:F52)</f>
        <v>912884379</v>
      </c>
      <c r="G53" s="37">
        <f t="shared" si="0"/>
        <v>0.38061159532958072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912884379</v>
      </c>
      <c r="O53" s="37">
        <f t="shared" si="4"/>
        <v>0.38061159532958072</v>
      </c>
      <c r="P53" s="32">
        <f>SUM(P48:P52)</f>
        <v>755129956</v>
      </c>
      <c r="Q53" s="32">
        <f>SUM(Q48:Q52)</f>
        <v>2158024933</v>
      </c>
      <c r="R53" s="32">
        <f>SUM(R48:R52)</f>
        <v>2223101238</v>
      </c>
      <c r="S53" s="32">
        <f>SUM(S48:S52)</f>
        <v>755129956</v>
      </c>
      <c r="T53" s="37">
        <f t="shared" si="5"/>
        <v>0.34991716010910429</v>
      </c>
      <c r="U53" s="37">
        <f t="shared" si="6"/>
        <v>0.2089102964947136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18551278881</v>
      </c>
      <c r="E54" s="32">
        <f>SUM(E8:E9,E11:E18,E20:E26,E28:E34,E36:E39,E41:E46,E48:E52)</f>
        <v>18557510569</v>
      </c>
      <c r="F54" s="32">
        <f>SUM(F8:F9,F11:F18,F20:F26,F28:F34,F36:F39,F41:F46,F48:F52)</f>
        <v>15911547442</v>
      </c>
      <c r="G54" s="37">
        <f t="shared" si="0"/>
        <v>0.85770622845287603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15911547442</v>
      </c>
      <c r="O54" s="37">
        <f t="shared" si="4"/>
        <v>0.85770622845287603</v>
      </c>
      <c r="P54" s="32">
        <f>SUM(P8:P9,P11:P18,P20:P26,P28:P34,P36:P39,P41:P46,P48:P52)</f>
        <v>8690197495</v>
      </c>
      <c r="Q54" s="32">
        <f>SUM(Q8:Q9,Q11:Q18,Q20:Q26,Q28:Q34,Q36:Q39,Q41:Q46,Q48:Q52)</f>
        <v>17478494616</v>
      </c>
      <c r="R54" s="32">
        <f>SUM(R8:R9,R11:R18,R20:R26,R28:R34,R36:R39,R41:R46,R48:R52)</f>
        <v>17413410032</v>
      </c>
      <c r="S54" s="32">
        <f>SUM(S8:S9,S11:S18,S20:S26,S28:S34,S36:S39,S41:S46,S48:S52)</f>
        <v>8690197495</v>
      </c>
      <c r="T54" s="37">
        <f t="shared" si="5"/>
        <v>0.49719370494555637</v>
      </c>
      <c r="U54" s="37">
        <f t="shared" si="6"/>
        <v>0.83097650555754132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2526577397</v>
      </c>
      <c r="E57" s="31">
        <v>2526577397</v>
      </c>
      <c r="F57" s="31">
        <v>727570089</v>
      </c>
      <c r="G57" s="36">
        <f t="shared" ref="G57:G85" si="7">IF(($D57      =0),0,($F57      /$D57      ))</f>
        <v>0.28796667375553192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727570089</v>
      </c>
      <c r="O57" s="36">
        <f t="shared" ref="O57:O85" si="11">IF(($D57      =0),0,($N57      /$D57      ))</f>
        <v>0.28796667375553192</v>
      </c>
      <c r="P57" s="31">
        <v>647465471</v>
      </c>
      <c r="Q57" s="31">
        <v>2280721438</v>
      </c>
      <c r="R57" s="31">
        <v>2293115638</v>
      </c>
      <c r="S57" s="31">
        <v>647465471</v>
      </c>
      <c r="T57" s="36">
        <f t="shared" ref="T57:T85" si="12">IF(($Q57      =0),0,($S57      /$Q57      ))</f>
        <v>0.28388625643286475</v>
      </c>
      <c r="U57" s="36">
        <f t="shared" ref="U57:U85" si="13">IF(($P57      =0),0,(($F57      /$P57      )-1))</f>
        <v>0.12372029334055412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2526577397</v>
      </c>
      <c r="E58" s="32">
        <f>E57</f>
        <v>2526577397</v>
      </c>
      <c r="F58" s="32">
        <f>F57</f>
        <v>727570089</v>
      </c>
      <c r="G58" s="37">
        <f t="shared" si="7"/>
        <v>0.28796667375553192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727570089</v>
      </c>
      <c r="O58" s="37">
        <f t="shared" si="11"/>
        <v>0.28796667375553192</v>
      </c>
      <c r="P58" s="32">
        <f>P57</f>
        <v>647465471</v>
      </c>
      <c r="Q58" s="32">
        <f>Q57</f>
        <v>2280721438</v>
      </c>
      <c r="R58" s="32">
        <f>R57</f>
        <v>2293115638</v>
      </c>
      <c r="S58" s="32">
        <f>S57</f>
        <v>647465471</v>
      </c>
      <c r="T58" s="37">
        <f t="shared" si="12"/>
        <v>0.28388625643286475</v>
      </c>
      <c r="U58" s="37">
        <f t="shared" si="13"/>
        <v>0.12372029334055412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202790396</v>
      </c>
      <c r="E59" s="31">
        <v>202790396</v>
      </c>
      <c r="F59" s="31">
        <v>35262895</v>
      </c>
      <c r="G59" s="36">
        <f t="shared" si="7"/>
        <v>0.1738883876926795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35262895</v>
      </c>
      <c r="O59" s="36">
        <f t="shared" si="11"/>
        <v>0.1738883876926795</v>
      </c>
      <c r="P59" s="31">
        <v>28968175</v>
      </c>
      <c r="Q59" s="31">
        <v>37571031</v>
      </c>
      <c r="R59" s="31">
        <v>104683396</v>
      </c>
      <c r="S59" s="31">
        <v>28968175</v>
      </c>
      <c r="T59" s="36">
        <f t="shared" si="12"/>
        <v>0.77102422342362653</v>
      </c>
      <c r="U59" s="36">
        <f t="shared" si="13"/>
        <v>0.21729777592133437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176187587</v>
      </c>
      <c r="E60" s="31">
        <v>176187587</v>
      </c>
      <c r="F60" s="31">
        <v>41497</v>
      </c>
      <c r="G60" s="36">
        <f t="shared" si="7"/>
        <v>2.3552737571688295E-4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41497</v>
      </c>
      <c r="O60" s="36">
        <f t="shared" si="11"/>
        <v>2.3552737571688295E-4</v>
      </c>
      <c r="P60" s="31">
        <v>119819007</v>
      </c>
      <c r="Q60" s="31">
        <v>174944999</v>
      </c>
      <c r="R60" s="31">
        <v>165826567</v>
      </c>
      <c r="S60" s="31">
        <v>119819007</v>
      </c>
      <c r="T60" s="36">
        <f t="shared" si="12"/>
        <v>0.6848952967212284</v>
      </c>
      <c r="U60" s="36">
        <f t="shared" si="13"/>
        <v>-0.99965366930473731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113209720</v>
      </c>
      <c r="E61" s="31">
        <v>113209720</v>
      </c>
      <c r="F61" s="31">
        <v>23756972</v>
      </c>
      <c r="G61" s="36">
        <f t="shared" si="7"/>
        <v>0.20984922496054226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23756972</v>
      </c>
      <c r="O61" s="36">
        <f t="shared" si="11"/>
        <v>0.20984922496054226</v>
      </c>
      <c r="P61" s="31">
        <v>40827411</v>
      </c>
      <c r="Q61" s="31">
        <v>118999610</v>
      </c>
      <c r="R61" s="31">
        <v>120526764</v>
      </c>
      <c r="S61" s="31">
        <v>40827411</v>
      </c>
      <c r="T61" s="36">
        <f t="shared" si="12"/>
        <v>0.34308861180301348</v>
      </c>
      <c r="U61" s="36">
        <f t="shared" si="13"/>
        <v>-0.41811220897646439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38670619</v>
      </c>
      <c r="E62" s="31">
        <v>38670619</v>
      </c>
      <c r="F62" s="31">
        <v>1071748</v>
      </c>
      <c r="G62" s="36">
        <f t="shared" si="7"/>
        <v>2.7714787808284114E-2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1071748</v>
      </c>
      <c r="O62" s="36">
        <f t="shared" si="11"/>
        <v>2.7714787808284114E-2</v>
      </c>
      <c r="P62" s="31">
        <v>10588526</v>
      </c>
      <c r="Q62" s="31">
        <v>36000018</v>
      </c>
      <c r="R62" s="31">
        <v>36692374</v>
      </c>
      <c r="S62" s="31">
        <v>10588526</v>
      </c>
      <c r="T62" s="36">
        <f t="shared" si="12"/>
        <v>0.29412557515943466</v>
      </c>
      <c r="U62" s="36">
        <f t="shared" si="13"/>
        <v>-0.89878213454828371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530858322</v>
      </c>
      <c r="E63" s="32">
        <f>SUM(E59:E62)</f>
        <v>530858322</v>
      </c>
      <c r="F63" s="32">
        <f>SUM(F59:F62)</f>
        <v>60133112</v>
      </c>
      <c r="G63" s="37">
        <f t="shared" si="7"/>
        <v>0.11327525538913941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60133112</v>
      </c>
      <c r="O63" s="37">
        <f t="shared" si="11"/>
        <v>0.11327525538913941</v>
      </c>
      <c r="P63" s="32">
        <f>SUM(P59:P62)</f>
        <v>200203119</v>
      </c>
      <c r="Q63" s="32">
        <f>SUM(Q59:Q62)</f>
        <v>367515658</v>
      </c>
      <c r="R63" s="32">
        <f>SUM(R59:R62)</f>
        <v>427729101</v>
      </c>
      <c r="S63" s="32">
        <f>SUM(S59:S62)</f>
        <v>200203119</v>
      </c>
      <c r="T63" s="37">
        <f t="shared" si="12"/>
        <v>0.54474718190102256</v>
      </c>
      <c r="U63" s="37">
        <f t="shared" si="13"/>
        <v>-0.69963948463759951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84586802</v>
      </c>
      <c r="E64" s="31">
        <v>84586802</v>
      </c>
      <c r="F64" s="31">
        <v>20516829</v>
      </c>
      <c r="G64" s="36">
        <f t="shared" si="7"/>
        <v>0.24255354872028381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20516829</v>
      </c>
      <c r="O64" s="36">
        <f t="shared" si="11"/>
        <v>0.24255354872028381</v>
      </c>
      <c r="P64" s="31">
        <v>543109</v>
      </c>
      <c r="Q64" s="31">
        <v>89962240</v>
      </c>
      <c r="R64" s="31">
        <v>88667240</v>
      </c>
      <c r="S64" s="31">
        <v>543109</v>
      </c>
      <c r="T64" s="36">
        <f t="shared" si="12"/>
        <v>6.0370773337791502E-3</v>
      </c>
      <c r="U64" s="36">
        <f t="shared" si="13"/>
        <v>36.776632315060148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57048401</v>
      </c>
      <c r="E65" s="31">
        <v>57048401</v>
      </c>
      <c r="F65" s="31">
        <v>3648152</v>
      </c>
      <c r="G65" s="36">
        <f t="shared" si="7"/>
        <v>6.3948365529123238E-2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3648152</v>
      </c>
      <c r="O65" s="36">
        <f t="shared" si="11"/>
        <v>6.3948365529123238E-2</v>
      </c>
      <c r="P65" s="31">
        <v>334462</v>
      </c>
      <c r="Q65" s="31">
        <v>29981178</v>
      </c>
      <c r="R65" s="31">
        <v>29981178</v>
      </c>
      <c r="S65" s="31">
        <v>334462</v>
      </c>
      <c r="T65" s="36">
        <f t="shared" si="12"/>
        <v>1.1155732439866105E-2</v>
      </c>
      <c r="U65" s="36">
        <f t="shared" si="13"/>
        <v>9.9075231266930182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34547329</v>
      </c>
      <c r="E66" s="31">
        <v>34547329</v>
      </c>
      <c r="F66" s="31">
        <v>29100962</v>
      </c>
      <c r="G66" s="36">
        <f t="shared" si="7"/>
        <v>0.84235056203621417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29100962</v>
      </c>
      <c r="O66" s="36">
        <f t="shared" si="11"/>
        <v>0.84235056203621417</v>
      </c>
      <c r="P66" s="31">
        <v>20862480</v>
      </c>
      <c r="Q66" s="31">
        <v>32423024</v>
      </c>
      <c r="R66" s="31">
        <v>39323024</v>
      </c>
      <c r="S66" s="31">
        <v>20862480</v>
      </c>
      <c r="T66" s="36">
        <f t="shared" si="12"/>
        <v>0.64344645952826607</v>
      </c>
      <c r="U66" s="36">
        <f t="shared" si="13"/>
        <v>0.39489466257127637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1012499312</v>
      </c>
      <c r="E67" s="31">
        <v>1012499312</v>
      </c>
      <c r="F67" s="31">
        <v>151704850</v>
      </c>
      <c r="G67" s="36">
        <f t="shared" si="7"/>
        <v>0.14983205242908845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151704850</v>
      </c>
      <c r="O67" s="36">
        <f t="shared" si="11"/>
        <v>0.14983205242908845</v>
      </c>
      <c r="P67" s="31">
        <v>127680108</v>
      </c>
      <c r="Q67" s="31">
        <v>963609781</v>
      </c>
      <c r="R67" s="31">
        <v>963609781</v>
      </c>
      <c r="S67" s="31">
        <v>127680108</v>
      </c>
      <c r="T67" s="36">
        <f t="shared" si="12"/>
        <v>0.13250188044739242</v>
      </c>
      <c r="U67" s="36">
        <f t="shared" si="13"/>
        <v>0.18816354697945581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197581492</v>
      </c>
      <c r="E68" s="31">
        <v>197581492</v>
      </c>
      <c r="F68" s="31">
        <v>8992138</v>
      </c>
      <c r="G68" s="36">
        <f t="shared" si="7"/>
        <v>4.5511033999075176E-2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8992138</v>
      </c>
      <c r="O68" s="36">
        <f t="shared" si="11"/>
        <v>4.5511033999075176E-2</v>
      </c>
      <c r="P68" s="31">
        <v>7442252</v>
      </c>
      <c r="Q68" s="31">
        <v>258302616</v>
      </c>
      <c r="R68" s="31">
        <v>258302616</v>
      </c>
      <c r="S68" s="31">
        <v>7442252</v>
      </c>
      <c r="T68" s="36">
        <f t="shared" si="12"/>
        <v>2.881214335049553E-2</v>
      </c>
      <c r="U68" s="36">
        <f t="shared" si="13"/>
        <v>0.20825497443515761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6652000</v>
      </c>
      <c r="E69" s="31">
        <v>6652000</v>
      </c>
      <c r="F69" s="31">
        <v>1153142</v>
      </c>
      <c r="G69" s="36">
        <f t="shared" si="7"/>
        <v>0.1733526758869513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1153142</v>
      </c>
      <c r="O69" s="36">
        <f t="shared" si="11"/>
        <v>0.1733526758869513</v>
      </c>
      <c r="P69" s="31">
        <v>385481</v>
      </c>
      <c r="Q69" s="31">
        <v>4062000</v>
      </c>
      <c r="R69" s="31">
        <v>6637499</v>
      </c>
      <c r="S69" s="31">
        <v>385481</v>
      </c>
      <c r="T69" s="36">
        <f t="shared" si="12"/>
        <v>9.4899310684391919E-2</v>
      </c>
      <c r="U69" s="36">
        <f t="shared" si="13"/>
        <v>1.9914366726245909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1392915336</v>
      </c>
      <c r="E70" s="32">
        <f>SUM(E64:E69)</f>
        <v>1392915336</v>
      </c>
      <c r="F70" s="32">
        <f>SUM(F64:F69)</f>
        <v>215116073</v>
      </c>
      <c r="G70" s="37">
        <f t="shared" si="7"/>
        <v>0.15443585653794539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215116073</v>
      </c>
      <c r="O70" s="37">
        <f t="shared" si="11"/>
        <v>0.15443585653794539</v>
      </c>
      <c r="P70" s="32">
        <f>SUM(P64:P69)</f>
        <v>157247892</v>
      </c>
      <c r="Q70" s="32">
        <f>SUM(Q64:Q69)</f>
        <v>1378340839</v>
      </c>
      <c r="R70" s="32">
        <f>SUM(R64:R69)</f>
        <v>1386521338</v>
      </c>
      <c r="S70" s="32">
        <f>SUM(S64:S69)</f>
        <v>157247892</v>
      </c>
      <c r="T70" s="37">
        <f t="shared" si="12"/>
        <v>0.11408491103991732</v>
      </c>
      <c r="U70" s="37">
        <f t="shared" si="13"/>
        <v>0.36800608430413817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124673640</v>
      </c>
      <c r="E71" s="31">
        <v>124673640</v>
      </c>
      <c r="F71" s="31">
        <v>38206045</v>
      </c>
      <c r="G71" s="36">
        <f t="shared" si="7"/>
        <v>0.30644846015565119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38206045</v>
      </c>
      <c r="O71" s="36">
        <f t="shared" si="11"/>
        <v>0.30644846015565119</v>
      </c>
      <c r="P71" s="31">
        <v>30965485</v>
      </c>
      <c r="Q71" s="31">
        <v>115840512</v>
      </c>
      <c r="R71" s="31">
        <v>130610500</v>
      </c>
      <c r="S71" s="31">
        <v>30965485</v>
      </c>
      <c r="T71" s="36">
        <f t="shared" si="12"/>
        <v>0.26731136167630198</v>
      </c>
      <c r="U71" s="36">
        <f t="shared" si="13"/>
        <v>0.23382679134526718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260610271</v>
      </c>
      <c r="E72" s="31">
        <v>260610271</v>
      </c>
      <c r="F72" s="31">
        <v>55763235</v>
      </c>
      <c r="G72" s="36">
        <f t="shared" si="7"/>
        <v>0.21397174710738856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55763235</v>
      </c>
      <c r="O72" s="36">
        <f t="shared" si="11"/>
        <v>0.21397174710738856</v>
      </c>
      <c r="P72" s="31">
        <v>131135099</v>
      </c>
      <c r="Q72" s="31">
        <v>413267209</v>
      </c>
      <c r="R72" s="31">
        <v>412725307</v>
      </c>
      <c r="S72" s="31">
        <v>131135099</v>
      </c>
      <c r="T72" s="36">
        <f t="shared" si="12"/>
        <v>0.31731309947700204</v>
      </c>
      <c r="U72" s="36">
        <f t="shared" si="13"/>
        <v>-0.57476499102654433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156073478</v>
      </c>
      <c r="E73" s="31">
        <v>156073478</v>
      </c>
      <c r="F73" s="31">
        <v>100881782</v>
      </c>
      <c r="G73" s="36">
        <f t="shared" si="7"/>
        <v>0.64637363947255666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100881782</v>
      </c>
      <c r="O73" s="36">
        <f t="shared" si="11"/>
        <v>0.64637363947255666</v>
      </c>
      <c r="P73" s="31">
        <v>85070178</v>
      </c>
      <c r="Q73" s="31">
        <v>113140947</v>
      </c>
      <c r="R73" s="31">
        <v>122324842</v>
      </c>
      <c r="S73" s="31">
        <v>85070178</v>
      </c>
      <c r="T73" s="36">
        <f t="shared" si="12"/>
        <v>0.75189558029773251</v>
      </c>
      <c r="U73" s="36">
        <f t="shared" si="13"/>
        <v>0.18586541572770665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938148884</v>
      </c>
      <c r="E74" s="31">
        <v>938148884</v>
      </c>
      <c r="F74" s="31">
        <v>358864324</v>
      </c>
      <c r="G74" s="36">
        <f t="shared" si="7"/>
        <v>0.38252385108630582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358864324</v>
      </c>
      <c r="O74" s="36">
        <f t="shared" si="11"/>
        <v>0.38252385108630582</v>
      </c>
      <c r="P74" s="31">
        <v>340788805</v>
      </c>
      <c r="Q74" s="31">
        <v>1019550817</v>
      </c>
      <c r="R74" s="31">
        <v>882340228</v>
      </c>
      <c r="S74" s="31">
        <v>340788805</v>
      </c>
      <c r="T74" s="36">
        <f t="shared" si="12"/>
        <v>0.33425386877994134</v>
      </c>
      <c r="U74" s="36">
        <f t="shared" si="13"/>
        <v>5.3040237046519279E-2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112505150</v>
      </c>
      <c r="E75" s="31">
        <v>112505150</v>
      </c>
      <c r="F75" s="31">
        <v>44774195</v>
      </c>
      <c r="G75" s="36">
        <f t="shared" si="7"/>
        <v>0.39797462605045192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44774195</v>
      </c>
      <c r="O75" s="36">
        <f t="shared" si="11"/>
        <v>0.39797462605045192</v>
      </c>
      <c r="P75" s="31">
        <v>40766943</v>
      </c>
      <c r="Q75" s="31">
        <v>104702808</v>
      </c>
      <c r="R75" s="31">
        <v>99236538</v>
      </c>
      <c r="S75" s="31">
        <v>40766943</v>
      </c>
      <c r="T75" s="36">
        <f t="shared" si="12"/>
        <v>0.38935864069662773</v>
      </c>
      <c r="U75" s="36">
        <f t="shared" si="13"/>
        <v>9.8296602715587378E-2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177847036</v>
      </c>
      <c r="E76" s="31">
        <v>177847036</v>
      </c>
      <c r="F76" s="31">
        <v>15918</v>
      </c>
      <c r="G76" s="36">
        <f t="shared" si="7"/>
        <v>8.9503881301682199E-5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15918</v>
      </c>
      <c r="O76" s="36">
        <f t="shared" si="11"/>
        <v>8.9503881301682199E-5</v>
      </c>
      <c r="P76" s="31">
        <v>15803553</v>
      </c>
      <c r="Q76" s="31">
        <v>91219281</v>
      </c>
      <c r="R76" s="31">
        <v>132971230</v>
      </c>
      <c r="S76" s="31">
        <v>15803553</v>
      </c>
      <c r="T76" s="36">
        <f t="shared" si="12"/>
        <v>0.17324794524526016</v>
      </c>
      <c r="U76" s="36">
        <f t="shared" si="13"/>
        <v>-0.99899275814748745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152227896</v>
      </c>
      <c r="E77" s="31">
        <v>152227896</v>
      </c>
      <c r="F77" s="31">
        <v>58133006</v>
      </c>
      <c r="G77" s="36">
        <f t="shared" si="7"/>
        <v>0.38188142599041114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58133006</v>
      </c>
      <c r="O77" s="36">
        <f t="shared" si="11"/>
        <v>0.38188142599041114</v>
      </c>
      <c r="P77" s="31">
        <v>51615671</v>
      </c>
      <c r="Q77" s="31">
        <v>144609947</v>
      </c>
      <c r="R77" s="31">
        <v>146865170</v>
      </c>
      <c r="S77" s="31">
        <v>51615671</v>
      </c>
      <c r="T77" s="36">
        <f t="shared" si="12"/>
        <v>0.35693029470510768</v>
      </c>
      <c r="U77" s="36">
        <f t="shared" si="13"/>
        <v>0.12626659449995326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1922086355</v>
      </c>
      <c r="E78" s="32">
        <f>SUM(E71:E77)</f>
        <v>1922086355</v>
      </c>
      <c r="F78" s="32">
        <f>SUM(F71:F77)</f>
        <v>656638505</v>
      </c>
      <c r="G78" s="37">
        <f t="shared" si="7"/>
        <v>0.34162799360801871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656638505</v>
      </c>
      <c r="O78" s="37">
        <f t="shared" si="11"/>
        <v>0.34162799360801871</v>
      </c>
      <c r="P78" s="32">
        <f>SUM(P71:P77)</f>
        <v>696145734</v>
      </c>
      <c r="Q78" s="32">
        <f>SUM(Q71:Q77)</f>
        <v>2002331521</v>
      </c>
      <c r="R78" s="32">
        <f>SUM(R71:R77)</f>
        <v>1927073815</v>
      </c>
      <c r="S78" s="32">
        <f>SUM(S71:S77)</f>
        <v>696145734</v>
      </c>
      <c r="T78" s="37">
        <f t="shared" si="12"/>
        <v>0.34766756987990299</v>
      </c>
      <c r="U78" s="37">
        <f t="shared" si="13"/>
        <v>-5.675137700405708E-2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96836106</v>
      </c>
      <c r="E79" s="31">
        <v>96836106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23290250</v>
      </c>
      <c r="Q79" s="31">
        <v>98957364</v>
      </c>
      <c r="R79" s="31">
        <v>89086832</v>
      </c>
      <c r="S79" s="31">
        <v>23290250</v>
      </c>
      <c r="T79" s="36">
        <f t="shared" si="12"/>
        <v>0.23535641066591062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405598993</v>
      </c>
      <c r="E80" s="31">
        <v>405598993</v>
      </c>
      <c r="F80" s="31">
        <v>113351747</v>
      </c>
      <c r="G80" s="36">
        <f t="shared" si="7"/>
        <v>0.27946752569970013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113351747</v>
      </c>
      <c r="O80" s="36">
        <f t="shared" si="11"/>
        <v>0.27946752569970013</v>
      </c>
      <c r="P80" s="31">
        <v>114344849</v>
      </c>
      <c r="Q80" s="31">
        <v>378791951</v>
      </c>
      <c r="R80" s="31">
        <v>379197475</v>
      </c>
      <c r="S80" s="31">
        <v>114344849</v>
      </c>
      <c r="T80" s="36">
        <f t="shared" si="12"/>
        <v>0.30186715609487702</v>
      </c>
      <c r="U80" s="36">
        <f t="shared" si="13"/>
        <v>-8.6851485544399143E-3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248531780</v>
      </c>
      <c r="E81" s="31">
        <v>248531780</v>
      </c>
      <c r="F81" s="31">
        <v>124020815</v>
      </c>
      <c r="G81" s="36">
        <f t="shared" si="7"/>
        <v>0.49901390880474117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124020815</v>
      </c>
      <c r="O81" s="36">
        <f t="shared" si="11"/>
        <v>0.49901390880474117</v>
      </c>
      <c r="P81" s="31">
        <v>93669185</v>
      </c>
      <c r="Q81" s="31">
        <v>206051080</v>
      </c>
      <c r="R81" s="31">
        <v>189706080</v>
      </c>
      <c r="S81" s="31">
        <v>93669185</v>
      </c>
      <c r="T81" s="36">
        <f t="shared" si="12"/>
        <v>0.45459206037648531</v>
      </c>
      <c r="U81" s="36">
        <f t="shared" si="13"/>
        <v>0.32403004253746848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211590454</v>
      </c>
      <c r="E82" s="31">
        <v>211590454</v>
      </c>
      <c r="F82" s="31">
        <v>57639248</v>
      </c>
      <c r="G82" s="36">
        <f t="shared" si="7"/>
        <v>0.27240949159265948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57639248</v>
      </c>
      <c r="O82" s="36">
        <f t="shared" si="11"/>
        <v>0.27240949159265948</v>
      </c>
      <c r="P82" s="31">
        <v>56083101</v>
      </c>
      <c r="Q82" s="31">
        <v>159871137</v>
      </c>
      <c r="R82" s="31">
        <v>171046131</v>
      </c>
      <c r="S82" s="31">
        <v>56083101</v>
      </c>
      <c r="T82" s="36">
        <f t="shared" si="12"/>
        <v>0.35080191491976442</v>
      </c>
      <c r="U82" s="36">
        <f t="shared" si="13"/>
        <v>2.7747163980821998E-2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185016000</v>
      </c>
      <c r="E83" s="31">
        <v>185016000</v>
      </c>
      <c r="F83" s="31">
        <v>74565735</v>
      </c>
      <c r="G83" s="36">
        <f t="shared" si="7"/>
        <v>0.40302317096899726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74565735</v>
      </c>
      <c r="O83" s="36">
        <f t="shared" si="11"/>
        <v>0.40302317096899726</v>
      </c>
      <c r="P83" s="31">
        <v>69713681</v>
      </c>
      <c r="Q83" s="31">
        <v>178849000</v>
      </c>
      <c r="R83" s="31">
        <v>180799160</v>
      </c>
      <c r="S83" s="31">
        <v>69713681</v>
      </c>
      <c r="T83" s="36">
        <f t="shared" si="12"/>
        <v>0.38979072290032374</v>
      </c>
      <c r="U83" s="36">
        <f t="shared" si="13"/>
        <v>6.9599738966588109E-2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1147573333</v>
      </c>
      <c r="E84" s="32">
        <f>SUM(E79:E83)</f>
        <v>1147573333</v>
      </c>
      <c r="F84" s="32">
        <f>SUM(F79:F83)</f>
        <v>369577545</v>
      </c>
      <c r="G84" s="37">
        <f t="shared" si="7"/>
        <v>0.32205135338396712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369577545</v>
      </c>
      <c r="O84" s="37">
        <f t="shared" si="11"/>
        <v>0.32205135338396712</v>
      </c>
      <c r="P84" s="32">
        <f>SUM(P79:P83)</f>
        <v>357101066</v>
      </c>
      <c r="Q84" s="32">
        <f>SUM(Q79:Q83)</f>
        <v>1022520532</v>
      </c>
      <c r="R84" s="32">
        <f>SUM(R79:R83)</f>
        <v>1009835678</v>
      </c>
      <c r="S84" s="32">
        <f>SUM(S79:S83)</f>
        <v>357101066</v>
      </c>
      <c r="T84" s="37">
        <f t="shared" si="12"/>
        <v>0.34923608360364933</v>
      </c>
      <c r="U84" s="37">
        <f t="shared" si="13"/>
        <v>3.4938229503913121E-2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7520010743</v>
      </c>
      <c r="E85" s="32">
        <f>SUM(E57,E59:E62,E64:E69,E71:E77,E79:E83)</f>
        <v>7520010743</v>
      </c>
      <c r="F85" s="32">
        <f>SUM(F57,F59:F62,F64:F69,F71:F77,F79:F83)</f>
        <v>2029035324</v>
      </c>
      <c r="G85" s="37">
        <f t="shared" si="7"/>
        <v>0.26981814166804574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2029035324</v>
      </c>
      <c r="O85" s="37">
        <f t="shared" si="11"/>
        <v>0.26981814166804574</v>
      </c>
      <c r="P85" s="32">
        <f>SUM(P57,P59:P62,P64:P69,P71:P77,P79:P83)</f>
        <v>2058163282</v>
      </c>
      <c r="Q85" s="32">
        <f>SUM(Q57,Q59:Q62,Q64:Q69,Q71:Q77,Q79:Q83)</f>
        <v>7051429988</v>
      </c>
      <c r="R85" s="32">
        <f>SUM(R57,R59:R62,R64:R69,R71:R77,R79:R83)</f>
        <v>7044275570</v>
      </c>
      <c r="S85" s="32">
        <f>SUM(S57,S59:S62,S64:S69,S71:S77,S79:S83)</f>
        <v>2058163282</v>
      </c>
      <c r="T85" s="37">
        <f t="shared" si="12"/>
        <v>0.29187885088592613</v>
      </c>
      <c r="U85" s="37">
        <f t="shared" si="13"/>
        <v>-1.4152403871327102E-2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11304660119</v>
      </c>
      <c r="E88" s="31">
        <v>11304660119</v>
      </c>
      <c r="F88" s="31">
        <v>3221297058</v>
      </c>
      <c r="G88" s="36">
        <f t="shared" ref="G88:G99" si="14">IF(($D88      =0),0,($F88      /$D88      ))</f>
        <v>0.28495302150534296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3221297058</v>
      </c>
      <c r="O88" s="36">
        <f t="shared" ref="O88:O99" si="18">IF(($D88      =0),0,($N88      /$D88      ))</f>
        <v>0.28495302150534296</v>
      </c>
      <c r="P88" s="31">
        <v>2945680527</v>
      </c>
      <c r="Q88" s="31">
        <v>10654785148</v>
      </c>
      <c r="R88" s="31">
        <v>11732638626</v>
      </c>
      <c r="S88" s="31">
        <v>2945680527</v>
      </c>
      <c r="T88" s="36">
        <f t="shared" ref="T88:T99" si="19">IF(($Q88      =0),0,($S88      /$Q88      ))</f>
        <v>0.27646550222112465</v>
      </c>
      <c r="U88" s="36">
        <f t="shared" ref="U88:U99" si="20">IF(($P88      =0),0,(($F88      /$P88      )-1))</f>
        <v>9.356633500262812E-2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29112113999</v>
      </c>
      <c r="E89" s="31">
        <v>29112113999</v>
      </c>
      <c r="F89" s="31">
        <v>9627280954</v>
      </c>
      <c r="G89" s="36">
        <f t="shared" si="14"/>
        <v>0.33069673175677644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9627280954</v>
      </c>
      <c r="O89" s="36">
        <f t="shared" si="18"/>
        <v>0.33069673175677644</v>
      </c>
      <c r="P89" s="31">
        <v>17947405652</v>
      </c>
      <c r="Q89" s="31">
        <v>42318535792</v>
      </c>
      <c r="R89" s="31">
        <v>26452936802</v>
      </c>
      <c r="S89" s="31">
        <v>17947405652</v>
      </c>
      <c r="T89" s="36">
        <f t="shared" si="19"/>
        <v>0.42410270856754978</v>
      </c>
      <c r="U89" s="36">
        <f t="shared" si="20"/>
        <v>-0.46358369891042339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15877603258</v>
      </c>
      <c r="E90" s="31">
        <v>15877603258</v>
      </c>
      <c r="F90" s="31">
        <v>5259274985</v>
      </c>
      <c r="G90" s="36">
        <f t="shared" si="14"/>
        <v>0.33123859436090214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5259274985</v>
      </c>
      <c r="O90" s="36">
        <f t="shared" si="18"/>
        <v>0.33123859436090214</v>
      </c>
      <c r="P90" s="31">
        <v>3585355070</v>
      </c>
      <c r="Q90" s="31">
        <v>9236612712</v>
      </c>
      <c r="R90" s="31">
        <v>14993370909</v>
      </c>
      <c r="S90" s="31">
        <v>3585355070</v>
      </c>
      <c r="T90" s="36">
        <f t="shared" si="19"/>
        <v>0.38816773873629962</v>
      </c>
      <c r="U90" s="36">
        <f t="shared" si="20"/>
        <v>0.46687702677101939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56294377376</v>
      </c>
      <c r="E91" s="32">
        <f>SUM(E88:E90)</f>
        <v>56294377376</v>
      </c>
      <c r="F91" s="32">
        <f>SUM(F88:F90)</f>
        <v>18107852997</v>
      </c>
      <c r="G91" s="37">
        <f t="shared" si="14"/>
        <v>0.32166361617350309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18107852997</v>
      </c>
      <c r="O91" s="37">
        <f t="shared" si="18"/>
        <v>0.32166361617350309</v>
      </c>
      <c r="P91" s="32">
        <f>SUM(P88:P90)</f>
        <v>24478441249</v>
      </c>
      <c r="Q91" s="32">
        <f>SUM(Q88:Q90)</f>
        <v>62209933652</v>
      </c>
      <c r="R91" s="32">
        <f>SUM(R88:R90)</f>
        <v>53178946337</v>
      </c>
      <c r="S91" s="32">
        <f>SUM(S88:S90)</f>
        <v>24478441249</v>
      </c>
      <c r="T91" s="37">
        <f t="shared" si="19"/>
        <v>0.39348123060107199</v>
      </c>
      <c r="U91" s="37">
        <f t="shared" si="20"/>
        <v>-0.2602530196754359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1248226581</v>
      </c>
      <c r="E92" s="31">
        <v>1248226581</v>
      </c>
      <c r="F92" s="31">
        <v>304017454</v>
      </c>
      <c r="G92" s="36">
        <f t="shared" si="14"/>
        <v>0.24355950964963469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304017454</v>
      </c>
      <c r="O92" s="36">
        <f t="shared" si="18"/>
        <v>0.24355950964963469</v>
      </c>
      <c r="P92" s="31">
        <v>282981496</v>
      </c>
      <c r="Q92" s="31">
        <v>1021831105</v>
      </c>
      <c r="R92" s="31">
        <v>1204519547</v>
      </c>
      <c r="S92" s="31">
        <v>282981496</v>
      </c>
      <c r="T92" s="36">
        <f t="shared" si="19"/>
        <v>0.27693568400425628</v>
      </c>
      <c r="U92" s="36">
        <f t="shared" si="20"/>
        <v>7.4336867595045764E-2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453303668</v>
      </c>
      <c r="E93" s="31">
        <v>453303668</v>
      </c>
      <c r="F93" s="31">
        <v>132596571</v>
      </c>
      <c r="G93" s="36">
        <f t="shared" si="14"/>
        <v>0.29251157747084455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132596571</v>
      </c>
      <c r="O93" s="36">
        <f t="shared" si="18"/>
        <v>0.29251157747084455</v>
      </c>
      <c r="P93" s="31">
        <v>119542059</v>
      </c>
      <c r="Q93" s="31">
        <v>410068090</v>
      </c>
      <c r="R93" s="31">
        <v>430571161</v>
      </c>
      <c r="S93" s="31">
        <v>119542059</v>
      </c>
      <c r="T93" s="36">
        <f t="shared" si="19"/>
        <v>0.29151758431142494</v>
      </c>
      <c r="U93" s="36">
        <f t="shared" si="20"/>
        <v>0.10920434288320235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382889029</v>
      </c>
      <c r="E94" s="31">
        <v>382889029</v>
      </c>
      <c r="F94" s="31">
        <v>127613652</v>
      </c>
      <c r="G94" s="36">
        <f t="shared" si="14"/>
        <v>0.33329148221690102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127613652</v>
      </c>
      <c r="O94" s="36">
        <f t="shared" si="18"/>
        <v>0.33329148221690102</v>
      </c>
      <c r="P94" s="31">
        <v>110067407</v>
      </c>
      <c r="Q94" s="31">
        <v>344909575</v>
      </c>
      <c r="R94" s="31">
        <v>350568347</v>
      </c>
      <c r="S94" s="31">
        <v>110067407</v>
      </c>
      <c r="T94" s="36">
        <f t="shared" si="19"/>
        <v>0.31911960402954892</v>
      </c>
      <c r="U94" s="36">
        <f t="shared" si="20"/>
        <v>0.15941363095798189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321959762</v>
      </c>
      <c r="E95" s="31">
        <v>321959762</v>
      </c>
      <c r="F95" s="31">
        <v>130391200</v>
      </c>
      <c r="G95" s="36">
        <f t="shared" si="14"/>
        <v>0.40499222384193462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130391200</v>
      </c>
      <c r="O95" s="36">
        <f t="shared" si="18"/>
        <v>0.40499222384193462</v>
      </c>
      <c r="P95" s="31">
        <v>115993203</v>
      </c>
      <c r="Q95" s="31">
        <v>311788576</v>
      </c>
      <c r="R95" s="31">
        <v>311965007</v>
      </c>
      <c r="S95" s="31">
        <v>115993203</v>
      </c>
      <c r="T95" s="36">
        <f t="shared" si="19"/>
        <v>0.37202518606711232</v>
      </c>
      <c r="U95" s="36">
        <f t="shared" si="20"/>
        <v>0.12412793704817338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2406379040</v>
      </c>
      <c r="E96" s="32">
        <f>SUM(E92:E95)</f>
        <v>2406379040</v>
      </c>
      <c r="F96" s="32">
        <f>SUM(F92:F95)</f>
        <v>694618877</v>
      </c>
      <c r="G96" s="37">
        <f t="shared" si="14"/>
        <v>0.28865730022316016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694618877</v>
      </c>
      <c r="O96" s="37">
        <f t="shared" si="18"/>
        <v>0.28865730022316016</v>
      </c>
      <c r="P96" s="32">
        <f>SUM(P92:P95)</f>
        <v>628584165</v>
      </c>
      <c r="Q96" s="32">
        <f>SUM(Q92:Q95)</f>
        <v>2088597346</v>
      </c>
      <c r="R96" s="32">
        <f>SUM(R92:R95)</f>
        <v>2297624062</v>
      </c>
      <c r="S96" s="32">
        <f>SUM(S92:S95)</f>
        <v>628584165</v>
      </c>
      <c r="T96" s="37">
        <f t="shared" si="19"/>
        <v>0.30095995583056728</v>
      </c>
      <c r="U96" s="37">
        <f t="shared" si="20"/>
        <v>0.10505309499802618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767607355</v>
      </c>
      <c r="E97" s="31">
        <v>767607355</v>
      </c>
      <c r="F97" s="31">
        <v>211468425</v>
      </c>
      <c r="G97" s="36">
        <f t="shared" si="14"/>
        <v>0.27549035795781296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211468425</v>
      </c>
      <c r="O97" s="36">
        <f t="shared" si="18"/>
        <v>0.27549035795781296</v>
      </c>
      <c r="P97" s="31">
        <v>184557979</v>
      </c>
      <c r="Q97" s="31">
        <v>632443760</v>
      </c>
      <c r="R97" s="31">
        <v>724678656</v>
      </c>
      <c r="S97" s="31">
        <v>184557979</v>
      </c>
      <c r="T97" s="36">
        <f t="shared" si="19"/>
        <v>0.29181721865672294</v>
      </c>
      <c r="U97" s="36">
        <f t="shared" si="20"/>
        <v>0.14581025510687895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1058771218</v>
      </c>
      <c r="E98" s="31">
        <v>1058771218</v>
      </c>
      <c r="F98" s="31">
        <v>408357316</v>
      </c>
      <c r="G98" s="36">
        <f t="shared" si="14"/>
        <v>0.38568985353736729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408357316</v>
      </c>
      <c r="O98" s="36">
        <f t="shared" si="18"/>
        <v>0.38568985353736729</v>
      </c>
      <c r="P98" s="31">
        <v>296101906</v>
      </c>
      <c r="Q98" s="31">
        <v>915856039</v>
      </c>
      <c r="R98" s="31">
        <v>1017206058</v>
      </c>
      <c r="S98" s="31">
        <v>296101906</v>
      </c>
      <c r="T98" s="36">
        <f t="shared" si="19"/>
        <v>0.32330616755369779</v>
      </c>
      <c r="U98" s="36">
        <f t="shared" si="20"/>
        <v>0.37911073088465708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677348967</v>
      </c>
      <c r="E99" s="31">
        <v>677348967</v>
      </c>
      <c r="F99" s="31">
        <v>231848415</v>
      </c>
      <c r="G99" s="36">
        <f t="shared" si="14"/>
        <v>0.34228798786962644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231848415</v>
      </c>
      <c r="O99" s="36">
        <f t="shared" si="18"/>
        <v>0.34228798786962644</v>
      </c>
      <c r="P99" s="31">
        <v>220623609</v>
      </c>
      <c r="Q99" s="31">
        <v>627569391</v>
      </c>
      <c r="R99" s="31">
        <v>649267773</v>
      </c>
      <c r="S99" s="31">
        <v>220623609</v>
      </c>
      <c r="T99" s="36">
        <f t="shared" si="19"/>
        <v>0.35155253293734973</v>
      </c>
      <c r="U99" s="36">
        <f t="shared" si="20"/>
        <v>5.0877628422804078E-2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76051208</v>
      </c>
      <c r="E100" s="31">
        <v>76051208</v>
      </c>
      <c r="F100" s="31">
        <v>19975307</v>
      </c>
      <c r="G100" s="36">
        <f>IF(($D100     =0),0,($F100     /$D100     ))</f>
        <v>0.26265601198602923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19975307</v>
      </c>
      <c r="O100" s="36">
        <f>IF(($D100     =0),0,($N100     /$D100     ))</f>
        <v>0.26265601198602923</v>
      </c>
      <c r="P100" s="31">
        <v>17756179</v>
      </c>
      <c r="Q100" s="31">
        <v>54782399</v>
      </c>
      <c r="R100" s="31">
        <v>71848390</v>
      </c>
      <c r="S100" s="31">
        <v>17756179</v>
      </c>
      <c r="T100" s="36">
        <f>IF(($Q100     =0),0,($S100     /$Q100     ))</f>
        <v>0.32412196844464586</v>
      </c>
      <c r="U100" s="36">
        <f>IF(($P100     =0),0,(($F100     /$P100     )-1))</f>
        <v>0.12497778942192461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2579778748</v>
      </c>
      <c r="E101" s="32">
        <f>SUM(E97:E100)</f>
        <v>2579778748</v>
      </c>
      <c r="F101" s="32">
        <f>SUM(F97:F100)</f>
        <v>871649463</v>
      </c>
      <c r="G101" s="37">
        <f>IF(($D101     =0),0,($F101     /$D101     ))</f>
        <v>0.33787760430066155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871649463</v>
      </c>
      <c r="O101" s="37">
        <f>IF(($D101     =0),0,($N101     /$D101     ))</f>
        <v>0.33787760430066155</v>
      </c>
      <c r="P101" s="32">
        <f>SUM(P97:P100)</f>
        <v>719039673</v>
      </c>
      <c r="Q101" s="32">
        <f>SUM(Q97:Q100)</f>
        <v>2230651589</v>
      </c>
      <c r="R101" s="32">
        <f>SUM(R97:R100)</f>
        <v>2463000877</v>
      </c>
      <c r="S101" s="32">
        <f>SUM(S97:S100)</f>
        <v>719039673</v>
      </c>
      <c r="T101" s="37">
        <f>IF(($Q101     =0),0,($S101     /$Q101     ))</f>
        <v>0.32234512845744107</v>
      </c>
      <c r="U101" s="37">
        <f>IF(($P101     =0),0,(($F101     /$P101     )-1))</f>
        <v>0.21224112622781521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61280535164</v>
      </c>
      <c r="E102" s="32">
        <f>SUM(E88:E90,E92:E95,E97:E100)</f>
        <v>61280535164</v>
      </c>
      <c r="F102" s="32">
        <f>SUM(F88:F90,F92:F95,F97:F100)</f>
        <v>19674121337</v>
      </c>
      <c r="G102" s="37">
        <f>IF(($D102     =0),0,($F102     /$D102     ))</f>
        <v>0.32105009011993424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19674121337</v>
      </c>
      <c r="O102" s="37">
        <f>IF(($D102     =0),0,($N102     /$D102     ))</f>
        <v>0.32105009011993424</v>
      </c>
      <c r="P102" s="32">
        <f>SUM(P88:P90,P92:P95,P97:P100)</f>
        <v>25826065087</v>
      </c>
      <c r="Q102" s="32">
        <f>SUM(Q88:Q90,Q92:Q95,Q97:Q100)</f>
        <v>66529182587</v>
      </c>
      <c r="R102" s="32">
        <f>SUM(R88:R90,R92:R95,R97:R100)</f>
        <v>57939571276</v>
      </c>
      <c r="S102" s="32">
        <f>SUM(S88:S90,S92:S95,S97:S100)</f>
        <v>25826065087</v>
      </c>
      <c r="T102" s="37">
        <f>IF(($Q102     =0),0,($S102     /$Q102     ))</f>
        <v>0.38819152863072287</v>
      </c>
      <c r="U102" s="37">
        <f>IF(($P102     =0),0,(($F102     /$P102     )-1))</f>
        <v>-0.2382067778918705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17692611570</v>
      </c>
      <c r="E105" s="31">
        <v>17692611570</v>
      </c>
      <c r="F105" s="31">
        <v>5926148831</v>
      </c>
      <c r="G105" s="36">
        <f t="shared" ref="G105:G136" si="21">IF(($D105     =0),0,($F105     /$D105     ))</f>
        <v>0.33495048526631954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5926148831</v>
      </c>
      <c r="O105" s="36">
        <f t="shared" ref="O105:O136" si="25">IF(($D105     =0),0,($N105     /$D105     ))</f>
        <v>0.33495048526631954</v>
      </c>
      <c r="P105" s="31">
        <v>5611896672</v>
      </c>
      <c r="Q105" s="31">
        <v>16639780900</v>
      </c>
      <c r="R105" s="31">
        <v>16845775900</v>
      </c>
      <c r="S105" s="31">
        <v>5611896672</v>
      </c>
      <c r="T105" s="36">
        <f t="shared" ref="T105:T136" si="26">IF(($Q105     =0),0,($S105     /$Q105     ))</f>
        <v>0.33725784646599521</v>
      </c>
      <c r="U105" s="36">
        <f t="shared" ref="U105:U136" si="27">IF(($P105     =0),0,(($F105     /$P105     )-1))</f>
        <v>5.5997495564722222E-2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17692611570</v>
      </c>
      <c r="E106" s="32">
        <f>E105</f>
        <v>17692611570</v>
      </c>
      <c r="F106" s="32">
        <f>F105</f>
        <v>5926148831</v>
      </c>
      <c r="G106" s="37">
        <f t="shared" si="21"/>
        <v>0.33495048526631954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5926148831</v>
      </c>
      <c r="O106" s="37">
        <f t="shared" si="25"/>
        <v>0.33495048526631954</v>
      </c>
      <c r="P106" s="32">
        <f>P105</f>
        <v>5611896672</v>
      </c>
      <c r="Q106" s="32">
        <f>Q105</f>
        <v>16639780900</v>
      </c>
      <c r="R106" s="32">
        <f>R105</f>
        <v>16845775900</v>
      </c>
      <c r="S106" s="32">
        <f>S105</f>
        <v>5611896672</v>
      </c>
      <c r="T106" s="37">
        <f t="shared" si="26"/>
        <v>0.33725784646599521</v>
      </c>
      <c r="U106" s="37">
        <f t="shared" si="27"/>
        <v>5.5997495564722222E-2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153342435</v>
      </c>
      <c r="E107" s="31">
        <v>153342435</v>
      </c>
      <c r="F107" s="31">
        <v>60354202</v>
      </c>
      <c r="G107" s="36">
        <f t="shared" si="21"/>
        <v>0.39359099782131413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60354202</v>
      </c>
      <c r="O107" s="36">
        <f t="shared" si="25"/>
        <v>0.39359099782131413</v>
      </c>
      <c r="P107" s="31">
        <v>62693248</v>
      </c>
      <c r="Q107" s="31">
        <v>133374146</v>
      </c>
      <c r="R107" s="31">
        <v>134277738</v>
      </c>
      <c r="S107" s="31">
        <v>62693248</v>
      </c>
      <c r="T107" s="36">
        <f t="shared" si="26"/>
        <v>0.47005547836834882</v>
      </c>
      <c r="U107" s="36">
        <f t="shared" si="27"/>
        <v>-3.7309376601448396E-2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169338249</v>
      </c>
      <c r="E108" s="31">
        <v>169338249</v>
      </c>
      <c r="F108" s="31">
        <v>84048263</v>
      </c>
      <c r="G108" s="36">
        <f t="shared" si="21"/>
        <v>0.49633360151255607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84048263</v>
      </c>
      <c r="O108" s="36">
        <f t="shared" si="25"/>
        <v>0.49633360151255607</v>
      </c>
      <c r="P108" s="31">
        <v>80829254</v>
      </c>
      <c r="Q108" s="31">
        <v>148066018</v>
      </c>
      <c r="R108" s="31">
        <v>156984276</v>
      </c>
      <c r="S108" s="31">
        <v>80829254</v>
      </c>
      <c r="T108" s="36">
        <f t="shared" si="26"/>
        <v>0.54590009977846499</v>
      </c>
      <c r="U108" s="36">
        <f t="shared" si="27"/>
        <v>3.9824801550191191E-2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65009963</v>
      </c>
      <c r="E109" s="31">
        <v>65009963</v>
      </c>
      <c r="F109" s="31">
        <v>23623293</v>
      </c>
      <c r="G109" s="36">
        <f t="shared" si="21"/>
        <v>0.36337957921926523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23623293</v>
      </c>
      <c r="O109" s="36">
        <f t="shared" si="25"/>
        <v>0.36337957921926523</v>
      </c>
      <c r="P109" s="31">
        <v>23541984</v>
      </c>
      <c r="Q109" s="31">
        <v>64852188</v>
      </c>
      <c r="R109" s="31">
        <v>57049836</v>
      </c>
      <c r="S109" s="31">
        <v>23541984</v>
      </c>
      <c r="T109" s="36">
        <f t="shared" si="26"/>
        <v>0.36300986483293363</v>
      </c>
      <c r="U109" s="36">
        <f t="shared" si="27"/>
        <v>3.4537870724913322E-3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555706386</v>
      </c>
      <c r="E110" s="31">
        <v>555706386</v>
      </c>
      <c r="F110" s="31">
        <v>202124167</v>
      </c>
      <c r="G110" s="36">
        <f t="shared" si="21"/>
        <v>0.36372475122141207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202124167</v>
      </c>
      <c r="O110" s="36">
        <f t="shared" si="25"/>
        <v>0.36372475122141207</v>
      </c>
      <c r="P110" s="31">
        <v>190085602</v>
      </c>
      <c r="Q110" s="31">
        <v>530657027</v>
      </c>
      <c r="R110" s="31">
        <v>531591299</v>
      </c>
      <c r="S110" s="31">
        <v>190085602</v>
      </c>
      <c r="T110" s="36">
        <f t="shared" si="26"/>
        <v>0.3582080182271854</v>
      </c>
      <c r="U110" s="36">
        <f t="shared" si="27"/>
        <v>6.3332334870896734E-2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685105182</v>
      </c>
      <c r="E111" s="31">
        <v>685105182</v>
      </c>
      <c r="F111" s="31">
        <v>309359645</v>
      </c>
      <c r="G111" s="36">
        <f t="shared" si="21"/>
        <v>0.45155058395106401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309359645</v>
      </c>
      <c r="O111" s="36">
        <f t="shared" si="25"/>
        <v>0.45155058395106401</v>
      </c>
      <c r="P111" s="31">
        <v>280728976</v>
      </c>
      <c r="Q111" s="31">
        <v>614369222</v>
      </c>
      <c r="R111" s="31">
        <v>723799404</v>
      </c>
      <c r="S111" s="31">
        <v>280728976</v>
      </c>
      <c r="T111" s="36">
        <f t="shared" si="26"/>
        <v>0.45693854110419613</v>
      </c>
      <c r="U111" s="36">
        <f t="shared" si="27"/>
        <v>0.10198686793200862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1628502215</v>
      </c>
      <c r="E112" s="32">
        <f>SUM(E107:E111)</f>
        <v>1628502215</v>
      </c>
      <c r="F112" s="32">
        <f>SUM(F107:F111)</f>
        <v>679509570</v>
      </c>
      <c r="G112" s="37">
        <f t="shared" si="21"/>
        <v>0.41726045180724547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679509570</v>
      </c>
      <c r="O112" s="37">
        <f t="shared" si="25"/>
        <v>0.41726045180724547</v>
      </c>
      <c r="P112" s="32">
        <f>SUM(P107:P111)</f>
        <v>637879064</v>
      </c>
      <c r="Q112" s="32">
        <f>SUM(Q107:Q111)</f>
        <v>1491318601</v>
      </c>
      <c r="R112" s="32">
        <f>SUM(R107:R111)</f>
        <v>1603702553</v>
      </c>
      <c r="S112" s="32">
        <f>SUM(S107:S111)</f>
        <v>637879064</v>
      </c>
      <c r="T112" s="37">
        <f t="shared" si="26"/>
        <v>0.42772822894602924</v>
      </c>
      <c r="U112" s="37">
        <f t="shared" si="27"/>
        <v>6.5263947900945585E-2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214378550</v>
      </c>
      <c r="E113" s="31">
        <v>214378550</v>
      </c>
      <c r="F113" s="31">
        <v>76364589</v>
      </c>
      <c r="G113" s="36">
        <f t="shared" si="21"/>
        <v>0.35621375832610119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76364589</v>
      </c>
      <c r="O113" s="36">
        <f t="shared" si="25"/>
        <v>0.35621375832610119</v>
      </c>
      <c r="P113" s="31">
        <v>65860414</v>
      </c>
      <c r="Q113" s="31">
        <v>186535000</v>
      </c>
      <c r="R113" s="31">
        <v>195969080</v>
      </c>
      <c r="S113" s="31">
        <v>65860414</v>
      </c>
      <c r="T113" s="36">
        <f t="shared" si="26"/>
        <v>0.35307268877154424</v>
      </c>
      <c r="U113" s="36">
        <f t="shared" si="27"/>
        <v>0.15949148148385461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282595665</v>
      </c>
      <c r="E114" s="31">
        <v>282595665</v>
      </c>
      <c r="F114" s="31">
        <v>72913422</v>
      </c>
      <c r="G114" s="36">
        <f t="shared" si="21"/>
        <v>0.25801323597798287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72913422</v>
      </c>
      <c r="O114" s="36">
        <f t="shared" si="25"/>
        <v>0.25801323597798287</v>
      </c>
      <c r="P114" s="31">
        <v>64682752</v>
      </c>
      <c r="Q114" s="31">
        <v>262840141</v>
      </c>
      <c r="R114" s="31">
        <v>267946041</v>
      </c>
      <c r="S114" s="31">
        <v>64682752</v>
      </c>
      <c r="T114" s="36">
        <f t="shared" si="26"/>
        <v>0.24609160440223626</v>
      </c>
      <c r="U114" s="36">
        <f t="shared" si="27"/>
        <v>0.1272467504165562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65602740</v>
      </c>
      <c r="E115" s="31">
        <v>65602740</v>
      </c>
      <c r="F115" s="31">
        <v>25919324</v>
      </c>
      <c r="G115" s="36">
        <f t="shared" si="21"/>
        <v>0.39509514389185574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25919324</v>
      </c>
      <c r="O115" s="36">
        <f t="shared" si="25"/>
        <v>0.39509514389185574</v>
      </c>
      <c r="P115" s="31">
        <v>10965369</v>
      </c>
      <c r="Q115" s="31">
        <v>42219902</v>
      </c>
      <c r="R115" s="31">
        <v>64375936</v>
      </c>
      <c r="S115" s="31">
        <v>10965369</v>
      </c>
      <c r="T115" s="36">
        <f t="shared" si="26"/>
        <v>0.25972038021310423</v>
      </c>
      <c r="U115" s="36">
        <f t="shared" si="27"/>
        <v>1.3637438922484049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24450924</v>
      </c>
      <c r="E116" s="31">
        <v>24450924</v>
      </c>
      <c r="F116" s="31">
        <v>10520372</v>
      </c>
      <c r="G116" s="36">
        <f t="shared" si="21"/>
        <v>0.43026480308065251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10520372</v>
      </c>
      <c r="O116" s="36">
        <f t="shared" si="25"/>
        <v>0.43026480308065251</v>
      </c>
      <c r="P116" s="31">
        <v>7852002</v>
      </c>
      <c r="Q116" s="31">
        <v>23037179</v>
      </c>
      <c r="R116" s="31">
        <v>23069146</v>
      </c>
      <c r="S116" s="31">
        <v>7852002</v>
      </c>
      <c r="T116" s="36">
        <f t="shared" si="26"/>
        <v>0.34084043015857107</v>
      </c>
      <c r="U116" s="36">
        <f t="shared" si="27"/>
        <v>0.33983307696559417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2240514935</v>
      </c>
      <c r="E117" s="31">
        <v>2240514935</v>
      </c>
      <c r="F117" s="31">
        <v>587267390</v>
      </c>
      <c r="G117" s="36">
        <f t="shared" si="21"/>
        <v>0.26211268705513002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587267390</v>
      </c>
      <c r="O117" s="36">
        <f t="shared" si="25"/>
        <v>0.26211268705513002</v>
      </c>
      <c r="P117" s="31">
        <v>679342376</v>
      </c>
      <c r="Q117" s="31">
        <v>2326120896</v>
      </c>
      <c r="R117" s="31">
        <v>2013943939</v>
      </c>
      <c r="S117" s="31">
        <v>679342376</v>
      </c>
      <c r="T117" s="36">
        <f t="shared" si="26"/>
        <v>0.29204947050181179</v>
      </c>
      <c r="U117" s="36">
        <f t="shared" si="27"/>
        <v>-0.13553546672907679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115880244</v>
      </c>
      <c r="E118" s="31">
        <v>115880244</v>
      </c>
      <c r="F118" s="31">
        <v>44124008</v>
      </c>
      <c r="G118" s="36">
        <f t="shared" si="21"/>
        <v>0.38077248094161764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44124008</v>
      </c>
      <c r="O118" s="36">
        <f t="shared" si="25"/>
        <v>0.38077248094161764</v>
      </c>
      <c r="P118" s="31">
        <v>39423726</v>
      </c>
      <c r="Q118" s="31">
        <v>107180378</v>
      </c>
      <c r="R118" s="31">
        <v>109580479</v>
      </c>
      <c r="S118" s="31">
        <v>39423726</v>
      </c>
      <c r="T118" s="36">
        <f t="shared" si="26"/>
        <v>0.36782596530868739</v>
      </c>
      <c r="U118" s="36">
        <f t="shared" si="27"/>
        <v>0.11922470240382665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132497520</v>
      </c>
      <c r="E119" s="31">
        <v>132497520</v>
      </c>
      <c r="F119" s="31">
        <v>59424618</v>
      </c>
      <c r="G119" s="36">
        <f t="shared" si="21"/>
        <v>0.44849607751148851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59424618</v>
      </c>
      <c r="O119" s="36">
        <f t="shared" si="25"/>
        <v>0.44849607751148851</v>
      </c>
      <c r="P119" s="31">
        <v>20752175</v>
      </c>
      <c r="Q119" s="31">
        <v>116730336</v>
      </c>
      <c r="R119" s="31">
        <v>117035591</v>
      </c>
      <c r="S119" s="31">
        <v>20752175</v>
      </c>
      <c r="T119" s="36">
        <f t="shared" si="26"/>
        <v>0.17777876523888358</v>
      </c>
      <c r="U119" s="36">
        <f t="shared" si="27"/>
        <v>1.8635368581847445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726720000</v>
      </c>
      <c r="E120" s="31">
        <v>726720000</v>
      </c>
      <c r="F120" s="31">
        <v>313012419</v>
      </c>
      <c r="G120" s="36">
        <f t="shared" si="21"/>
        <v>0.43071942288639364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313012419</v>
      </c>
      <c r="O120" s="36">
        <f t="shared" si="25"/>
        <v>0.43071942288639364</v>
      </c>
      <c r="P120" s="31">
        <v>264008337</v>
      </c>
      <c r="Q120" s="31">
        <v>674464213</v>
      </c>
      <c r="R120" s="31">
        <v>680567141</v>
      </c>
      <c r="S120" s="31">
        <v>264008337</v>
      </c>
      <c r="T120" s="36">
        <f t="shared" si="26"/>
        <v>0.39143416642626228</v>
      </c>
      <c r="U120" s="36">
        <f t="shared" si="27"/>
        <v>0.18561566106906691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3802640578</v>
      </c>
      <c r="E121" s="32">
        <f>SUM(E113:E120)</f>
        <v>3802640578</v>
      </c>
      <c r="F121" s="32">
        <f>SUM(F113:F120)</f>
        <v>1189546142</v>
      </c>
      <c r="G121" s="37">
        <f t="shared" si="21"/>
        <v>0.31282108250831375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1189546142</v>
      </c>
      <c r="O121" s="37">
        <f t="shared" si="25"/>
        <v>0.31282108250831375</v>
      </c>
      <c r="P121" s="32">
        <f>SUM(P113:P120)</f>
        <v>1152887151</v>
      </c>
      <c r="Q121" s="32">
        <f>SUM(Q113:Q120)</f>
        <v>3739128045</v>
      </c>
      <c r="R121" s="32">
        <f>SUM(R113:R120)</f>
        <v>3472487353</v>
      </c>
      <c r="S121" s="32">
        <f>SUM(S113:S120)</f>
        <v>1152887151</v>
      </c>
      <c r="T121" s="37">
        <f t="shared" si="26"/>
        <v>0.3083304816323828</v>
      </c>
      <c r="U121" s="37">
        <f t="shared" si="27"/>
        <v>3.1797553618498009E-2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40827257</v>
      </c>
      <c r="E122" s="31">
        <v>40827257</v>
      </c>
      <c r="F122" s="31">
        <v>13454457</v>
      </c>
      <c r="G122" s="36">
        <f t="shared" si="21"/>
        <v>0.32954594524927305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13454457</v>
      </c>
      <c r="O122" s="36">
        <f t="shared" si="25"/>
        <v>0.32954594524927305</v>
      </c>
      <c r="P122" s="31">
        <v>10901664</v>
      </c>
      <c r="Q122" s="31">
        <v>44170576</v>
      </c>
      <c r="R122" s="31">
        <v>41597278</v>
      </c>
      <c r="S122" s="31">
        <v>10901664</v>
      </c>
      <c r="T122" s="36">
        <f t="shared" si="26"/>
        <v>0.24680828250915271</v>
      </c>
      <c r="U122" s="36">
        <f t="shared" si="27"/>
        <v>0.23416544483484358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383343632</v>
      </c>
      <c r="E123" s="31">
        <v>383343632</v>
      </c>
      <c r="F123" s="31">
        <v>217715875</v>
      </c>
      <c r="G123" s="36">
        <f t="shared" si="21"/>
        <v>0.56793919821785377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217715875</v>
      </c>
      <c r="O123" s="36">
        <f t="shared" si="25"/>
        <v>0.56793919821785377</v>
      </c>
      <c r="P123" s="31">
        <v>202146567</v>
      </c>
      <c r="Q123" s="31">
        <v>414177039</v>
      </c>
      <c r="R123" s="31">
        <v>498818089</v>
      </c>
      <c r="S123" s="31">
        <v>202146567</v>
      </c>
      <c r="T123" s="36">
        <f t="shared" si="26"/>
        <v>0.48806801914482756</v>
      </c>
      <c r="U123" s="36">
        <f t="shared" si="27"/>
        <v>7.7019898141530208E-2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292870208</v>
      </c>
      <c r="E124" s="31">
        <v>292870208</v>
      </c>
      <c r="F124" s="31">
        <v>106885031</v>
      </c>
      <c r="G124" s="36">
        <f t="shared" si="21"/>
        <v>0.36495699487467159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106885031</v>
      </c>
      <c r="O124" s="36">
        <f t="shared" si="25"/>
        <v>0.36495699487467159</v>
      </c>
      <c r="P124" s="31">
        <v>81155013</v>
      </c>
      <c r="Q124" s="31">
        <v>236373732</v>
      </c>
      <c r="R124" s="31">
        <v>239447795</v>
      </c>
      <c r="S124" s="31">
        <v>81155013</v>
      </c>
      <c r="T124" s="36">
        <f t="shared" si="26"/>
        <v>0.34333346735837805</v>
      </c>
      <c r="U124" s="36">
        <f t="shared" si="27"/>
        <v>0.3170477959260507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595634912</v>
      </c>
      <c r="E125" s="31">
        <v>595634912</v>
      </c>
      <c r="F125" s="31">
        <v>244309274</v>
      </c>
      <c r="G125" s="36">
        <f t="shared" si="21"/>
        <v>0.4101661421753599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244309274</v>
      </c>
      <c r="O125" s="36">
        <f t="shared" si="25"/>
        <v>0.4101661421753599</v>
      </c>
      <c r="P125" s="31">
        <v>223442293</v>
      </c>
      <c r="Q125" s="31">
        <v>588731075</v>
      </c>
      <c r="R125" s="31">
        <v>568901765</v>
      </c>
      <c r="S125" s="31">
        <v>223442293</v>
      </c>
      <c r="T125" s="36">
        <f t="shared" si="26"/>
        <v>0.37953201807803333</v>
      </c>
      <c r="U125" s="36">
        <f t="shared" si="27"/>
        <v>9.3388680897577458E-2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1312676009</v>
      </c>
      <c r="E126" s="32">
        <f>SUM(E122:E125)</f>
        <v>1312676009</v>
      </c>
      <c r="F126" s="32">
        <f>SUM(F122:F125)</f>
        <v>582364637</v>
      </c>
      <c r="G126" s="37">
        <f t="shared" si="21"/>
        <v>0.44364689611692293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582364637</v>
      </c>
      <c r="O126" s="37">
        <f t="shared" si="25"/>
        <v>0.44364689611692293</v>
      </c>
      <c r="P126" s="32">
        <f>SUM(P122:P125)</f>
        <v>517645537</v>
      </c>
      <c r="Q126" s="32">
        <f>SUM(Q122:Q125)</f>
        <v>1283452422</v>
      </c>
      <c r="R126" s="32">
        <f>SUM(R122:R125)</f>
        <v>1348764927</v>
      </c>
      <c r="S126" s="32">
        <f>SUM(S122:S125)</f>
        <v>517645537</v>
      </c>
      <c r="T126" s="37">
        <f t="shared" si="26"/>
        <v>0.40332273181841405</v>
      </c>
      <c r="U126" s="37">
        <f t="shared" si="27"/>
        <v>0.12502590165285254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136037335</v>
      </c>
      <c r="E127" s="31">
        <v>136037335</v>
      </c>
      <c r="F127" s="31">
        <v>46349704</v>
      </c>
      <c r="G127" s="36">
        <f t="shared" si="21"/>
        <v>0.34071311379335678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46349704</v>
      </c>
      <c r="O127" s="36">
        <f t="shared" si="25"/>
        <v>0.34071311379335678</v>
      </c>
      <c r="P127" s="31">
        <v>38388193</v>
      </c>
      <c r="Q127" s="31">
        <v>124449653</v>
      </c>
      <c r="R127" s="31">
        <v>113473151</v>
      </c>
      <c r="S127" s="31">
        <v>38388193</v>
      </c>
      <c r="T127" s="36">
        <f t="shared" si="26"/>
        <v>0.30846364031244022</v>
      </c>
      <c r="U127" s="36">
        <f t="shared" si="27"/>
        <v>0.20739478412021106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237714752</v>
      </c>
      <c r="E128" s="31">
        <v>237714752</v>
      </c>
      <c r="F128" s="31">
        <v>85256235</v>
      </c>
      <c r="G128" s="36">
        <f t="shared" si="21"/>
        <v>0.35864932353882689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85256235</v>
      </c>
      <c r="O128" s="36">
        <f t="shared" si="25"/>
        <v>0.35864932353882689</v>
      </c>
      <c r="P128" s="31">
        <v>7664624</v>
      </c>
      <c r="Q128" s="31">
        <v>219741548</v>
      </c>
      <c r="R128" s="31">
        <v>219650346</v>
      </c>
      <c r="S128" s="31">
        <v>7664624</v>
      </c>
      <c r="T128" s="36">
        <f t="shared" si="26"/>
        <v>3.4880176597281459E-2</v>
      </c>
      <c r="U128" s="36">
        <f t="shared" si="27"/>
        <v>10.123342123501427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257013900</v>
      </c>
      <c r="E129" s="31">
        <v>257013900</v>
      </c>
      <c r="F129" s="31">
        <v>101694377</v>
      </c>
      <c r="G129" s="36">
        <f t="shared" si="21"/>
        <v>0.39567656457491207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101694377</v>
      </c>
      <c r="O129" s="36">
        <f t="shared" si="25"/>
        <v>0.39567656457491207</v>
      </c>
      <c r="P129" s="31">
        <v>7110723</v>
      </c>
      <c r="Q129" s="31">
        <v>270687292</v>
      </c>
      <c r="R129" s="31">
        <v>240487284</v>
      </c>
      <c r="S129" s="31">
        <v>7110723</v>
      </c>
      <c r="T129" s="36">
        <f t="shared" si="26"/>
        <v>2.626914232826268E-2</v>
      </c>
      <c r="U129" s="36">
        <f t="shared" si="27"/>
        <v>13.30155231753508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56838401</v>
      </c>
      <c r="E130" s="31">
        <v>56838401</v>
      </c>
      <c r="F130" s="31">
        <v>15173337</v>
      </c>
      <c r="G130" s="36">
        <f t="shared" si="21"/>
        <v>0.26695573297355779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15173337</v>
      </c>
      <c r="O130" s="36">
        <f t="shared" si="25"/>
        <v>0.26695573297355779</v>
      </c>
      <c r="P130" s="31">
        <v>15428919</v>
      </c>
      <c r="Q130" s="31">
        <v>52479156</v>
      </c>
      <c r="R130" s="31">
        <v>55881633</v>
      </c>
      <c r="S130" s="31">
        <v>15428919</v>
      </c>
      <c r="T130" s="36">
        <f t="shared" si="26"/>
        <v>0.29400089818517661</v>
      </c>
      <c r="U130" s="36">
        <f t="shared" si="27"/>
        <v>-1.6565126824504062E-2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437615222</v>
      </c>
      <c r="E131" s="31">
        <v>437615222</v>
      </c>
      <c r="F131" s="31">
        <v>207062309</v>
      </c>
      <c r="G131" s="36">
        <f t="shared" si="21"/>
        <v>0.47316066395880535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207062309</v>
      </c>
      <c r="O131" s="36">
        <f t="shared" si="25"/>
        <v>0.47316066395880535</v>
      </c>
      <c r="P131" s="31">
        <v>179430593</v>
      </c>
      <c r="Q131" s="31">
        <v>461360662</v>
      </c>
      <c r="R131" s="31">
        <v>460459007</v>
      </c>
      <c r="S131" s="31">
        <v>179430593</v>
      </c>
      <c r="T131" s="36">
        <f t="shared" si="26"/>
        <v>0.38891610789304787</v>
      </c>
      <c r="U131" s="36">
        <f t="shared" si="27"/>
        <v>0.15399668215999274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1125219610</v>
      </c>
      <c r="E132" s="32">
        <f>SUM(E127:E131)</f>
        <v>1125219610</v>
      </c>
      <c r="F132" s="32">
        <f>SUM(F127:F131)</f>
        <v>455535962</v>
      </c>
      <c r="G132" s="37">
        <f t="shared" si="21"/>
        <v>0.40484182638800614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455535962</v>
      </c>
      <c r="O132" s="37">
        <f t="shared" si="25"/>
        <v>0.40484182638800614</v>
      </c>
      <c r="P132" s="32">
        <f>SUM(P127:P131)</f>
        <v>248023052</v>
      </c>
      <c r="Q132" s="32">
        <f>SUM(Q127:Q131)</f>
        <v>1128718311</v>
      </c>
      <c r="R132" s="32">
        <f>SUM(R127:R131)</f>
        <v>1089951421</v>
      </c>
      <c r="S132" s="32">
        <f>SUM(S127:S131)</f>
        <v>248023052</v>
      </c>
      <c r="T132" s="37">
        <f t="shared" si="26"/>
        <v>0.21973866250141838</v>
      </c>
      <c r="U132" s="37">
        <f t="shared" si="27"/>
        <v>0.83666783521396226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550465682</v>
      </c>
      <c r="E133" s="31">
        <v>550465682</v>
      </c>
      <c r="F133" s="31">
        <v>168446445</v>
      </c>
      <c r="G133" s="36">
        <f t="shared" si="21"/>
        <v>0.30600716903547132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168446445</v>
      </c>
      <c r="O133" s="36">
        <f t="shared" si="25"/>
        <v>0.30600716903547132</v>
      </c>
      <c r="P133" s="31">
        <v>153245673</v>
      </c>
      <c r="Q133" s="31">
        <v>502086444</v>
      </c>
      <c r="R133" s="31">
        <v>519423423</v>
      </c>
      <c r="S133" s="31">
        <v>153245673</v>
      </c>
      <c r="T133" s="36">
        <f t="shared" si="26"/>
        <v>0.30521770669434761</v>
      </c>
      <c r="U133" s="36">
        <f t="shared" si="27"/>
        <v>9.9192177517468894E-2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50122657</v>
      </c>
      <c r="E134" s="31">
        <v>50122657</v>
      </c>
      <c r="F134" s="31">
        <v>10796214</v>
      </c>
      <c r="G134" s="36">
        <f t="shared" si="21"/>
        <v>0.21539588374175775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10796214</v>
      </c>
      <c r="O134" s="36">
        <f t="shared" si="25"/>
        <v>0.21539588374175775</v>
      </c>
      <c r="P134" s="31">
        <v>8140553</v>
      </c>
      <c r="Q134" s="31">
        <v>47006357</v>
      </c>
      <c r="R134" s="31">
        <v>42087290</v>
      </c>
      <c r="S134" s="31">
        <v>8140553</v>
      </c>
      <c r="T134" s="36">
        <f t="shared" si="26"/>
        <v>0.17317983182572519</v>
      </c>
      <c r="U134" s="36">
        <f t="shared" si="27"/>
        <v>0.32622611756228359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182561786</v>
      </c>
      <c r="E135" s="31">
        <v>182561786</v>
      </c>
      <c r="F135" s="31">
        <v>59860144</v>
      </c>
      <c r="G135" s="36">
        <f t="shared" si="21"/>
        <v>0.32788978083288473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59860144</v>
      </c>
      <c r="O135" s="36">
        <f t="shared" si="25"/>
        <v>0.32788978083288473</v>
      </c>
      <c r="P135" s="31">
        <v>60250835</v>
      </c>
      <c r="Q135" s="31">
        <v>178302972</v>
      </c>
      <c r="R135" s="31">
        <v>164196472</v>
      </c>
      <c r="S135" s="31">
        <v>60250835</v>
      </c>
      <c r="T135" s="36">
        <f t="shared" si="26"/>
        <v>0.33791267932426838</v>
      </c>
      <c r="U135" s="36">
        <f t="shared" si="27"/>
        <v>-6.4844080584111063E-3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93744720</v>
      </c>
      <c r="E136" s="31">
        <v>93744720</v>
      </c>
      <c r="F136" s="31">
        <v>37390243</v>
      </c>
      <c r="G136" s="36">
        <f t="shared" si="21"/>
        <v>0.39885172199564944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37390243</v>
      </c>
      <c r="O136" s="36">
        <f t="shared" si="25"/>
        <v>0.39885172199564944</v>
      </c>
      <c r="P136" s="31">
        <v>34872875</v>
      </c>
      <c r="Q136" s="31">
        <v>96956841</v>
      </c>
      <c r="R136" s="31">
        <v>98089751</v>
      </c>
      <c r="S136" s="31">
        <v>34872875</v>
      </c>
      <c r="T136" s="36">
        <f t="shared" si="26"/>
        <v>0.35967420803241723</v>
      </c>
      <c r="U136" s="36">
        <f t="shared" si="27"/>
        <v>7.2186993472720618E-2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876894845</v>
      </c>
      <c r="E137" s="32">
        <f>SUM(E133:E136)</f>
        <v>876894845</v>
      </c>
      <c r="F137" s="32">
        <f>SUM(F133:F136)</f>
        <v>276493046</v>
      </c>
      <c r="G137" s="37">
        <f t="shared" ref="G137:G170" si="28">IF(($D137     =0),0,($F137     /$D137     ))</f>
        <v>0.31530923870353006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276493046</v>
      </c>
      <c r="O137" s="37">
        <f t="shared" ref="O137:O170" si="32">IF(($D137     =0),0,($N137     /$D137     ))</f>
        <v>0.31530923870353006</v>
      </c>
      <c r="P137" s="32">
        <f>SUM(P133:P136)</f>
        <v>256509936</v>
      </c>
      <c r="Q137" s="32">
        <f>SUM(Q133:Q136)</f>
        <v>824352614</v>
      </c>
      <c r="R137" s="32">
        <f>SUM(R133:R136)</f>
        <v>823796936</v>
      </c>
      <c r="S137" s="32">
        <f>SUM(S133:S136)</f>
        <v>256509936</v>
      </c>
      <c r="T137" s="37">
        <f t="shared" ref="T137:T170" si="33">IF(($Q137     =0),0,($S137     /$Q137     ))</f>
        <v>0.31116530916950547</v>
      </c>
      <c r="U137" s="37">
        <f t="shared" ref="U137:U170" si="34">IF(($P137     =0),0,(($F137     /$P137     )-1))</f>
        <v>7.7903843849541854E-2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114384077</v>
      </c>
      <c r="E138" s="31">
        <v>114384077</v>
      </c>
      <c r="F138" s="31">
        <v>55354595</v>
      </c>
      <c r="G138" s="36">
        <f t="shared" si="28"/>
        <v>0.48393619507022817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55354595</v>
      </c>
      <c r="O138" s="36">
        <f t="shared" si="32"/>
        <v>0.48393619507022817</v>
      </c>
      <c r="P138" s="31">
        <v>15377898</v>
      </c>
      <c r="Q138" s="31">
        <v>123446089</v>
      </c>
      <c r="R138" s="31">
        <v>122833746</v>
      </c>
      <c r="S138" s="31">
        <v>15377898</v>
      </c>
      <c r="T138" s="36">
        <f t="shared" si="33"/>
        <v>0.12457177156904502</v>
      </c>
      <c r="U138" s="36">
        <f t="shared" si="34"/>
        <v>2.5996203772453166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115085497</v>
      </c>
      <c r="E139" s="31">
        <v>115085497</v>
      </c>
      <c r="F139" s="31">
        <v>35946509</v>
      </c>
      <c r="G139" s="36">
        <f t="shared" si="28"/>
        <v>0.31234612472499468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35946509</v>
      </c>
      <c r="O139" s="36">
        <f t="shared" si="32"/>
        <v>0.31234612472499468</v>
      </c>
      <c r="P139" s="31">
        <v>27627292</v>
      </c>
      <c r="Q139" s="31">
        <v>107923412</v>
      </c>
      <c r="R139" s="31">
        <v>110071868</v>
      </c>
      <c r="S139" s="31">
        <v>27627292</v>
      </c>
      <c r="T139" s="36">
        <f t="shared" si="33"/>
        <v>0.25598979394758203</v>
      </c>
      <c r="U139" s="36">
        <f t="shared" si="34"/>
        <v>0.3011231430137995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370588021</v>
      </c>
      <c r="E140" s="31">
        <v>370588021</v>
      </c>
      <c r="F140" s="31">
        <v>126100009</v>
      </c>
      <c r="G140" s="36">
        <f t="shared" si="28"/>
        <v>0.34027006231806939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126100009</v>
      </c>
      <c r="O140" s="36">
        <f t="shared" si="32"/>
        <v>0.34027006231806939</v>
      </c>
      <c r="P140" s="31">
        <v>120621988</v>
      </c>
      <c r="Q140" s="31">
        <v>370389188</v>
      </c>
      <c r="R140" s="31">
        <v>368769288</v>
      </c>
      <c r="S140" s="31">
        <v>120621988</v>
      </c>
      <c r="T140" s="36">
        <f t="shared" si="33"/>
        <v>0.32566282145363273</v>
      </c>
      <c r="U140" s="36">
        <f t="shared" si="34"/>
        <v>4.5414779600548405E-2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235932904</v>
      </c>
      <c r="E141" s="31">
        <v>235932904</v>
      </c>
      <c r="F141" s="31">
        <v>105577987</v>
      </c>
      <c r="G141" s="36">
        <f t="shared" si="28"/>
        <v>0.4474915758253033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105577987</v>
      </c>
      <c r="O141" s="36">
        <f t="shared" si="32"/>
        <v>0.4474915758253033</v>
      </c>
      <c r="P141" s="31">
        <v>93545447</v>
      </c>
      <c r="Q141" s="31">
        <v>224175923</v>
      </c>
      <c r="R141" s="31">
        <v>223175923</v>
      </c>
      <c r="S141" s="31">
        <v>93545447</v>
      </c>
      <c r="T141" s="36">
        <f t="shared" si="33"/>
        <v>0.41728587864451439</v>
      </c>
      <c r="U141" s="36">
        <f t="shared" si="34"/>
        <v>0.12862774604091642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352210331</v>
      </c>
      <c r="E142" s="31">
        <v>352210331</v>
      </c>
      <c r="F142" s="31">
        <v>163639238</v>
      </c>
      <c r="G142" s="36">
        <f t="shared" si="28"/>
        <v>0.46460658191198828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163639238</v>
      </c>
      <c r="O142" s="36">
        <f t="shared" si="32"/>
        <v>0.46460658191198828</v>
      </c>
      <c r="P142" s="31">
        <v>165518112</v>
      </c>
      <c r="Q142" s="31">
        <v>331711789</v>
      </c>
      <c r="R142" s="31">
        <v>291517216</v>
      </c>
      <c r="S142" s="31">
        <v>165518112</v>
      </c>
      <c r="T142" s="36">
        <f t="shared" si="33"/>
        <v>0.49898169883856613</v>
      </c>
      <c r="U142" s="36">
        <f t="shared" si="34"/>
        <v>-1.1351470707930744E-2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637830500</v>
      </c>
      <c r="E143" s="31">
        <v>637830500</v>
      </c>
      <c r="F143" s="31">
        <v>312163166</v>
      </c>
      <c r="G143" s="36">
        <f t="shared" si="28"/>
        <v>0.48941398380917817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312163166</v>
      </c>
      <c r="O143" s="36">
        <f t="shared" si="32"/>
        <v>0.48941398380917817</v>
      </c>
      <c r="P143" s="31">
        <v>229774914</v>
      </c>
      <c r="Q143" s="31">
        <v>594534986</v>
      </c>
      <c r="R143" s="31">
        <v>636369842</v>
      </c>
      <c r="S143" s="31">
        <v>229774914</v>
      </c>
      <c r="T143" s="36">
        <f t="shared" si="33"/>
        <v>0.38647837286399828</v>
      </c>
      <c r="U143" s="36">
        <f t="shared" si="34"/>
        <v>0.35856069126849932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1826031330</v>
      </c>
      <c r="E144" s="32">
        <f>SUM(E138:E143)</f>
        <v>1826031330</v>
      </c>
      <c r="F144" s="32">
        <f>SUM(F138:F143)</f>
        <v>798781504</v>
      </c>
      <c r="G144" s="37">
        <f t="shared" si="28"/>
        <v>0.43744129187531522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798781504</v>
      </c>
      <c r="O144" s="37">
        <f t="shared" si="32"/>
        <v>0.43744129187531522</v>
      </c>
      <c r="P144" s="32">
        <f>SUM(P138:P143)</f>
        <v>652465651</v>
      </c>
      <c r="Q144" s="32">
        <f>SUM(Q138:Q143)</f>
        <v>1752181387</v>
      </c>
      <c r="R144" s="32">
        <f>SUM(R138:R143)</f>
        <v>1752737883</v>
      </c>
      <c r="S144" s="32">
        <f>SUM(S138:S143)</f>
        <v>652465651</v>
      </c>
      <c r="T144" s="37">
        <f t="shared" si="33"/>
        <v>0.37237334892429147</v>
      </c>
      <c r="U144" s="37">
        <f t="shared" si="34"/>
        <v>0.22425066020831808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265934631</v>
      </c>
      <c r="E145" s="31">
        <v>265934631</v>
      </c>
      <c r="F145" s="31">
        <v>105727638</v>
      </c>
      <c r="G145" s="36">
        <f t="shared" si="28"/>
        <v>0.39757002539469932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105727638</v>
      </c>
      <c r="O145" s="36">
        <f t="shared" si="32"/>
        <v>0.39757002539469932</v>
      </c>
      <c r="P145" s="31">
        <v>90474481</v>
      </c>
      <c r="Q145" s="31">
        <v>240821228</v>
      </c>
      <c r="R145" s="31">
        <v>238305093</v>
      </c>
      <c r="S145" s="31">
        <v>90474481</v>
      </c>
      <c r="T145" s="36">
        <f t="shared" si="33"/>
        <v>0.3756914693583408</v>
      </c>
      <c r="U145" s="36">
        <f t="shared" si="34"/>
        <v>0.16859071012521198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151534249</v>
      </c>
      <c r="E146" s="31">
        <v>151534249</v>
      </c>
      <c r="F146" s="31">
        <v>53807580</v>
      </c>
      <c r="G146" s="36">
        <f t="shared" si="28"/>
        <v>0.35508527184504673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53807580</v>
      </c>
      <c r="O146" s="36">
        <f t="shared" si="32"/>
        <v>0.35508527184504673</v>
      </c>
      <c r="P146" s="31">
        <v>48729574</v>
      </c>
      <c r="Q146" s="31">
        <v>142371879</v>
      </c>
      <c r="R146" s="31">
        <v>140115018</v>
      </c>
      <c r="S146" s="31">
        <v>48729574</v>
      </c>
      <c r="T146" s="36">
        <f t="shared" si="33"/>
        <v>0.34226965565299589</v>
      </c>
      <c r="U146" s="36">
        <f t="shared" si="34"/>
        <v>0.10420788821178695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145700605</v>
      </c>
      <c r="E147" s="31">
        <v>145700605</v>
      </c>
      <c r="F147" s="31">
        <v>75507825</v>
      </c>
      <c r="G147" s="36">
        <f t="shared" si="28"/>
        <v>0.51823961197690294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75507825</v>
      </c>
      <c r="O147" s="36">
        <f t="shared" si="32"/>
        <v>0.51823961197690294</v>
      </c>
      <c r="P147" s="31">
        <v>89317261</v>
      </c>
      <c r="Q147" s="31">
        <v>152226754</v>
      </c>
      <c r="R147" s="31">
        <v>136172579</v>
      </c>
      <c r="S147" s="31">
        <v>89317261</v>
      </c>
      <c r="T147" s="36">
        <f t="shared" si="33"/>
        <v>0.58673826152793085</v>
      </c>
      <c r="U147" s="36">
        <f t="shared" si="34"/>
        <v>-0.15461105552710575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42374099</v>
      </c>
      <c r="E148" s="31">
        <v>42374099</v>
      </c>
      <c r="F148" s="31">
        <v>18047851</v>
      </c>
      <c r="G148" s="36">
        <f t="shared" si="28"/>
        <v>0.42591704427744881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18047851</v>
      </c>
      <c r="O148" s="36">
        <f t="shared" si="32"/>
        <v>0.42591704427744881</v>
      </c>
      <c r="P148" s="31">
        <v>19732282</v>
      </c>
      <c r="Q148" s="31">
        <v>40603059</v>
      </c>
      <c r="R148" s="31">
        <v>42432412</v>
      </c>
      <c r="S148" s="31">
        <v>19732282</v>
      </c>
      <c r="T148" s="36">
        <f t="shared" si="33"/>
        <v>0.4859801819365383</v>
      </c>
      <c r="U148" s="36">
        <f t="shared" si="34"/>
        <v>-8.5364227006283433E-2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25776329</v>
      </c>
      <c r="E149" s="31">
        <v>25776329</v>
      </c>
      <c r="F149" s="31">
        <v>13999954</v>
      </c>
      <c r="G149" s="36">
        <f t="shared" si="28"/>
        <v>0.54313218922679019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13999954</v>
      </c>
      <c r="O149" s="36">
        <f t="shared" si="32"/>
        <v>0.54313218922679019</v>
      </c>
      <c r="P149" s="31">
        <v>1763128</v>
      </c>
      <c r="Q149" s="31">
        <v>23108056</v>
      </c>
      <c r="R149" s="31">
        <v>24158056</v>
      </c>
      <c r="S149" s="31">
        <v>1763128</v>
      </c>
      <c r="T149" s="36">
        <f t="shared" si="33"/>
        <v>7.6299278485390545E-2</v>
      </c>
      <c r="U149" s="36">
        <f t="shared" si="34"/>
        <v>6.9404070492896714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631319913</v>
      </c>
      <c r="E150" s="32">
        <f>SUM(E145:E149)</f>
        <v>631319913</v>
      </c>
      <c r="F150" s="32">
        <f>SUM(F145:F149)</f>
        <v>267090848</v>
      </c>
      <c r="G150" s="37">
        <f t="shared" si="28"/>
        <v>0.42306735856120542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267090848</v>
      </c>
      <c r="O150" s="37">
        <f t="shared" si="32"/>
        <v>0.42306735856120542</v>
      </c>
      <c r="P150" s="32">
        <f>SUM(P145:P149)</f>
        <v>250016726</v>
      </c>
      <c r="Q150" s="32">
        <f>SUM(Q145:Q149)</f>
        <v>599130976</v>
      </c>
      <c r="R150" s="32">
        <f>SUM(R145:R149)</f>
        <v>581183158</v>
      </c>
      <c r="S150" s="32">
        <f>SUM(S145:S149)</f>
        <v>250016726</v>
      </c>
      <c r="T150" s="37">
        <f t="shared" si="33"/>
        <v>0.41729894800164696</v>
      </c>
      <c r="U150" s="37">
        <f t="shared" si="34"/>
        <v>6.8291918997451351E-2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213797307</v>
      </c>
      <c r="E151" s="31">
        <v>213797307</v>
      </c>
      <c r="F151" s="31">
        <v>80861321</v>
      </c>
      <c r="G151" s="36">
        <f t="shared" si="28"/>
        <v>0.37821487152782518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80861321</v>
      </c>
      <c r="O151" s="36">
        <f t="shared" si="32"/>
        <v>0.37821487152782518</v>
      </c>
      <c r="P151" s="31">
        <v>68991374</v>
      </c>
      <c r="Q151" s="31">
        <v>201359961</v>
      </c>
      <c r="R151" s="31">
        <v>201876403</v>
      </c>
      <c r="S151" s="31">
        <v>68991374</v>
      </c>
      <c r="T151" s="36">
        <f t="shared" si="33"/>
        <v>0.34262707271779813</v>
      </c>
      <c r="U151" s="36">
        <f t="shared" si="34"/>
        <v>0.17204972610054114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1035106400</v>
      </c>
      <c r="E152" s="31">
        <v>1035106400</v>
      </c>
      <c r="F152" s="31">
        <v>325349690</v>
      </c>
      <c r="G152" s="36">
        <f t="shared" si="28"/>
        <v>0.31431521435863985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325349690</v>
      </c>
      <c r="O152" s="36">
        <f t="shared" si="32"/>
        <v>0.31431521435863985</v>
      </c>
      <c r="P152" s="31">
        <v>212382809</v>
      </c>
      <c r="Q152" s="31">
        <v>775926300</v>
      </c>
      <c r="R152" s="31">
        <v>772649305</v>
      </c>
      <c r="S152" s="31">
        <v>212382809</v>
      </c>
      <c r="T152" s="36">
        <f t="shared" si="33"/>
        <v>0.27371518274351569</v>
      </c>
      <c r="U152" s="36">
        <f t="shared" si="34"/>
        <v>0.53190218893846541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99466310</v>
      </c>
      <c r="E153" s="31">
        <v>99466310</v>
      </c>
      <c r="F153" s="31">
        <v>54037253</v>
      </c>
      <c r="G153" s="36">
        <f t="shared" si="28"/>
        <v>0.54327191789863316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54037253</v>
      </c>
      <c r="O153" s="36">
        <f t="shared" si="32"/>
        <v>0.54327191789863316</v>
      </c>
      <c r="P153" s="31">
        <v>91099361</v>
      </c>
      <c r="Q153" s="31">
        <v>103803470</v>
      </c>
      <c r="R153" s="31">
        <v>103085830</v>
      </c>
      <c r="S153" s="31">
        <v>91099361</v>
      </c>
      <c r="T153" s="36">
        <f t="shared" si="33"/>
        <v>0.87761383121392766</v>
      </c>
      <c r="U153" s="36">
        <f t="shared" si="34"/>
        <v>-0.40683170104782618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140466786</v>
      </c>
      <c r="E154" s="31">
        <v>140466786</v>
      </c>
      <c r="F154" s="31">
        <v>55663620</v>
      </c>
      <c r="G154" s="36">
        <f t="shared" si="28"/>
        <v>0.3962760278433366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55663620</v>
      </c>
      <c r="O154" s="36">
        <f t="shared" si="32"/>
        <v>0.3962760278433366</v>
      </c>
      <c r="P154" s="31">
        <v>49312162</v>
      </c>
      <c r="Q154" s="31">
        <v>136022716</v>
      </c>
      <c r="R154" s="31">
        <v>136222716</v>
      </c>
      <c r="S154" s="31">
        <v>49312162</v>
      </c>
      <c r="T154" s="36">
        <f t="shared" si="33"/>
        <v>0.36252887348610213</v>
      </c>
      <c r="U154" s="36">
        <f t="shared" si="34"/>
        <v>0.12880104506470436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209144542</v>
      </c>
      <c r="E155" s="31">
        <v>209144542</v>
      </c>
      <c r="F155" s="31">
        <v>68969228</v>
      </c>
      <c r="G155" s="36">
        <f t="shared" si="28"/>
        <v>0.32976824229053991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68969228</v>
      </c>
      <c r="O155" s="36">
        <f t="shared" si="32"/>
        <v>0.32976824229053991</v>
      </c>
      <c r="P155" s="31">
        <v>67199372</v>
      </c>
      <c r="Q155" s="31">
        <v>188276102</v>
      </c>
      <c r="R155" s="31">
        <v>184651451</v>
      </c>
      <c r="S155" s="31">
        <v>67199372</v>
      </c>
      <c r="T155" s="36">
        <f t="shared" si="33"/>
        <v>0.35691928654864546</v>
      </c>
      <c r="U155" s="36">
        <f t="shared" si="34"/>
        <v>2.6337388986313659E-2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385704915</v>
      </c>
      <c r="E156" s="31">
        <v>385704915</v>
      </c>
      <c r="F156" s="31">
        <v>155107522</v>
      </c>
      <c r="G156" s="36">
        <f t="shared" si="28"/>
        <v>0.40214038236977095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155107522</v>
      </c>
      <c r="O156" s="36">
        <f t="shared" si="32"/>
        <v>0.40214038236977095</v>
      </c>
      <c r="P156" s="31">
        <v>140138398</v>
      </c>
      <c r="Q156" s="31">
        <v>371902728</v>
      </c>
      <c r="R156" s="31">
        <v>387287931</v>
      </c>
      <c r="S156" s="31">
        <v>140138398</v>
      </c>
      <c r="T156" s="36">
        <f t="shared" si="33"/>
        <v>0.37681465461043889</v>
      </c>
      <c r="U156" s="36">
        <f t="shared" si="34"/>
        <v>0.10681671985432573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2083686260</v>
      </c>
      <c r="E157" s="32">
        <f>SUM(E151:E156)</f>
        <v>2083686260</v>
      </c>
      <c r="F157" s="32">
        <f>SUM(F151:F156)</f>
        <v>739988634</v>
      </c>
      <c r="G157" s="37">
        <f t="shared" si="28"/>
        <v>0.35513438285090004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739988634</v>
      </c>
      <c r="O157" s="37">
        <f t="shared" si="32"/>
        <v>0.35513438285090004</v>
      </c>
      <c r="P157" s="32">
        <f>SUM(P151:P156)</f>
        <v>629123476</v>
      </c>
      <c r="Q157" s="32">
        <f>SUM(Q151:Q156)</f>
        <v>1777291277</v>
      </c>
      <c r="R157" s="32">
        <f>SUM(R151:R156)</f>
        <v>1785773636</v>
      </c>
      <c r="S157" s="32">
        <f>SUM(S151:S156)</f>
        <v>629123476</v>
      </c>
      <c r="T157" s="37">
        <f t="shared" si="33"/>
        <v>0.35397882392239977</v>
      </c>
      <c r="U157" s="37">
        <f t="shared" si="34"/>
        <v>0.17622161980806461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297658116</v>
      </c>
      <c r="E158" s="31">
        <v>297658116</v>
      </c>
      <c r="F158" s="31">
        <v>113222597</v>
      </c>
      <c r="G158" s="36">
        <f t="shared" si="28"/>
        <v>0.38037799379204562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113222597</v>
      </c>
      <c r="O158" s="36">
        <f t="shared" si="32"/>
        <v>0.38037799379204562</v>
      </c>
      <c r="P158" s="31">
        <v>117679966</v>
      </c>
      <c r="Q158" s="31">
        <v>264636427</v>
      </c>
      <c r="R158" s="31">
        <v>279147581</v>
      </c>
      <c r="S158" s="31">
        <v>117679966</v>
      </c>
      <c r="T158" s="36">
        <f t="shared" si="33"/>
        <v>0.44468544007359956</v>
      </c>
      <c r="U158" s="36">
        <f t="shared" si="34"/>
        <v>-3.7877041874740169E-2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821419734</v>
      </c>
      <c r="E159" s="31">
        <v>821419734</v>
      </c>
      <c r="F159" s="31">
        <v>177836917</v>
      </c>
      <c r="G159" s="36">
        <f t="shared" si="28"/>
        <v>0.21649944558064391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177836917</v>
      </c>
      <c r="O159" s="36">
        <f t="shared" si="32"/>
        <v>0.21649944558064391</v>
      </c>
      <c r="P159" s="31">
        <v>149880145</v>
      </c>
      <c r="Q159" s="31">
        <v>675923831</v>
      </c>
      <c r="R159" s="31">
        <v>757354114</v>
      </c>
      <c r="S159" s="31">
        <v>149880145</v>
      </c>
      <c r="T159" s="36">
        <f t="shared" si="33"/>
        <v>0.22174117574499308</v>
      </c>
      <c r="U159" s="36">
        <f t="shared" si="34"/>
        <v>0.18652752170742826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227621879</v>
      </c>
      <c r="E160" s="31">
        <v>227621879</v>
      </c>
      <c r="F160" s="31">
        <v>103798316</v>
      </c>
      <c r="G160" s="36">
        <f t="shared" si="28"/>
        <v>0.45601203388712908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103798316</v>
      </c>
      <c r="O160" s="36">
        <f t="shared" si="32"/>
        <v>0.45601203388712908</v>
      </c>
      <c r="P160" s="31">
        <v>91569227</v>
      </c>
      <c r="Q160" s="31">
        <v>212434605</v>
      </c>
      <c r="R160" s="31">
        <v>215192078</v>
      </c>
      <c r="S160" s="31">
        <v>91569227</v>
      </c>
      <c r="T160" s="36">
        <f t="shared" si="33"/>
        <v>0.43104666021809396</v>
      </c>
      <c r="U160" s="36">
        <f t="shared" si="34"/>
        <v>0.13355020459002009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143329633</v>
      </c>
      <c r="E161" s="31">
        <v>143329633</v>
      </c>
      <c r="F161" s="31">
        <v>58778365</v>
      </c>
      <c r="G161" s="36">
        <f t="shared" si="28"/>
        <v>0.41009220333383539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58778365</v>
      </c>
      <c r="O161" s="36">
        <f t="shared" si="32"/>
        <v>0.41009220333383539</v>
      </c>
      <c r="P161" s="31">
        <v>65407103</v>
      </c>
      <c r="Q161" s="31">
        <v>139183062</v>
      </c>
      <c r="R161" s="31">
        <v>138547964</v>
      </c>
      <c r="S161" s="31">
        <v>65407103</v>
      </c>
      <c r="T161" s="36">
        <f t="shared" si="33"/>
        <v>0.46993579577951805</v>
      </c>
      <c r="U161" s="36">
        <f t="shared" si="34"/>
        <v>-0.10134584312654848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237013660</v>
      </c>
      <c r="E162" s="31">
        <v>237013660</v>
      </c>
      <c r="F162" s="31">
        <v>94958726</v>
      </c>
      <c r="G162" s="36">
        <f t="shared" si="28"/>
        <v>0.40064663783513577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94958726</v>
      </c>
      <c r="O162" s="36">
        <f t="shared" si="32"/>
        <v>0.40064663783513577</v>
      </c>
      <c r="P162" s="31">
        <v>72921799</v>
      </c>
      <c r="Q162" s="31">
        <v>183234779</v>
      </c>
      <c r="R162" s="31">
        <v>222771200</v>
      </c>
      <c r="S162" s="31">
        <v>72921799</v>
      </c>
      <c r="T162" s="36">
        <f t="shared" si="33"/>
        <v>0.39796920321550966</v>
      </c>
      <c r="U162" s="36">
        <f t="shared" si="34"/>
        <v>0.30219944244655839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1727043022</v>
      </c>
      <c r="E163" s="32">
        <f>SUM(E158:E162)</f>
        <v>1727043022</v>
      </c>
      <c r="F163" s="32">
        <f>SUM(F158:F162)</f>
        <v>548594921</v>
      </c>
      <c r="G163" s="37">
        <f t="shared" si="28"/>
        <v>0.3176498292235363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548594921</v>
      </c>
      <c r="O163" s="37">
        <f t="shared" si="32"/>
        <v>0.3176498292235363</v>
      </c>
      <c r="P163" s="32">
        <f>SUM(P158:P162)</f>
        <v>497458240</v>
      </c>
      <c r="Q163" s="32">
        <f>SUM(Q158:Q162)</f>
        <v>1475412704</v>
      </c>
      <c r="R163" s="32">
        <f>SUM(R158:R162)</f>
        <v>1613012937</v>
      </c>
      <c r="S163" s="32">
        <f>SUM(S158:S162)</f>
        <v>497458240</v>
      </c>
      <c r="T163" s="37">
        <f t="shared" si="33"/>
        <v>0.33716548505468202</v>
      </c>
      <c r="U163" s="37">
        <f t="shared" si="34"/>
        <v>0.10279592715159369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248786556</v>
      </c>
      <c r="E164" s="31">
        <v>248786556</v>
      </c>
      <c r="F164" s="31">
        <v>102496455</v>
      </c>
      <c r="G164" s="36">
        <f t="shared" si="28"/>
        <v>0.41198550535825579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102496455</v>
      </c>
      <c r="O164" s="36">
        <f t="shared" si="32"/>
        <v>0.41198550535825579</v>
      </c>
      <c r="P164" s="31">
        <v>86040029</v>
      </c>
      <c r="Q164" s="31">
        <v>219224203</v>
      </c>
      <c r="R164" s="31">
        <v>232282756</v>
      </c>
      <c r="S164" s="31">
        <v>86040029</v>
      </c>
      <c r="T164" s="36">
        <f t="shared" si="33"/>
        <v>0.3924750452850318</v>
      </c>
      <c r="U164" s="36">
        <f t="shared" si="34"/>
        <v>0.19126476584520913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209392951</v>
      </c>
      <c r="E165" s="31">
        <v>209392951</v>
      </c>
      <c r="F165" s="31">
        <v>79570790</v>
      </c>
      <c r="G165" s="36">
        <f t="shared" si="28"/>
        <v>0.38000701370314993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79570790</v>
      </c>
      <c r="O165" s="36">
        <f t="shared" si="32"/>
        <v>0.38000701370314993</v>
      </c>
      <c r="P165" s="31">
        <v>60677055</v>
      </c>
      <c r="Q165" s="31">
        <v>168364845</v>
      </c>
      <c r="R165" s="31">
        <v>171390148</v>
      </c>
      <c r="S165" s="31">
        <v>60677055</v>
      </c>
      <c r="T165" s="36">
        <f t="shared" si="33"/>
        <v>0.36039028812695428</v>
      </c>
      <c r="U165" s="36">
        <f t="shared" si="34"/>
        <v>0.31138187243926052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96170450</v>
      </c>
      <c r="E166" s="31">
        <v>96170450</v>
      </c>
      <c r="F166" s="31">
        <v>41950252</v>
      </c>
      <c r="G166" s="36">
        <f t="shared" si="28"/>
        <v>0.43620729652403623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41950252</v>
      </c>
      <c r="O166" s="36">
        <f t="shared" si="32"/>
        <v>0.43620729652403623</v>
      </c>
      <c r="P166" s="31">
        <v>34647171</v>
      </c>
      <c r="Q166" s="31">
        <v>83178192</v>
      </c>
      <c r="R166" s="31">
        <v>88283312</v>
      </c>
      <c r="S166" s="31">
        <v>34647171</v>
      </c>
      <c r="T166" s="36">
        <f t="shared" si="33"/>
        <v>0.41654152569221509</v>
      </c>
      <c r="U166" s="36">
        <f t="shared" si="34"/>
        <v>0.21078433791896023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232055970</v>
      </c>
      <c r="E167" s="31">
        <v>232055970</v>
      </c>
      <c r="F167" s="31">
        <v>76224814</v>
      </c>
      <c r="G167" s="36">
        <f t="shared" si="28"/>
        <v>0.32847598792653343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76224814</v>
      </c>
      <c r="O167" s="36">
        <f t="shared" si="32"/>
        <v>0.32847598792653343</v>
      </c>
      <c r="P167" s="31">
        <v>73594250</v>
      </c>
      <c r="Q167" s="31">
        <v>207805158</v>
      </c>
      <c r="R167" s="31">
        <v>217075717</v>
      </c>
      <c r="S167" s="31">
        <v>73594250</v>
      </c>
      <c r="T167" s="36">
        <f t="shared" si="33"/>
        <v>0.35415025646283527</v>
      </c>
      <c r="U167" s="36">
        <f t="shared" si="34"/>
        <v>3.5744151207465213E-2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471281527</v>
      </c>
      <c r="E168" s="31">
        <v>471281527</v>
      </c>
      <c r="F168" s="31">
        <v>199040412</v>
      </c>
      <c r="G168" s="36">
        <f t="shared" si="28"/>
        <v>0.4223386672229994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199040412</v>
      </c>
      <c r="O168" s="36">
        <f t="shared" si="32"/>
        <v>0.4223386672229994</v>
      </c>
      <c r="P168" s="31">
        <v>171044630</v>
      </c>
      <c r="Q168" s="31">
        <v>438743569</v>
      </c>
      <c r="R168" s="31">
        <v>441565762</v>
      </c>
      <c r="S168" s="31">
        <v>171044630</v>
      </c>
      <c r="T168" s="36">
        <f t="shared" si="33"/>
        <v>0.38985102480214362</v>
      </c>
      <c r="U168" s="36">
        <f t="shared" si="34"/>
        <v>0.16367530509434869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1257687454</v>
      </c>
      <c r="E169" s="32">
        <f>SUM(E164:E168)</f>
        <v>1257687454</v>
      </c>
      <c r="F169" s="32">
        <f>SUM(F164:F168)</f>
        <v>499282723</v>
      </c>
      <c r="G169" s="37">
        <f t="shared" si="28"/>
        <v>0.39698473687724328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499282723</v>
      </c>
      <c r="O169" s="37">
        <f t="shared" si="32"/>
        <v>0.39698473687724328</v>
      </c>
      <c r="P169" s="32">
        <f>SUM(P164:P168)</f>
        <v>426003135</v>
      </c>
      <c r="Q169" s="32">
        <f>SUM(Q164:Q168)</f>
        <v>1117315967</v>
      </c>
      <c r="R169" s="32">
        <f>SUM(R164:R168)</f>
        <v>1150597695</v>
      </c>
      <c r="S169" s="32">
        <f>SUM(S164:S168)</f>
        <v>426003135</v>
      </c>
      <c r="T169" s="37">
        <f t="shared" si="33"/>
        <v>0.3812736482624704</v>
      </c>
      <c r="U169" s="37">
        <f t="shared" si="34"/>
        <v>0.17201654631015795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33964312806</v>
      </c>
      <c r="E170" s="32">
        <f>SUM(E105,E107:E111,E113:E120,E122:E125,E127:E131,E133:E136,E138:E143,E145:E149,E151:E156,E158:E162,E164:E168)</f>
        <v>33964312806</v>
      </c>
      <c r="F170" s="32">
        <f>SUM(F105,F107:F111,F113:F120,F122:F125,F127:F131,F133:F136,F138:F143,F145:F149,F151:F156,F158:F162,F164:F168)</f>
        <v>11963336818</v>
      </c>
      <c r="G170" s="37">
        <f t="shared" si="28"/>
        <v>0.35223255910794121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11963336818</v>
      </c>
      <c r="O170" s="37">
        <f t="shared" si="32"/>
        <v>0.35223255910794121</v>
      </c>
      <c r="P170" s="32">
        <f>SUM(P105,P107:P111,P113:P120,P122:P125,P127:P131,P133:P136,P138:P143,P145:P149,P151:P156,P158:P162,P164:P168)</f>
        <v>10879908640</v>
      </c>
      <c r="Q170" s="32">
        <f>SUM(Q105,Q107:Q111,Q113:Q120,Q122:Q125,Q127:Q131,Q133:Q136,Q138:Q143,Q145:Q149,Q151:Q156,Q158:Q162,Q164:Q168)</f>
        <v>31828083204</v>
      </c>
      <c r="R170" s="32">
        <f>SUM(R105,R107:R111,R113:R120,R122:R125,R127:R131,R133:R136,R138:R143,R145:R149,R151:R156,R158:R162,R164:R168)</f>
        <v>32067784399</v>
      </c>
      <c r="S170" s="32">
        <f>SUM(S105,S107:S111,S113:S120,S122:S125,S127:S131,S133:S136,S138:S143,S145:S149,S151:S156,S158:S162,S164:S168)</f>
        <v>10879908640</v>
      </c>
      <c r="T170" s="37">
        <f t="shared" si="33"/>
        <v>0.34183361185359307</v>
      </c>
      <c r="U170" s="37">
        <f t="shared" si="34"/>
        <v>9.9580631956483145E-2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516589941</v>
      </c>
      <c r="E173" s="31">
        <v>516589941</v>
      </c>
      <c r="F173" s="31">
        <v>41023301</v>
      </c>
      <c r="G173" s="36">
        <f t="shared" ref="G173:G205" si="35">IF(($D173     =0),0,($F173     /$D173     ))</f>
        <v>7.9411730163750902E-2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41023301</v>
      </c>
      <c r="O173" s="36">
        <f t="shared" ref="O173:O205" si="39">IF(($D173     =0),0,($N173     /$D173     ))</f>
        <v>7.9411730163750902E-2</v>
      </c>
      <c r="P173" s="31">
        <v>174460087</v>
      </c>
      <c r="Q173" s="31">
        <v>508685802</v>
      </c>
      <c r="R173" s="31">
        <v>514948375</v>
      </c>
      <c r="S173" s="31">
        <v>174460087</v>
      </c>
      <c r="T173" s="36">
        <f t="shared" ref="T173:T205" si="40">IF(($Q173     =0),0,($S173     /$Q173     ))</f>
        <v>0.34296236756377957</v>
      </c>
      <c r="U173" s="36">
        <f t="shared" ref="U173:U205" si="41">IF(($P173     =0),0,(($F173     /$P173     )-1))</f>
        <v>-0.76485566581197451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396068765</v>
      </c>
      <c r="E174" s="31">
        <v>396068765</v>
      </c>
      <c r="F174" s="31">
        <v>161214933</v>
      </c>
      <c r="G174" s="36">
        <f t="shared" si="35"/>
        <v>0.40703773497513746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161214933</v>
      </c>
      <c r="O174" s="36">
        <f t="shared" si="39"/>
        <v>0.40703773497513746</v>
      </c>
      <c r="P174" s="31">
        <v>138676579</v>
      </c>
      <c r="Q174" s="31">
        <v>391748472</v>
      </c>
      <c r="R174" s="31">
        <v>382748472</v>
      </c>
      <c r="S174" s="31">
        <v>138676579</v>
      </c>
      <c r="T174" s="36">
        <f t="shared" si="40"/>
        <v>0.35399392444854261</v>
      </c>
      <c r="U174" s="36">
        <f t="shared" si="41"/>
        <v>0.16252458895744759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752032554</v>
      </c>
      <c r="E175" s="31">
        <v>752032554</v>
      </c>
      <c r="F175" s="31">
        <v>278791629</v>
      </c>
      <c r="G175" s="36">
        <f t="shared" si="35"/>
        <v>0.37071750088095257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278791629</v>
      </c>
      <c r="O175" s="36">
        <f t="shared" si="39"/>
        <v>0.37071750088095257</v>
      </c>
      <c r="P175" s="31">
        <v>206805854</v>
      </c>
      <c r="Q175" s="31">
        <v>644120841</v>
      </c>
      <c r="R175" s="31">
        <v>659238492</v>
      </c>
      <c r="S175" s="31">
        <v>206805854</v>
      </c>
      <c r="T175" s="36">
        <f t="shared" si="40"/>
        <v>0.3210668570806266</v>
      </c>
      <c r="U175" s="36">
        <f t="shared" si="41"/>
        <v>0.34808383615678506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445843679</v>
      </c>
      <c r="E176" s="31">
        <v>445843679</v>
      </c>
      <c r="F176" s="31">
        <v>134830208</v>
      </c>
      <c r="G176" s="36">
        <f t="shared" si="35"/>
        <v>0.30241587881747228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134830208</v>
      </c>
      <c r="O176" s="36">
        <f t="shared" si="39"/>
        <v>0.30241587881747228</v>
      </c>
      <c r="P176" s="31">
        <v>134671225</v>
      </c>
      <c r="Q176" s="31">
        <v>390425165</v>
      </c>
      <c r="R176" s="31">
        <v>428257330</v>
      </c>
      <c r="S176" s="31">
        <v>134671225</v>
      </c>
      <c r="T176" s="36">
        <f t="shared" si="40"/>
        <v>0.34493479691556256</v>
      </c>
      <c r="U176" s="36">
        <f t="shared" si="41"/>
        <v>1.1805268720173068E-3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322337766</v>
      </c>
      <c r="E177" s="31">
        <v>322337766</v>
      </c>
      <c r="F177" s="31">
        <v>120620667</v>
      </c>
      <c r="G177" s="36">
        <f t="shared" si="35"/>
        <v>0.37420581676426956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120620667</v>
      </c>
      <c r="O177" s="36">
        <f t="shared" si="39"/>
        <v>0.37420581676426956</v>
      </c>
      <c r="P177" s="31">
        <v>97631633</v>
      </c>
      <c r="Q177" s="31">
        <v>301181386</v>
      </c>
      <c r="R177" s="31">
        <v>303073843</v>
      </c>
      <c r="S177" s="31">
        <v>97631633</v>
      </c>
      <c r="T177" s="36">
        <f t="shared" si="40"/>
        <v>0.32416224088961459</v>
      </c>
      <c r="U177" s="36">
        <f t="shared" si="41"/>
        <v>0.23546706424545816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1285222000</v>
      </c>
      <c r="E178" s="31">
        <v>1285222000</v>
      </c>
      <c r="F178" s="31">
        <v>508647148</v>
      </c>
      <c r="G178" s="36">
        <f t="shared" si="35"/>
        <v>0.39576598284187481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508647148</v>
      </c>
      <c r="O178" s="36">
        <f t="shared" si="39"/>
        <v>0.39576598284187481</v>
      </c>
      <c r="P178" s="31">
        <v>464199658</v>
      </c>
      <c r="Q178" s="31">
        <v>1196349468</v>
      </c>
      <c r="R178" s="31">
        <v>1156532250</v>
      </c>
      <c r="S178" s="31">
        <v>464199658</v>
      </c>
      <c r="T178" s="36">
        <f t="shared" si="40"/>
        <v>0.3880134278623677</v>
      </c>
      <c r="U178" s="36">
        <f t="shared" si="41"/>
        <v>9.5750802987450756E-2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3718094705</v>
      </c>
      <c r="E179" s="32">
        <f>SUM(E173:E178)</f>
        <v>3718094705</v>
      </c>
      <c r="F179" s="32">
        <f>SUM(F173:F178)</f>
        <v>1245127886</v>
      </c>
      <c r="G179" s="37">
        <f t="shared" si="35"/>
        <v>0.33488331653456366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1245127886</v>
      </c>
      <c r="O179" s="37">
        <f t="shared" si="39"/>
        <v>0.33488331653456366</v>
      </c>
      <c r="P179" s="32">
        <f>SUM(P173:P178)</f>
        <v>1216445036</v>
      </c>
      <c r="Q179" s="32">
        <f>SUM(Q173:Q178)</f>
        <v>3432511134</v>
      </c>
      <c r="R179" s="32">
        <f>SUM(R173:R178)</f>
        <v>3444798762</v>
      </c>
      <c r="S179" s="32">
        <f>SUM(S173:S178)</f>
        <v>1216445036</v>
      </c>
      <c r="T179" s="37">
        <f t="shared" si="40"/>
        <v>0.35438924697163121</v>
      </c>
      <c r="U179" s="37">
        <f t="shared" si="41"/>
        <v>2.3579240451600647E-2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234391797</v>
      </c>
      <c r="E180" s="31">
        <v>234391797</v>
      </c>
      <c r="F180" s="31">
        <v>112643146</v>
      </c>
      <c r="G180" s="36">
        <f t="shared" si="35"/>
        <v>0.48057631470780526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112643146</v>
      </c>
      <c r="O180" s="36">
        <f t="shared" si="39"/>
        <v>0.48057631470780526</v>
      </c>
      <c r="P180" s="31">
        <v>12703304</v>
      </c>
      <c r="Q180" s="31">
        <v>228284323</v>
      </c>
      <c r="R180" s="31">
        <v>232794610</v>
      </c>
      <c r="S180" s="31">
        <v>12703304</v>
      </c>
      <c r="T180" s="36">
        <f t="shared" si="40"/>
        <v>5.5646852280784954E-2</v>
      </c>
      <c r="U180" s="36">
        <f t="shared" si="41"/>
        <v>7.8672321783372254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177266678</v>
      </c>
      <c r="E181" s="31">
        <v>177266678</v>
      </c>
      <c r="F181" s="31">
        <v>52960676</v>
      </c>
      <c r="G181" s="36">
        <f t="shared" si="35"/>
        <v>0.2987627262919656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52960676</v>
      </c>
      <c r="O181" s="36">
        <f t="shared" si="39"/>
        <v>0.2987627262919656</v>
      </c>
      <c r="P181" s="31">
        <v>38904809</v>
      </c>
      <c r="Q181" s="31">
        <v>141687020</v>
      </c>
      <c r="R181" s="31">
        <v>163746540</v>
      </c>
      <c r="S181" s="31">
        <v>38904809</v>
      </c>
      <c r="T181" s="36">
        <f t="shared" si="40"/>
        <v>0.27458273171388597</v>
      </c>
      <c r="U181" s="36">
        <f t="shared" si="41"/>
        <v>0.36128867770562767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187067217</v>
      </c>
      <c r="E182" s="31">
        <v>187067217</v>
      </c>
      <c r="F182" s="31">
        <v>46220317</v>
      </c>
      <c r="G182" s="36">
        <f t="shared" si="35"/>
        <v>0.24707865836267826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46220317</v>
      </c>
      <c r="O182" s="36">
        <f t="shared" si="39"/>
        <v>0.24707865836267826</v>
      </c>
      <c r="P182" s="31">
        <v>38280435</v>
      </c>
      <c r="Q182" s="31">
        <v>150464931</v>
      </c>
      <c r="R182" s="31">
        <v>177208931</v>
      </c>
      <c r="S182" s="31">
        <v>38280435</v>
      </c>
      <c r="T182" s="36">
        <f t="shared" si="40"/>
        <v>0.25441433259953444</v>
      </c>
      <c r="U182" s="36">
        <f t="shared" si="41"/>
        <v>0.20741357824173101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553470131</v>
      </c>
      <c r="E183" s="31">
        <v>553470131</v>
      </c>
      <c r="F183" s="31">
        <v>195080784</v>
      </c>
      <c r="G183" s="36">
        <f t="shared" si="35"/>
        <v>0.35246849481747372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195080784</v>
      </c>
      <c r="O183" s="36">
        <f t="shared" si="39"/>
        <v>0.35246849481747372</v>
      </c>
      <c r="P183" s="31">
        <v>194503902</v>
      </c>
      <c r="Q183" s="31">
        <v>508880520</v>
      </c>
      <c r="R183" s="31">
        <v>513436027</v>
      </c>
      <c r="S183" s="31">
        <v>194503902</v>
      </c>
      <c r="T183" s="36">
        <f t="shared" si="40"/>
        <v>0.38221919361346351</v>
      </c>
      <c r="U183" s="36">
        <f t="shared" si="41"/>
        <v>2.9659147917762141E-3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1060048809</v>
      </c>
      <c r="E184" s="31">
        <v>1060048809</v>
      </c>
      <c r="F184" s="31">
        <v>445433177</v>
      </c>
      <c r="G184" s="36">
        <f t="shared" si="35"/>
        <v>0.4202006296485542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445433177</v>
      </c>
      <c r="O184" s="36">
        <f t="shared" si="39"/>
        <v>0.4202006296485542</v>
      </c>
      <c r="P184" s="31">
        <v>56693408</v>
      </c>
      <c r="Q184" s="31">
        <v>154434109</v>
      </c>
      <c r="R184" s="31">
        <v>185374594</v>
      </c>
      <c r="S184" s="31">
        <v>56693408</v>
      </c>
      <c r="T184" s="36">
        <f t="shared" si="40"/>
        <v>0.3671041868088869</v>
      </c>
      <c r="U184" s="36">
        <f t="shared" si="41"/>
        <v>6.8568777696341696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2212244632</v>
      </c>
      <c r="E185" s="32">
        <f>SUM(E180:E184)</f>
        <v>2212244632</v>
      </c>
      <c r="F185" s="32">
        <f>SUM(F180:F184)</f>
        <v>852338100</v>
      </c>
      <c r="G185" s="37">
        <f t="shared" si="35"/>
        <v>0.3852820287914705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852338100</v>
      </c>
      <c r="O185" s="37">
        <f t="shared" si="39"/>
        <v>0.3852820287914705</v>
      </c>
      <c r="P185" s="32">
        <f>SUM(P180:P184)</f>
        <v>341085858</v>
      </c>
      <c r="Q185" s="32">
        <f>SUM(Q180:Q184)</f>
        <v>1183750903</v>
      </c>
      <c r="R185" s="32">
        <f>SUM(R180:R184)</f>
        <v>1272560702</v>
      </c>
      <c r="S185" s="32">
        <f>SUM(S180:S184)</f>
        <v>341085858</v>
      </c>
      <c r="T185" s="37">
        <f t="shared" si="40"/>
        <v>0.28813989255305344</v>
      </c>
      <c r="U185" s="37">
        <f t="shared" si="41"/>
        <v>1.4988960404215881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273303155</v>
      </c>
      <c r="E186" s="31">
        <v>273303155</v>
      </c>
      <c r="F186" s="31">
        <v>163428599</v>
      </c>
      <c r="G186" s="36">
        <f t="shared" si="35"/>
        <v>0.597975530139782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163428599</v>
      </c>
      <c r="O186" s="36">
        <f t="shared" si="39"/>
        <v>0.597975530139782</v>
      </c>
      <c r="P186" s="31">
        <v>124408967</v>
      </c>
      <c r="Q186" s="31">
        <v>250252876</v>
      </c>
      <c r="R186" s="31">
        <v>251255876</v>
      </c>
      <c r="S186" s="31">
        <v>124408967</v>
      </c>
      <c r="T186" s="36">
        <f t="shared" si="40"/>
        <v>0.49713301596581849</v>
      </c>
      <c r="U186" s="36">
        <f t="shared" si="41"/>
        <v>0.3136400288574055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238676209</v>
      </c>
      <c r="E187" s="31">
        <v>238676209</v>
      </c>
      <c r="F187" s="31">
        <v>83788996</v>
      </c>
      <c r="G187" s="36">
        <f t="shared" si="35"/>
        <v>0.35105717637739087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83788996</v>
      </c>
      <c r="O187" s="36">
        <f t="shared" si="39"/>
        <v>0.35105717637739087</v>
      </c>
      <c r="P187" s="31">
        <v>9408546</v>
      </c>
      <c r="Q187" s="31">
        <v>224444747</v>
      </c>
      <c r="R187" s="31">
        <v>222810672</v>
      </c>
      <c r="S187" s="31">
        <v>9408546</v>
      </c>
      <c r="T187" s="36">
        <f t="shared" si="40"/>
        <v>4.1919207848513378E-2</v>
      </c>
      <c r="U187" s="36">
        <f t="shared" si="41"/>
        <v>7.9056264379214394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2271801108</v>
      </c>
      <c r="E188" s="31">
        <v>2271801108</v>
      </c>
      <c r="F188" s="31">
        <v>776218266</v>
      </c>
      <c r="G188" s="36">
        <f t="shared" si="35"/>
        <v>0.34167527397825354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776218266</v>
      </c>
      <c r="O188" s="36">
        <f t="shared" si="39"/>
        <v>0.34167527397825354</v>
      </c>
      <c r="P188" s="31">
        <v>646072522</v>
      </c>
      <c r="Q188" s="31">
        <v>2087401715</v>
      </c>
      <c r="R188" s="31">
        <v>2127458668</v>
      </c>
      <c r="S188" s="31">
        <v>646072522</v>
      </c>
      <c r="T188" s="36">
        <f t="shared" si="40"/>
        <v>0.30951039148686338</v>
      </c>
      <c r="U188" s="36">
        <f t="shared" si="41"/>
        <v>0.20144138555392699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645501143</v>
      </c>
      <c r="E189" s="31">
        <v>645501143</v>
      </c>
      <c r="F189" s="31">
        <v>155278521</v>
      </c>
      <c r="G189" s="36">
        <f t="shared" si="35"/>
        <v>0.24055499000100145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155278521</v>
      </c>
      <c r="O189" s="36">
        <f t="shared" si="39"/>
        <v>0.24055499000100145</v>
      </c>
      <c r="P189" s="31">
        <v>135578949</v>
      </c>
      <c r="Q189" s="31">
        <v>514790312</v>
      </c>
      <c r="R189" s="31">
        <v>534147766</v>
      </c>
      <c r="S189" s="31">
        <v>135578949</v>
      </c>
      <c r="T189" s="36">
        <f t="shared" si="40"/>
        <v>0.26336732809377345</v>
      </c>
      <c r="U189" s="36">
        <f t="shared" si="41"/>
        <v>0.14529963645019839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475427000</v>
      </c>
      <c r="E190" s="31">
        <v>475427000</v>
      </c>
      <c r="F190" s="31">
        <v>172736259</v>
      </c>
      <c r="G190" s="36">
        <f t="shared" si="35"/>
        <v>0.36332866875461428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172736259</v>
      </c>
      <c r="O190" s="36">
        <f t="shared" si="39"/>
        <v>0.36332866875461428</v>
      </c>
      <c r="P190" s="31">
        <v>133994856</v>
      </c>
      <c r="Q190" s="31">
        <v>418514000</v>
      </c>
      <c r="R190" s="31">
        <v>432432000</v>
      </c>
      <c r="S190" s="31">
        <v>133994856</v>
      </c>
      <c r="T190" s="36">
        <f t="shared" si="40"/>
        <v>0.32016815685974664</v>
      </c>
      <c r="U190" s="36">
        <f t="shared" si="41"/>
        <v>0.28912604674913789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3904708615</v>
      </c>
      <c r="E191" s="32">
        <f>SUM(E186:E190)</f>
        <v>3904708615</v>
      </c>
      <c r="F191" s="32">
        <f>SUM(F186:F190)</f>
        <v>1351450641</v>
      </c>
      <c r="G191" s="37">
        <f t="shared" si="35"/>
        <v>0.34610793640487819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1351450641</v>
      </c>
      <c r="O191" s="37">
        <f t="shared" si="39"/>
        <v>0.34610793640487819</v>
      </c>
      <c r="P191" s="32">
        <f>SUM(P186:P190)</f>
        <v>1049463840</v>
      </c>
      <c r="Q191" s="32">
        <f>SUM(Q186:Q190)</f>
        <v>3495403650</v>
      </c>
      <c r="R191" s="32">
        <f>SUM(R186:R190)</f>
        <v>3568104982</v>
      </c>
      <c r="S191" s="32">
        <f>SUM(S186:S190)</f>
        <v>1049463840</v>
      </c>
      <c r="T191" s="37">
        <f t="shared" si="40"/>
        <v>0.30024110090976186</v>
      </c>
      <c r="U191" s="37">
        <f t="shared" si="41"/>
        <v>0.28775341225668138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139449529</v>
      </c>
      <c r="E192" s="31">
        <v>139449529</v>
      </c>
      <c r="F192" s="31">
        <v>27493150</v>
      </c>
      <c r="G192" s="36">
        <f t="shared" si="35"/>
        <v>0.19715484302567993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27493150</v>
      </c>
      <c r="O192" s="36">
        <f t="shared" si="39"/>
        <v>0.19715484302567993</v>
      </c>
      <c r="P192" s="31">
        <v>30207691</v>
      </c>
      <c r="Q192" s="31">
        <v>127431303</v>
      </c>
      <c r="R192" s="31">
        <v>125958299</v>
      </c>
      <c r="S192" s="31">
        <v>30207691</v>
      </c>
      <c r="T192" s="36">
        <f t="shared" si="40"/>
        <v>0.23705078963212045</v>
      </c>
      <c r="U192" s="36">
        <f t="shared" si="41"/>
        <v>-8.9862578374494073E-2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365142708</v>
      </c>
      <c r="E193" s="31">
        <v>365142708</v>
      </c>
      <c r="F193" s="31">
        <v>127321920</v>
      </c>
      <c r="G193" s="36">
        <f t="shared" si="35"/>
        <v>0.34869084664837396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127321920</v>
      </c>
      <c r="O193" s="36">
        <f t="shared" si="39"/>
        <v>0.34869084664837396</v>
      </c>
      <c r="P193" s="31">
        <v>21274371</v>
      </c>
      <c r="Q193" s="31">
        <v>328720973</v>
      </c>
      <c r="R193" s="31">
        <v>340227366</v>
      </c>
      <c r="S193" s="31">
        <v>21274371</v>
      </c>
      <c r="T193" s="36">
        <f t="shared" si="40"/>
        <v>6.4718629924473969E-2</v>
      </c>
      <c r="U193" s="36">
        <f t="shared" si="41"/>
        <v>4.9847560240441418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331297949</v>
      </c>
      <c r="E194" s="31">
        <v>331297949</v>
      </c>
      <c r="F194" s="31">
        <v>86113935</v>
      </c>
      <c r="G194" s="36">
        <f t="shared" si="35"/>
        <v>0.2599289710664644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86113935</v>
      </c>
      <c r="O194" s="36">
        <f t="shared" si="39"/>
        <v>0.2599289710664644</v>
      </c>
      <c r="P194" s="31">
        <v>78773620</v>
      </c>
      <c r="Q194" s="31">
        <v>256984735</v>
      </c>
      <c r="R194" s="31">
        <v>257004735</v>
      </c>
      <c r="S194" s="31">
        <v>78773620</v>
      </c>
      <c r="T194" s="36">
        <f t="shared" si="40"/>
        <v>0.30653034702625431</v>
      </c>
      <c r="U194" s="36">
        <f t="shared" si="41"/>
        <v>9.3182400402571419E-2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125554154</v>
      </c>
      <c r="E195" s="31">
        <v>125554154</v>
      </c>
      <c r="F195" s="31">
        <v>31495310</v>
      </c>
      <c r="G195" s="36">
        <f t="shared" si="35"/>
        <v>0.2508504019707703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31495310</v>
      </c>
      <c r="O195" s="36">
        <f t="shared" si="39"/>
        <v>0.2508504019707703</v>
      </c>
      <c r="P195" s="31">
        <v>32530634</v>
      </c>
      <c r="Q195" s="31">
        <v>119751912</v>
      </c>
      <c r="R195" s="31">
        <v>119340412</v>
      </c>
      <c r="S195" s="31">
        <v>32530634</v>
      </c>
      <c r="T195" s="36">
        <f t="shared" si="40"/>
        <v>0.2716502263446115</v>
      </c>
      <c r="U195" s="36">
        <f t="shared" si="41"/>
        <v>-3.1826124261826516E-2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226498723</v>
      </c>
      <c r="E196" s="31">
        <v>226498723</v>
      </c>
      <c r="F196" s="31">
        <v>59594213</v>
      </c>
      <c r="G196" s="36">
        <f t="shared" si="35"/>
        <v>0.26311059157715427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59594213</v>
      </c>
      <c r="O196" s="36">
        <f t="shared" si="39"/>
        <v>0.26311059157715427</v>
      </c>
      <c r="P196" s="31">
        <v>49722657</v>
      </c>
      <c r="Q196" s="31">
        <v>215387251</v>
      </c>
      <c r="R196" s="31">
        <v>217537860</v>
      </c>
      <c r="S196" s="31">
        <v>49722657</v>
      </c>
      <c r="T196" s="36">
        <f t="shared" si="40"/>
        <v>0.2308523683233229</v>
      </c>
      <c r="U196" s="36">
        <f t="shared" si="41"/>
        <v>0.19853235115734069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155248159</v>
      </c>
      <c r="E197" s="31">
        <v>155248159</v>
      </c>
      <c r="F197" s="31">
        <v>63970232</v>
      </c>
      <c r="G197" s="36">
        <f t="shared" si="35"/>
        <v>0.41205146915784041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63970232</v>
      </c>
      <c r="O197" s="36">
        <f t="shared" si="39"/>
        <v>0.41205146915784041</v>
      </c>
      <c r="P197" s="31">
        <v>57814187</v>
      </c>
      <c r="Q197" s="31">
        <v>148835000</v>
      </c>
      <c r="R197" s="31">
        <v>149384154</v>
      </c>
      <c r="S197" s="31">
        <v>57814187</v>
      </c>
      <c r="T197" s="36">
        <f t="shared" si="40"/>
        <v>0.38844483488426779</v>
      </c>
      <c r="U197" s="36">
        <f t="shared" si="41"/>
        <v>0.10647983340144518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1343191222</v>
      </c>
      <c r="E198" s="32">
        <f>SUM(E192:E197)</f>
        <v>1343191222</v>
      </c>
      <c r="F198" s="32">
        <f>SUM(F192:F197)</f>
        <v>395988760</v>
      </c>
      <c r="G198" s="37">
        <f t="shared" si="35"/>
        <v>0.29481190281334341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395988760</v>
      </c>
      <c r="O198" s="37">
        <f t="shared" si="39"/>
        <v>0.29481190281334341</v>
      </c>
      <c r="P198" s="32">
        <f>SUM(P192:P197)</f>
        <v>270323160</v>
      </c>
      <c r="Q198" s="32">
        <f>SUM(Q192:Q197)</f>
        <v>1197111174</v>
      </c>
      <c r="R198" s="32">
        <f>SUM(R192:R197)</f>
        <v>1209452826</v>
      </c>
      <c r="S198" s="32">
        <f>SUM(S192:S197)</f>
        <v>270323160</v>
      </c>
      <c r="T198" s="37">
        <f t="shared" si="40"/>
        <v>0.22581291184238833</v>
      </c>
      <c r="U198" s="37">
        <f t="shared" si="41"/>
        <v>0.46487174831782818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268640763</v>
      </c>
      <c r="E199" s="31">
        <v>268640763</v>
      </c>
      <c r="F199" s="31">
        <v>16579396</v>
      </c>
      <c r="G199" s="36">
        <f t="shared" si="35"/>
        <v>6.1715861043768701E-2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16579396</v>
      </c>
      <c r="O199" s="36">
        <f t="shared" si="39"/>
        <v>6.1715861043768701E-2</v>
      </c>
      <c r="P199" s="31">
        <v>83666631</v>
      </c>
      <c r="Q199" s="31">
        <v>238496418</v>
      </c>
      <c r="R199" s="31">
        <v>242562418</v>
      </c>
      <c r="S199" s="31">
        <v>83666631</v>
      </c>
      <c r="T199" s="36">
        <f t="shared" si="40"/>
        <v>0.35080875302705805</v>
      </c>
      <c r="U199" s="36">
        <f t="shared" si="41"/>
        <v>-0.80183980397154997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231152396</v>
      </c>
      <c r="E200" s="31">
        <v>231152396</v>
      </c>
      <c r="F200" s="31">
        <v>86864453</v>
      </c>
      <c r="G200" s="36">
        <f t="shared" si="35"/>
        <v>0.37578867666160815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86864453</v>
      </c>
      <c r="O200" s="36">
        <f t="shared" si="39"/>
        <v>0.37578867666160815</v>
      </c>
      <c r="P200" s="31">
        <v>79000287</v>
      </c>
      <c r="Q200" s="31">
        <v>214701221</v>
      </c>
      <c r="R200" s="31">
        <v>225568055</v>
      </c>
      <c r="S200" s="31">
        <v>79000287</v>
      </c>
      <c r="T200" s="36">
        <f t="shared" si="40"/>
        <v>0.36795453063585509</v>
      </c>
      <c r="U200" s="36">
        <f t="shared" si="41"/>
        <v>9.9546043421335995E-2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434809000</v>
      </c>
      <c r="E201" s="31">
        <v>434809000</v>
      </c>
      <c r="F201" s="31">
        <v>163163941</v>
      </c>
      <c r="G201" s="36">
        <f t="shared" si="35"/>
        <v>0.37525428636481767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163163941</v>
      </c>
      <c r="O201" s="36">
        <f t="shared" si="39"/>
        <v>0.37525428636481767</v>
      </c>
      <c r="P201" s="31">
        <v>144971670</v>
      </c>
      <c r="Q201" s="31">
        <v>397605901</v>
      </c>
      <c r="R201" s="31">
        <v>400763473</v>
      </c>
      <c r="S201" s="31">
        <v>144971670</v>
      </c>
      <c r="T201" s="36">
        <f t="shared" si="40"/>
        <v>0.36461146485851575</v>
      </c>
      <c r="U201" s="36">
        <f t="shared" si="41"/>
        <v>0.12548845577898082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865200854</v>
      </c>
      <c r="E202" s="31">
        <v>865200854</v>
      </c>
      <c r="F202" s="31">
        <v>314855816</v>
      </c>
      <c r="G202" s="36">
        <f t="shared" si="35"/>
        <v>0.3639106625292351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314855816</v>
      </c>
      <c r="O202" s="36">
        <f t="shared" si="39"/>
        <v>0.3639106625292351</v>
      </c>
      <c r="P202" s="31">
        <v>212680896</v>
      </c>
      <c r="Q202" s="31">
        <v>806344357</v>
      </c>
      <c r="R202" s="31">
        <v>806344357</v>
      </c>
      <c r="S202" s="31">
        <v>212680896</v>
      </c>
      <c r="T202" s="36">
        <f t="shared" si="40"/>
        <v>0.26375939033203899</v>
      </c>
      <c r="U202" s="36">
        <f t="shared" si="41"/>
        <v>0.48041418821180826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1273051732</v>
      </c>
      <c r="E203" s="31">
        <v>1273051732</v>
      </c>
      <c r="F203" s="31">
        <v>486800429</v>
      </c>
      <c r="G203" s="36">
        <f t="shared" si="35"/>
        <v>0.38238856816542943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486800429</v>
      </c>
      <c r="O203" s="36">
        <f t="shared" si="39"/>
        <v>0.38238856816542943</v>
      </c>
      <c r="P203" s="31">
        <v>431459466</v>
      </c>
      <c r="Q203" s="31">
        <v>1230949149</v>
      </c>
      <c r="R203" s="31">
        <v>1195197900</v>
      </c>
      <c r="S203" s="31">
        <v>431459466</v>
      </c>
      <c r="T203" s="36">
        <f t="shared" si="40"/>
        <v>0.3505095773862873</v>
      </c>
      <c r="U203" s="36">
        <f t="shared" si="41"/>
        <v>0.12826457028062976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3072854745</v>
      </c>
      <c r="E204" s="32">
        <f>SUM(E199:E203)</f>
        <v>3072854745</v>
      </c>
      <c r="F204" s="32">
        <f>SUM(F199:F203)</f>
        <v>1068264035</v>
      </c>
      <c r="G204" s="37">
        <f t="shared" si="35"/>
        <v>0.34764547095440401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1068264035</v>
      </c>
      <c r="O204" s="37">
        <f t="shared" si="39"/>
        <v>0.34764547095440401</v>
      </c>
      <c r="P204" s="32">
        <f>SUM(P199:P203)</f>
        <v>951778950</v>
      </c>
      <c r="Q204" s="32">
        <f>SUM(Q199:Q203)</f>
        <v>2888097046</v>
      </c>
      <c r="R204" s="32">
        <f>SUM(R199:R203)</f>
        <v>2870436203</v>
      </c>
      <c r="S204" s="32">
        <f>SUM(S199:S203)</f>
        <v>951778950</v>
      </c>
      <c r="T204" s="37">
        <f t="shared" si="40"/>
        <v>0.3295522743317123</v>
      </c>
      <c r="U204" s="37">
        <f t="shared" si="41"/>
        <v>0.12238670018915632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14251093919</v>
      </c>
      <c r="E205" s="32">
        <f>SUM(E173:E178,E180:E184,E186:E190,E192:E197,E199:E203)</f>
        <v>14251093919</v>
      </c>
      <c r="F205" s="32">
        <f>SUM(F173:F178,F180:F184,F186:F190,F192:F197,F199:F203)</f>
        <v>4913169422</v>
      </c>
      <c r="G205" s="37">
        <f t="shared" si="35"/>
        <v>0.34475735336005403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4913169422</v>
      </c>
      <c r="O205" s="37">
        <f t="shared" si="39"/>
        <v>0.34475735336005403</v>
      </c>
      <c r="P205" s="32">
        <f>SUM(P173:P178,P180:P184,P186:P190,P192:P197,P199:P203)</f>
        <v>3829096844</v>
      </c>
      <c r="Q205" s="32">
        <f>SUM(Q173:Q178,Q180:Q184,Q186:Q190,Q192:Q197,Q199:Q203)</f>
        <v>12196873907</v>
      </c>
      <c r="R205" s="32">
        <f>SUM(R173:R178,R180:R184,R186:R190,R192:R197,R199:R203)</f>
        <v>12365353475</v>
      </c>
      <c r="S205" s="32">
        <f>SUM(S173:S178,S180:S184,S186:S190,S192:S197,S199:S203)</f>
        <v>3829096844</v>
      </c>
      <c r="T205" s="37">
        <f t="shared" si="40"/>
        <v>0.31394084034946151</v>
      </c>
      <c r="U205" s="37">
        <f t="shared" si="41"/>
        <v>0.28311443198379438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588295115</v>
      </c>
      <c r="E208" s="31">
        <v>588295115</v>
      </c>
      <c r="F208" s="31">
        <v>8262701</v>
      </c>
      <c r="G208" s="36">
        <f t="shared" ref="G208:G231" si="42">IF(($D208     =0),0,($F208     /$D208     ))</f>
        <v>1.4045163370088497E-2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8262701</v>
      </c>
      <c r="O208" s="36">
        <f t="shared" ref="O208:O231" si="46">IF(($D208     =0),0,($N208     /$D208     ))</f>
        <v>1.4045163370088497E-2</v>
      </c>
      <c r="P208" s="31">
        <v>155493423</v>
      </c>
      <c r="Q208" s="31">
        <v>549749422</v>
      </c>
      <c r="R208" s="31">
        <v>548599373</v>
      </c>
      <c r="S208" s="31">
        <v>155493423</v>
      </c>
      <c r="T208" s="36">
        <f t="shared" ref="T208:T231" si="47">IF(($Q208     =0),0,($S208     /$Q208     ))</f>
        <v>0.28284417732411915</v>
      </c>
      <c r="U208" s="36">
        <f t="shared" ref="U208:U231" si="48">IF(($P208     =0),0,(($F208     /$P208     )-1))</f>
        <v>-0.94686141162382154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262182600</v>
      </c>
      <c r="E209" s="31">
        <v>262182600</v>
      </c>
      <c r="F209" s="31">
        <v>56734355</v>
      </c>
      <c r="G209" s="36">
        <f t="shared" si="42"/>
        <v>0.21639252566722583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56734355</v>
      </c>
      <c r="O209" s="36">
        <f t="shared" si="46"/>
        <v>0.21639252566722583</v>
      </c>
      <c r="P209" s="31">
        <v>53184398</v>
      </c>
      <c r="Q209" s="31">
        <v>220921851</v>
      </c>
      <c r="R209" s="31">
        <v>259002310</v>
      </c>
      <c r="S209" s="31">
        <v>53184398</v>
      </c>
      <c r="T209" s="36">
        <f t="shared" si="47"/>
        <v>0.2407385134574126</v>
      </c>
      <c r="U209" s="36">
        <f t="shared" si="48"/>
        <v>6.6748090295202678E-2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112780860</v>
      </c>
      <c r="E210" s="31">
        <v>112780860</v>
      </c>
      <c r="F210" s="31">
        <v>17355749</v>
      </c>
      <c r="G210" s="36">
        <f t="shared" si="42"/>
        <v>0.15388913508905677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17355749</v>
      </c>
      <c r="O210" s="36">
        <f t="shared" si="46"/>
        <v>0.15388913508905677</v>
      </c>
      <c r="P210" s="31">
        <v>30525188</v>
      </c>
      <c r="Q210" s="31">
        <v>94616650</v>
      </c>
      <c r="R210" s="31">
        <v>114535532</v>
      </c>
      <c r="S210" s="31">
        <v>30525188</v>
      </c>
      <c r="T210" s="36">
        <f t="shared" si="47"/>
        <v>0.32261962350178325</v>
      </c>
      <c r="U210" s="36">
        <f t="shared" si="48"/>
        <v>-0.43142859595164496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142446879</v>
      </c>
      <c r="E211" s="31">
        <v>142446879</v>
      </c>
      <c r="F211" s="31">
        <v>41698863</v>
      </c>
      <c r="G211" s="36">
        <f t="shared" si="42"/>
        <v>0.29273272459693556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41698863</v>
      </c>
      <c r="O211" s="36">
        <f t="shared" si="46"/>
        <v>0.29273272459693556</v>
      </c>
      <c r="P211" s="31">
        <v>32956882</v>
      </c>
      <c r="Q211" s="31">
        <v>127002137</v>
      </c>
      <c r="R211" s="31">
        <v>162532137</v>
      </c>
      <c r="S211" s="31">
        <v>32956882</v>
      </c>
      <c r="T211" s="36">
        <f t="shared" si="47"/>
        <v>0.25949864134963335</v>
      </c>
      <c r="U211" s="36">
        <f t="shared" si="48"/>
        <v>0.26525509907156875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412749933</v>
      </c>
      <c r="E212" s="31">
        <v>412749933</v>
      </c>
      <c r="F212" s="31">
        <v>166762030</v>
      </c>
      <c r="G212" s="36">
        <f t="shared" si="42"/>
        <v>0.404026788782059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166762030</v>
      </c>
      <c r="O212" s="36">
        <f t="shared" si="46"/>
        <v>0.404026788782059</v>
      </c>
      <c r="P212" s="31">
        <v>127769519</v>
      </c>
      <c r="Q212" s="31">
        <v>366624310</v>
      </c>
      <c r="R212" s="31">
        <v>366624310</v>
      </c>
      <c r="S212" s="31">
        <v>127769519</v>
      </c>
      <c r="T212" s="36">
        <f t="shared" si="47"/>
        <v>0.34850258293019359</v>
      </c>
      <c r="U212" s="36">
        <f t="shared" si="48"/>
        <v>0.30517850662018997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86366750</v>
      </c>
      <c r="E213" s="31">
        <v>86366750</v>
      </c>
      <c r="F213" s="31">
        <v>16451627</v>
      </c>
      <c r="G213" s="36">
        <f t="shared" si="42"/>
        <v>0.19048565564873055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16451627</v>
      </c>
      <c r="O213" s="36">
        <f t="shared" si="46"/>
        <v>0.19048565564873055</v>
      </c>
      <c r="P213" s="31">
        <v>19685705</v>
      </c>
      <c r="Q213" s="31">
        <v>82112000</v>
      </c>
      <c r="R213" s="31">
        <v>82112000</v>
      </c>
      <c r="S213" s="31">
        <v>19685705</v>
      </c>
      <c r="T213" s="36">
        <f t="shared" si="47"/>
        <v>0.23974212051831645</v>
      </c>
      <c r="U213" s="36">
        <f t="shared" si="48"/>
        <v>-0.16428560724647656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936055249</v>
      </c>
      <c r="E214" s="31">
        <v>936055249</v>
      </c>
      <c r="F214" s="31">
        <v>300229772</v>
      </c>
      <c r="G214" s="36">
        <f t="shared" si="42"/>
        <v>0.3207393712291442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300229772</v>
      </c>
      <c r="O214" s="36">
        <f t="shared" si="46"/>
        <v>0.3207393712291442</v>
      </c>
      <c r="P214" s="31">
        <v>268415707</v>
      </c>
      <c r="Q214" s="31">
        <v>868179745</v>
      </c>
      <c r="R214" s="31">
        <v>872079745</v>
      </c>
      <c r="S214" s="31">
        <v>268415707</v>
      </c>
      <c r="T214" s="36">
        <f t="shared" si="47"/>
        <v>0.30917066257978643</v>
      </c>
      <c r="U214" s="36">
        <f t="shared" si="48"/>
        <v>0.1185253476988215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387501060</v>
      </c>
      <c r="E215" s="31">
        <v>387501060</v>
      </c>
      <c r="F215" s="31">
        <v>146558378</v>
      </c>
      <c r="G215" s="36">
        <f t="shared" si="42"/>
        <v>0.37821413443359353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146558378</v>
      </c>
      <c r="O215" s="36">
        <f t="shared" si="46"/>
        <v>0.37821413443359353</v>
      </c>
      <c r="P215" s="31">
        <v>132470573</v>
      </c>
      <c r="Q215" s="31">
        <v>354916040</v>
      </c>
      <c r="R215" s="31">
        <v>362744040</v>
      </c>
      <c r="S215" s="31">
        <v>132470573</v>
      </c>
      <c r="T215" s="36">
        <f t="shared" si="47"/>
        <v>0.3732448186900767</v>
      </c>
      <c r="U215" s="36">
        <f t="shared" si="48"/>
        <v>0.10634667519706431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2928378446</v>
      </c>
      <c r="E216" s="32">
        <f>SUM(E208:E215)</f>
        <v>2928378446</v>
      </c>
      <c r="F216" s="32">
        <f>SUM(F208:F215)</f>
        <v>754053475</v>
      </c>
      <c r="G216" s="37">
        <f t="shared" si="42"/>
        <v>0.25749864264640882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754053475</v>
      </c>
      <c r="O216" s="37">
        <f t="shared" si="46"/>
        <v>0.25749864264640882</v>
      </c>
      <c r="P216" s="32">
        <f>SUM(P208:P215)</f>
        <v>820501395</v>
      </c>
      <c r="Q216" s="32">
        <f>SUM(Q208:Q215)</f>
        <v>2664122155</v>
      </c>
      <c r="R216" s="32">
        <f>SUM(R208:R215)</f>
        <v>2768229447</v>
      </c>
      <c r="S216" s="32">
        <f>SUM(S208:S215)</f>
        <v>820501395</v>
      </c>
      <c r="T216" s="37">
        <f t="shared" si="47"/>
        <v>0.30798189694871553</v>
      </c>
      <c r="U216" s="37">
        <f t="shared" si="48"/>
        <v>-8.0984530196929194E-2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359313572</v>
      </c>
      <c r="E217" s="31">
        <v>359313572</v>
      </c>
      <c r="F217" s="31">
        <v>71447594</v>
      </c>
      <c r="G217" s="36">
        <f t="shared" si="42"/>
        <v>0.19884468488710469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71447594</v>
      </c>
      <c r="O217" s="36">
        <f t="shared" si="46"/>
        <v>0.19884468488710469</v>
      </c>
      <c r="P217" s="31">
        <v>60003148</v>
      </c>
      <c r="Q217" s="31">
        <v>219387701</v>
      </c>
      <c r="R217" s="31">
        <v>361193733</v>
      </c>
      <c r="S217" s="31">
        <v>60003148</v>
      </c>
      <c r="T217" s="36">
        <f t="shared" si="47"/>
        <v>0.27350278856333882</v>
      </c>
      <c r="U217" s="36">
        <f t="shared" si="48"/>
        <v>0.1907307596594765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1174007542</v>
      </c>
      <c r="E218" s="31">
        <v>1174007542</v>
      </c>
      <c r="F218" s="31">
        <v>473992413</v>
      </c>
      <c r="G218" s="36">
        <f t="shared" si="42"/>
        <v>0.40373881431163755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473992413</v>
      </c>
      <c r="O218" s="36">
        <f t="shared" si="46"/>
        <v>0.40373881431163755</v>
      </c>
      <c r="P218" s="31">
        <v>421987896</v>
      </c>
      <c r="Q218" s="31">
        <v>1400363437</v>
      </c>
      <c r="R218" s="31">
        <v>1409078265</v>
      </c>
      <c r="S218" s="31">
        <v>421987896</v>
      </c>
      <c r="T218" s="36">
        <f t="shared" si="47"/>
        <v>0.30134169805520278</v>
      </c>
      <c r="U218" s="36">
        <f t="shared" si="48"/>
        <v>0.12323698734714417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700659695</v>
      </c>
      <c r="E219" s="31">
        <v>700659695</v>
      </c>
      <c r="F219" s="31">
        <v>151168084</v>
      </c>
      <c r="G219" s="36">
        <f t="shared" si="42"/>
        <v>0.2157510772758236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151168084</v>
      </c>
      <c r="O219" s="36">
        <f t="shared" si="46"/>
        <v>0.2157510772758236</v>
      </c>
      <c r="P219" s="31">
        <v>139582879</v>
      </c>
      <c r="Q219" s="31">
        <v>612209860</v>
      </c>
      <c r="R219" s="31">
        <v>617640480</v>
      </c>
      <c r="S219" s="31">
        <v>139582879</v>
      </c>
      <c r="T219" s="36">
        <f t="shared" si="47"/>
        <v>0.22799841707874485</v>
      </c>
      <c r="U219" s="36">
        <f t="shared" si="48"/>
        <v>8.299875373683907E-2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113199583</v>
      </c>
      <c r="E220" s="31">
        <v>113199583</v>
      </c>
      <c r="F220" s="31">
        <v>33621222</v>
      </c>
      <c r="G220" s="36">
        <f t="shared" si="42"/>
        <v>0.29700835558731697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33621222</v>
      </c>
      <c r="O220" s="36">
        <f t="shared" si="46"/>
        <v>0.29700835558731697</v>
      </c>
      <c r="P220" s="31">
        <v>39169684</v>
      </c>
      <c r="Q220" s="31">
        <v>83367252</v>
      </c>
      <c r="R220" s="31">
        <v>96582787</v>
      </c>
      <c r="S220" s="31">
        <v>39169684</v>
      </c>
      <c r="T220" s="36">
        <f t="shared" si="47"/>
        <v>0.4698449698210036</v>
      </c>
      <c r="U220" s="36">
        <f t="shared" si="48"/>
        <v>-0.14165194694958483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631698810</v>
      </c>
      <c r="E221" s="31">
        <v>631698810</v>
      </c>
      <c r="F221" s="31">
        <v>252389096</v>
      </c>
      <c r="G221" s="36">
        <f t="shared" si="42"/>
        <v>0.3995402429205146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252389096</v>
      </c>
      <c r="O221" s="36">
        <f t="shared" si="46"/>
        <v>0.3995402429205146</v>
      </c>
      <c r="P221" s="31">
        <v>237852325</v>
      </c>
      <c r="Q221" s="31">
        <v>580242552</v>
      </c>
      <c r="R221" s="31">
        <v>584208395</v>
      </c>
      <c r="S221" s="31">
        <v>237852325</v>
      </c>
      <c r="T221" s="36">
        <f t="shared" si="47"/>
        <v>0.40991879030616146</v>
      </c>
      <c r="U221" s="36">
        <f t="shared" si="48"/>
        <v>6.1116791689969752E-2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612508476</v>
      </c>
      <c r="E222" s="31">
        <v>612508476</v>
      </c>
      <c r="F222" s="31">
        <v>238573636</v>
      </c>
      <c r="G222" s="36">
        <f t="shared" si="42"/>
        <v>0.3895025870629748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238573636</v>
      </c>
      <c r="O222" s="36">
        <f t="shared" si="46"/>
        <v>0.3895025870629748</v>
      </c>
      <c r="P222" s="31">
        <v>208303192</v>
      </c>
      <c r="Q222" s="31">
        <v>554211024</v>
      </c>
      <c r="R222" s="31">
        <v>575573474</v>
      </c>
      <c r="S222" s="31">
        <v>208303192</v>
      </c>
      <c r="T222" s="36">
        <f t="shared" si="47"/>
        <v>0.37585537454051077</v>
      </c>
      <c r="U222" s="36">
        <f t="shared" si="48"/>
        <v>0.1453191557429423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452041100</v>
      </c>
      <c r="E223" s="31">
        <v>452041100</v>
      </c>
      <c r="F223" s="31">
        <v>170569681</v>
      </c>
      <c r="G223" s="36">
        <f t="shared" si="42"/>
        <v>0.37733224036486945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170569681</v>
      </c>
      <c r="O223" s="36">
        <f t="shared" si="46"/>
        <v>0.37733224036486945</v>
      </c>
      <c r="P223" s="31">
        <v>154157297</v>
      </c>
      <c r="Q223" s="31">
        <v>411686440</v>
      </c>
      <c r="R223" s="31">
        <v>412226440</v>
      </c>
      <c r="S223" s="31">
        <v>154157297</v>
      </c>
      <c r="T223" s="36">
        <f t="shared" si="47"/>
        <v>0.37445318092089697</v>
      </c>
      <c r="U223" s="36">
        <f t="shared" si="48"/>
        <v>0.10646517757767904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4043428778</v>
      </c>
      <c r="E224" s="32">
        <f>SUM(E217:E223)</f>
        <v>4043428778</v>
      </c>
      <c r="F224" s="32">
        <f>SUM(F217:F223)</f>
        <v>1391761726</v>
      </c>
      <c r="G224" s="37">
        <f t="shared" si="42"/>
        <v>0.34420334879458586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1391761726</v>
      </c>
      <c r="O224" s="37">
        <f t="shared" si="46"/>
        <v>0.34420334879458586</v>
      </c>
      <c r="P224" s="32">
        <f>SUM(P217:P223)</f>
        <v>1261056421</v>
      </c>
      <c r="Q224" s="32">
        <f>SUM(Q217:Q223)</f>
        <v>3861468266</v>
      </c>
      <c r="R224" s="32">
        <f>SUM(R217:R223)</f>
        <v>4056503574</v>
      </c>
      <c r="S224" s="32">
        <f>SUM(S217:S223)</f>
        <v>1261056421</v>
      </c>
      <c r="T224" s="37">
        <f t="shared" si="47"/>
        <v>0.32657433238634309</v>
      </c>
      <c r="U224" s="37">
        <f t="shared" si="48"/>
        <v>0.10364746796685953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146295489</v>
      </c>
      <c r="E225" s="31">
        <v>146295489</v>
      </c>
      <c r="F225" s="31">
        <v>47820442</v>
      </c>
      <c r="G225" s="36">
        <f t="shared" si="42"/>
        <v>0.32687571111642411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47820442</v>
      </c>
      <c r="O225" s="36">
        <f t="shared" si="46"/>
        <v>0.32687571111642411</v>
      </c>
      <c r="P225" s="31">
        <v>34887223</v>
      </c>
      <c r="Q225" s="31">
        <v>128362560</v>
      </c>
      <c r="R225" s="31">
        <v>128362560</v>
      </c>
      <c r="S225" s="31">
        <v>34887223</v>
      </c>
      <c r="T225" s="36">
        <f t="shared" si="47"/>
        <v>0.27178659415954309</v>
      </c>
      <c r="U225" s="36">
        <f t="shared" si="48"/>
        <v>0.37071506092646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418038871</v>
      </c>
      <c r="E226" s="31">
        <v>418038871</v>
      </c>
      <c r="F226" s="31">
        <v>141705165</v>
      </c>
      <c r="G226" s="36">
        <f t="shared" si="42"/>
        <v>0.33897604943058035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141705165</v>
      </c>
      <c r="O226" s="36">
        <f t="shared" si="46"/>
        <v>0.33897604943058035</v>
      </c>
      <c r="P226" s="31">
        <v>126468841</v>
      </c>
      <c r="Q226" s="31">
        <v>413990148</v>
      </c>
      <c r="R226" s="31">
        <v>394141182</v>
      </c>
      <c r="S226" s="31">
        <v>126468841</v>
      </c>
      <c r="T226" s="36">
        <f t="shared" si="47"/>
        <v>0.30548756198903554</v>
      </c>
      <c r="U226" s="36">
        <f t="shared" si="48"/>
        <v>0.12047492393798409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1382464837</v>
      </c>
      <c r="E227" s="31">
        <v>1382464837</v>
      </c>
      <c r="F227" s="31">
        <v>518723167</v>
      </c>
      <c r="G227" s="36">
        <f t="shared" si="42"/>
        <v>0.37521617412392821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518723167</v>
      </c>
      <c r="O227" s="36">
        <f t="shared" si="46"/>
        <v>0.37521617412392821</v>
      </c>
      <c r="P227" s="31">
        <v>86265023</v>
      </c>
      <c r="Q227" s="31">
        <v>1504356873</v>
      </c>
      <c r="R227" s="31">
        <v>1514897880</v>
      </c>
      <c r="S227" s="31">
        <v>86265023</v>
      </c>
      <c r="T227" s="36">
        <f t="shared" si="47"/>
        <v>5.7343456561586764E-2</v>
      </c>
      <c r="U227" s="36">
        <f t="shared" si="48"/>
        <v>5.0131342803907906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1328099108</v>
      </c>
      <c r="E228" s="31">
        <v>1328099108</v>
      </c>
      <c r="F228" s="31">
        <v>434234429</v>
      </c>
      <c r="G228" s="36">
        <f t="shared" si="42"/>
        <v>0.32695935595794406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434234429</v>
      </c>
      <c r="O228" s="36">
        <f t="shared" si="46"/>
        <v>0.32695935595794406</v>
      </c>
      <c r="P228" s="31">
        <v>361956747</v>
      </c>
      <c r="Q228" s="31">
        <v>1115363563</v>
      </c>
      <c r="R228" s="31">
        <v>1163447738</v>
      </c>
      <c r="S228" s="31">
        <v>361956747</v>
      </c>
      <c r="T228" s="36">
        <f t="shared" si="47"/>
        <v>0.32451907073819303</v>
      </c>
      <c r="U228" s="36">
        <f t="shared" si="48"/>
        <v>0.19968596413537765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312986735</v>
      </c>
      <c r="E229" s="31">
        <v>312986735</v>
      </c>
      <c r="F229" s="31">
        <v>126549365</v>
      </c>
      <c r="G229" s="36">
        <f t="shared" si="42"/>
        <v>0.40432820579440854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126549365</v>
      </c>
      <c r="O229" s="36">
        <f t="shared" si="46"/>
        <v>0.40432820579440854</v>
      </c>
      <c r="P229" s="31">
        <v>112440115</v>
      </c>
      <c r="Q229" s="31">
        <v>299690513</v>
      </c>
      <c r="R229" s="31">
        <v>298830396</v>
      </c>
      <c r="S229" s="31">
        <v>112440115</v>
      </c>
      <c r="T229" s="36">
        <f t="shared" si="47"/>
        <v>0.37518743544611305</v>
      </c>
      <c r="U229" s="36">
        <f t="shared" si="48"/>
        <v>0.12548235120535045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3587885040</v>
      </c>
      <c r="E230" s="32">
        <f>SUM(E225:E229)</f>
        <v>3587885040</v>
      </c>
      <c r="F230" s="32">
        <f>SUM(F225:F229)</f>
        <v>1269032568</v>
      </c>
      <c r="G230" s="37">
        <f t="shared" si="42"/>
        <v>0.35369933926311081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1269032568</v>
      </c>
      <c r="O230" s="37">
        <f t="shared" si="46"/>
        <v>0.35369933926311081</v>
      </c>
      <c r="P230" s="32">
        <f>SUM(P225:P229)</f>
        <v>722017949</v>
      </c>
      <c r="Q230" s="32">
        <f>SUM(Q225:Q229)</f>
        <v>3461763657</v>
      </c>
      <c r="R230" s="32">
        <f>SUM(R225:R229)</f>
        <v>3499679756</v>
      </c>
      <c r="S230" s="32">
        <f>SUM(S225:S229)</f>
        <v>722017949</v>
      </c>
      <c r="T230" s="37">
        <f t="shared" si="47"/>
        <v>0.20856939425659932</v>
      </c>
      <c r="U230" s="37">
        <f t="shared" si="48"/>
        <v>0.7576191419584779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10559692264</v>
      </c>
      <c r="E231" s="32">
        <f>SUM(E208:E215,E217:E223,E225:E229)</f>
        <v>10559692264</v>
      </c>
      <c r="F231" s="32">
        <f>SUM(F208:F215,F217:F223,F225:F229)</f>
        <v>3414847769</v>
      </c>
      <c r="G231" s="37">
        <f t="shared" si="42"/>
        <v>0.32338515968328602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3414847769</v>
      </c>
      <c r="O231" s="37">
        <f t="shared" si="46"/>
        <v>0.32338515968328602</v>
      </c>
      <c r="P231" s="32">
        <f>SUM(P208:P215,P217:P223,P225:P229)</f>
        <v>2803575765</v>
      </c>
      <c r="Q231" s="32">
        <f>SUM(Q208:Q215,Q217:Q223,Q225:Q229)</f>
        <v>9987354078</v>
      </c>
      <c r="R231" s="32">
        <f>SUM(R208:R215,R217:R223,R225:R229)</f>
        <v>10324412777</v>
      </c>
      <c r="S231" s="32">
        <f>SUM(S208:S215,S217:S223,S225:S229)</f>
        <v>2803575765</v>
      </c>
      <c r="T231" s="37">
        <f t="shared" si="47"/>
        <v>0.2807125634181406</v>
      </c>
      <c r="U231" s="37">
        <f t="shared" si="48"/>
        <v>0.21803298902464285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495724646</v>
      </c>
      <c r="E234" s="31">
        <v>495724646</v>
      </c>
      <c r="F234" s="31">
        <v>197755496</v>
      </c>
      <c r="G234" s="36">
        <f t="shared" ref="G234:G260" si="49">IF(($D234     =0),0,($F234     /$D234     ))</f>
        <v>0.39892205803299924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197755496</v>
      </c>
      <c r="O234" s="36">
        <f t="shared" ref="O234:O260" si="53">IF(($D234     =0),0,($N234     /$D234     ))</f>
        <v>0.39892205803299924</v>
      </c>
      <c r="P234" s="31">
        <v>172377942</v>
      </c>
      <c r="Q234" s="31">
        <v>490039631</v>
      </c>
      <c r="R234" s="31">
        <v>461103407</v>
      </c>
      <c r="S234" s="31">
        <v>172377942</v>
      </c>
      <c r="T234" s="36">
        <f t="shared" ref="T234:T260" si="54">IF(($Q234     =0),0,($S234     /$Q234     ))</f>
        <v>0.3517632678978162</v>
      </c>
      <c r="U234" s="36">
        <f t="shared" ref="U234:U260" si="55">IF(($P234     =0),0,(($F234     /$P234     )-1))</f>
        <v>0.14722042568532356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1529203780</v>
      </c>
      <c r="E235" s="31">
        <v>1529203780</v>
      </c>
      <c r="F235" s="31">
        <v>548827082</v>
      </c>
      <c r="G235" s="36">
        <f t="shared" si="49"/>
        <v>0.35889728313384106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548827082</v>
      </c>
      <c r="O235" s="36">
        <f t="shared" si="53"/>
        <v>0.35889728313384106</v>
      </c>
      <c r="P235" s="31">
        <v>478375802</v>
      </c>
      <c r="Q235" s="31">
        <v>1386044075</v>
      </c>
      <c r="R235" s="31">
        <v>1422544075</v>
      </c>
      <c r="S235" s="31">
        <v>478375802</v>
      </c>
      <c r="T235" s="36">
        <f t="shared" si="54"/>
        <v>0.34513751086883726</v>
      </c>
      <c r="U235" s="36">
        <f t="shared" si="55"/>
        <v>0.1472718304426277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1262459670</v>
      </c>
      <c r="E236" s="31">
        <v>1262459670</v>
      </c>
      <c r="F236" s="31">
        <v>164617484</v>
      </c>
      <c r="G236" s="36">
        <f t="shared" si="49"/>
        <v>0.1303942517229085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164617484</v>
      </c>
      <c r="O236" s="36">
        <f t="shared" si="53"/>
        <v>0.1303942517229085</v>
      </c>
      <c r="P236" s="31">
        <v>-1583080631</v>
      </c>
      <c r="Q236" s="31">
        <v>1155553881</v>
      </c>
      <c r="R236" s="31">
        <v>1195553827</v>
      </c>
      <c r="S236" s="31">
        <v>-1583080631</v>
      </c>
      <c r="T236" s="36">
        <f t="shared" si="54"/>
        <v>-1.3699756082598453</v>
      </c>
      <c r="U236" s="36">
        <f t="shared" si="55"/>
        <v>-1.1039855335075475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31009673</v>
      </c>
      <c r="E237" s="31">
        <v>31009673</v>
      </c>
      <c r="F237" s="31">
        <v>8359560</v>
      </c>
      <c r="G237" s="36">
        <f t="shared" si="49"/>
        <v>0.26957910842852162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8359560</v>
      </c>
      <c r="O237" s="36">
        <f t="shared" si="53"/>
        <v>0.26957910842852162</v>
      </c>
      <c r="P237" s="31">
        <v>5541534</v>
      </c>
      <c r="Q237" s="31">
        <v>44185052</v>
      </c>
      <c r="R237" s="31">
        <v>44285052</v>
      </c>
      <c r="S237" s="31">
        <v>5541534</v>
      </c>
      <c r="T237" s="36">
        <f t="shared" si="54"/>
        <v>0.12541648700560543</v>
      </c>
      <c r="U237" s="36">
        <f t="shared" si="55"/>
        <v>0.50852814401210922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545037536</v>
      </c>
      <c r="E238" s="31">
        <v>545037536</v>
      </c>
      <c r="F238" s="31">
        <v>298114475</v>
      </c>
      <c r="G238" s="36">
        <f t="shared" si="49"/>
        <v>0.54696136561134023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298114475</v>
      </c>
      <c r="O238" s="36">
        <f t="shared" si="53"/>
        <v>0.54696136561134023</v>
      </c>
      <c r="P238" s="31">
        <v>62881205</v>
      </c>
      <c r="Q238" s="31">
        <v>493439056</v>
      </c>
      <c r="R238" s="31">
        <v>492822056</v>
      </c>
      <c r="S238" s="31">
        <v>62881205</v>
      </c>
      <c r="T238" s="36">
        <f t="shared" si="54"/>
        <v>0.1274345924494473</v>
      </c>
      <c r="U238" s="36">
        <f t="shared" si="55"/>
        <v>3.7409154293401343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407896000</v>
      </c>
      <c r="E239" s="31">
        <v>407896000</v>
      </c>
      <c r="F239" s="31">
        <v>3147746</v>
      </c>
      <c r="G239" s="36">
        <f t="shared" si="49"/>
        <v>7.717030811775551E-3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3147746</v>
      </c>
      <c r="O239" s="36">
        <f t="shared" si="53"/>
        <v>7.717030811775551E-3</v>
      </c>
      <c r="P239" s="31">
        <v>149653263</v>
      </c>
      <c r="Q239" s="31">
        <v>390398000</v>
      </c>
      <c r="R239" s="31">
        <v>393398000</v>
      </c>
      <c r="S239" s="31">
        <v>149653263</v>
      </c>
      <c r="T239" s="36">
        <f t="shared" si="54"/>
        <v>0.38333511698318129</v>
      </c>
      <c r="U239" s="36">
        <f t="shared" si="55"/>
        <v>-0.97896640583105765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4271331305</v>
      </c>
      <c r="E240" s="32">
        <f>SUM(E234:E239)</f>
        <v>4271331305</v>
      </c>
      <c r="F240" s="32">
        <f>SUM(F234:F239)</f>
        <v>1220821843</v>
      </c>
      <c r="G240" s="37">
        <f t="shared" si="49"/>
        <v>0.28581764228190676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1220821843</v>
      </c>
      <c r="O240" s="37">
        <f t="shared" si="53"/>
        <v>0.28581764228190676</v>
      </c>
      <c r="P240" s="32">
        <f>SUM(P234:P239)</f>
        <v>-714250885</v>
      </c>
      <c r="Q240" s="32">
        <f>SUM(Q234:Q239)</f>
        <v>3959659695</v>
      </c>
      <c r="R240" s="32">
        <f>SUM(R234:R239)</f>
        <v>4009706417</v>
      </c>
      <c r="S240" s="32">
        <f>SUM(S234:S239)</f>
        <v>-714250885</v>
      </c>
      <c r="T240" s="37">
        <f t="shared" si="54"/>
        <v>-0.18038188632773403</v>
      </c>
      <c r="U240" s="37">
        <f t="shared" si="55"/>
        <v>-2.7092339241553756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90810048</v>
      </c>
      <c r="E241" s="31">
        <v>90810048</v>
      </c>
      <c r="F241" s="31">
        <v>11179795</v>
      </c>
      <c r="G241" s="36">
        <f t="shared" si="49"/>
        <v>0.12311187193734333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11179795</v>
      </c>
      <c r="O241" s="36">
        <f t="shared" si="53"/>
        <v>0.12311187193734333</v>
      </c>
      <c r="P241" s="31">
        <v>19672660</v>
      </c>
      <c r="Q241" s="31">
        <v>71016928</v>
      </c>
      <c r="R241" s="31">
        <v>71619226</v>
      </c>
      <c r="S241" s="31">
        <v>19672660</v>
      </c>
      <c r="T241" s="36">
        <f t="shared" si="54"/>
        <v>0.27701367200789084</v>
      </c>
      <c r="U241" s="36">
        <f t="shared" si="55"/>
        <v>-0.43170903172219721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38165574</v>
      </c>
      <c r="E242" s="31">
        <v>38165574</v>
      </c>
      <c r="F242" s="31">
        <v>8897443</v>
      </c>
      <c r="G242" s="36">
        <f t="shared" si="49"/>
        <v>0.23312745145664521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8897443</v>
      </c>
      <c r="O242" s="36">
        <f t="shared" si="53"/>
        <v>0.23312745145664521</v>
      </c>
      <c r="P242" s="31">
        <v>7223258</v>
      </c>
      <c r="Q242" s="31">
        <v>38742120</v>
      </c>
      <c r="R242" s="31">
        <v>36236753</v>
      </c>
      <c r="S242" s="31">
        <v>7223258</v>
      </c>
      <c r="T242" s="36">
        <f t="shared" si="54"/>
        <v>0.18644457247047916</v>
      </c>
      <c r="U242" s="36">
        <f t="shared" si="55"/>
        <v>0.23177699038301003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947405268</v>
      </c>
      <c r="E243" s="31">
        <v>947405268</v>
      </c>
      <c r="F243" s="31">
        <v>301627169</v>
      </c>
      <c r="G243" s="36">
        <f t="shared" si="49"/>
        <v>0.31837185118966427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301627169</v>
      </c>
      <c r="O243" s="36">
        <f t="shared" si="53"/>
        <v>0.31837185118966427</v>
      </c>
      <c r="P243" s="31">
        <v>128603031</v>
      </c>
      <c r="Q243" s="31">
        <v>876850272</v>
      </c>
      <c r="R243" s="31">
        <v>876850272</v>
      </c>
      <c r="S243" s="31">
        <v>128603031</v>
      </c>
      <c r="T243" s="36">
        <f t="shared" si="54"/>
        <v>0.14666475578170318</v>
      </c>
      <c r="U243" s="36">
        <f t="shared" si="55"/>
        <v>1.3454125976237683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259304000</v>
      </c>
      <c r="E244" s="31">
        <v>259304000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240006669</v>
      </c>
      <c r="R244" s="31">
        <v>240006669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163968528</v>
      </c>
      <c r="E245" s="31">
        <v>163968528</v>
      </c>
      <c r="F245" s="31">
        <v>25567672</v>
      </c>
      <c r="G245" s="36">
        <f t="shared" si="49"/>
        <v>0.15593036244126068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25567672</v>
      </c>
      <c r="O245" s="36">
        <f t="shared" si="53"/>
        <v>0.15593036244126068</v>
      </c>
      <c r="P245" s="31">
        <v>43960742</v>
      </c>
      <c r="Q245" s="31">
        <v>243412680</v>
      </c>
      <c r="R245" s="31">
        <v>174772840</v>
      </c>
      <c r="S245" s="31">
        <v>43960742</v>
      </c>
      <c r="T245" s="36">
        <f t="shared" si="54"/>
        <v>0.18060169256589262</v>
      </c>
      <c r="U245" s="36">
        <f t="shared" si="55"/>
        <v>-0.41839762395275315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1055821000</v>
      </c>
      <c r="E246" s="31">
        <v>1055821000</v>
      </c>
      <c r="F246" s="31">
        <v>448057856</v>
      </c>
      <c r="G246" s="36">
        <f t="shared" si="49"/>
        <v>0.42436914590636104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448057856</v>
      </c>
      <c r="O246" s="36">
        <f t="shared" si="53"/>
        <v>0.42436914590636104</v>
      </c>
      <c r="P246" s="31">
        <v>389585483</v>
      </c>
      <c r="Q246" s="31">
        <v>978514000</v>
      </c>
      <c r="R246" s="31">
        <v>978514000</v>
      </c>
      <c r="S246" s="31">
        <v>389585483</v>
      </c>
      <c r="T246" s="36">
        <f t="shared" si="54"/>
        <v>0.39813991726229775</v>
      </c>
      <c r="U246" s="36">
        <f t="shared" si="55"/>
        <v>0.15008868541438947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2555474418</v>
      </c>
      <c r="E247" s="32">
        <f>SUM(E241:E246)</f>
        <v>2555474418</v>
      </c>
      <c r="F247" s="32">
        <f>SUM(F241:F246)</f>
        <v>795329935</v>
      </c>
      <c r="G247" s="37">
        <f t="shared" si="49"/>
        <v>0.31122594278304372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795329935</v>
      </c>
      <c r="O247" s="37">
        <f t="shared" si="53"/>
        <v>0.31122594278304372</v>
      </c>
      <c r="P247" s="32">
        <f>SUM(P241:P246)</f>
        <v>589045174</v>
      </c>
      <c r="Q247" s="32">
        <f>SUM(Q241:Q246)</f>
        <v>2448542669</v>
      </c>
      <c r="R247" s="32">
        <f>SUM(R241:R246)</f>
        <v>2377999760</v>
      </c>
      <c r="S247" s="32">
        <f>SUM(S241:S246)</f>
        <v>589045174</v>
      </c>
      <c r="T247" s="37">
        <f t="shared" si="54"/>
        <v>0.24056969946150447</v>
      </c>
      <c r="U247" s="37">
        <f t="shared" si="55"/>
        <v>0.35020193714378856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140715091</v>
      </c>
      <c r="E248" s="31">
        <v>140715091</v>
      </c>
      <c r="F248" s="31">
        <v>28911005</v>
      </c>
      <c r="G248" s="36">
        <f t="shared" si="49"/>
        <v>0.20545774297939373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28911005</v>
      </c>
      <c r="O248" s="36">
        <f t="shared" si="53"/>
        <v>0.20545774297939373</v>
      </c>
      <c r="P248" s="31">
        <v>45607789</v>
      </c>
      <c r="Q248" s="31">
        <v>141114240</v>
      </c>
      <c r="R248" s="31">
        <v>181077947</v>
      </c>
      <c r="S248" s="31">
        <v>45607789</v>
      </c>
      <c r="T248" s="36">
        <f t="shared" si="54"/>
        <v>0.32319763760198827</v>
      </c>
      <c r="U248" s="36">
        <f t="shared" si="55"/>
        <v>-0.36609501065706118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149732768</v>
      </c>
      <c r="E249" s="31">
        <v>149732768</v>
      </c>
      <c r="F249" s="31">
        <v>15999668</v>
      </c>
      <c r="G249" s="36">
        <f t="shared" si="49"/>
        <v>0.10685482018204592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15999668</v>
      </c>
      <c r="O249" s="36">
        <f t="shared" si="53"/>
        <v>0.10685482018204592</v>
      </c>
      <c r="P249" s="31">
        <v>38311279</v>
      </c>
      <c r="Q249" s="31">
        <v>101846052</v>
      </c>
      <c r="R249" s="31">
        <v>101989726</v>
      </c>
      <c r="S249" s="31">
        <v>38311279</v>
      </c>
      <c r="T249" s="36">
        <f t="shared" si="54"/>
        <v>0.3761685234494902</v>
      </c>
      <c r="U249" s="36">
        <f t="shared" si="55"/>
        <v>-0.5823770853486776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61606232</v>
      </c>
      <c r="E250" s="31">
        <v>61606232</v>
      </c>
      <c r="F250" s="31">
        <v>3946397</v>
      </c>
      <c r="G250" s="36">
        <f t="shared" si="49"/>
        <v>6.4058405649610253E-2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3946397</v>
      </c>
      <c r="O250" s="36">
        <f t="shared" si="53"/>
        <v>6.4058405649610253E-2</v>
      </c>
      <c r="P250" s="31">
        <v>27810977</v>
      </c>
      <c r="Q250" s="31">
        <v>64313067</v>
      </c>
      <c r="R250" s="31">
        <v>64313067</v>
      </c>
      <c r="S250" s="31">
        <v>27810977</v>
      </c>
      <c r="T250" s="36">
        <f t="shared" si="54"/>
        <v>0.43243120406619701</v>
      </c>
      <c r="U250" s="36">
        <f t="shared" si="55"/>
        <v>-0.85809930373895171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135107674</v>
      </c>
      <c r="E251" s="31">
        <v>135107674</v>
      </c>
      <c r="F251" s="31">
        <v>41134866</v>
      </c>
      <c r="G251" s="36">
        <f t="shared" si="49"/>
        <v>0.30445987842259797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41134866</v>
      </c>
      <c r="O251" s="36">
        <f t="shared" si="53"/>
        <v>0.30445987842259797</v>
      </c>
      <c r="P251" s="31">
        <v>34829282</v>
      </c>
      <c r="Q251" s="31">
        <v>118179681</v>
      </c>
      <c r="R251" s="31">
        <v>126523920</v>
      </c>
      <c r="S251" s="31">
        <v>34829282</v>
      </c>
      <c r="T251" s="36">
        <f t="shared" si="54"/>
        <v>0.29471463880495669</v>
      </c>
      <c r="U251" s="36">
        <f t="shared" si="55"/>
        <v>0.18104260662048666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95769756</v>
      </c>
      <c r="E252" s="31">
        <v>95769756</v>
      </c>
      <c r="F252" s="31">
        <v>75966113</v>
      </c>
      <c r="G252" s="36">
        <f t="shared" si="49"/>
        <v>0.79321610676339194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75966113</v>
      </c>
      <c r="O252" s="36">
        <f t="shared" si="53"/>
        <v>0.79321610676339194</v>
      </c>
      <c r="P252" s="31">
        <v>24538</v>
      </c>
      <c r="Q252" s="31">
        <v>78475687</v>
      </c>
      <c r="R252" s="31">
        <v>77334402</v>
      </c>
      <c r="S252" s="31">
        <v>24538</v>
      </c>
      <c r="T252" s="36">
        <f t="shared" si="54"/>
        <v>3.1268283130799477E-4</v>
      </c>
      <c r="U252" s="36">
        <f t="shared" si="55"/>
        <v>3094.8559377292363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166530725</v>
      </c>
      <c r="E253" s="31">
        <v>166530725</v>
      </c>
      <c r="F253" s="31">
        <v>58529433</v>
      </c>
      <c r="G253" s="36">
        <f t="shared" si="49"/>
        <v>0.35146326901537239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58529433</v>
      </c>
      <c r="O253" s="36">
        <f t="shared" si="53"/>
        <v>0.35146326901537239</v>
      </c>
      <c r="P253" s="31">
        <v>52163359</v>
      </c>
      <c r="Q253" s="31">
        <v>130351254</v>
      </c>
      <c r="R253" s="31">
        <v>138306171</v>
      </c>
      <c r="S253" s="31">
        <v>52163359</v>
      </c>
      <c r="T253" s="36">
        <f t="shared" si="54"/>
        <v>0.40017535235986301</v>
      </c>
      <c r="U253" s="36">
        <f t="shared" si="55"/>
        <v>0.12204110552006431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749462246</v>
      </c>
      <c r="E254" s="32">
        <f>SUM(E248:E253)</f>
        <v>749462246</v>
      </c>
      <c r="F254" s="32">
        <f>SUM(F248:F253)</f>
        <v>224487482</v>
      </c>
      <c r="G254" s="37">
        <f t="shared" si="49"/>
        <v>0.29953140828390706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224487482</v>
      </c>
      <c r="O254" s="37">
        <f t="shared" si="53"/>
        <v>0.29953140828390706</v>
      </c>
      <c r="P254" s="32">
        <f>SUM(P248:P253)</f>
        <v>198747224</v>
      </c>
      <c r="Q254" s="32">
        <f>SUM(Q248:Q253)</f>
        <v>634279981</v>
      </c>
      <c r="R254" s="32">
        <f>SUM(R248:R253)</f>
        <v>689545233</v>
      </c>
      <c r="S254" s="32">
        <f>SUM(S248:S253)</f>
        <v>198747224</v>
      </c>
      <c r="T254" s="37">
        <f t="shared" si="54"/>
        <v>0.31334305031455817</v>
      </c>
      <c r="U254" s="37">
        <f t="shared" si="55"/>
        <v>0.12951254101541565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1358123432</v>
      </c>
      <c r="E255" s="31">
        <v>1358123432</v>
      </c>
      <c r="F255" s="31">
        <v>464417488</v>
      </c>
      <c r="G255" s="36">
        <f t="shared" si="49"/>
        <v>0.34195528702136407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464417488</v>
      </c>
      <c r="O255" s="36">
        <f t="shared" si="53"/>
        <v>0.34195528702136407</v>
      </c>
      <c r="P255" s="31">
        <v>415780328</v>
      </c>
      <c r="Q255" s="31">
        <v>1217802035</v>
      </c>
      <c r="R255" s="31">
        <v>1266265562</v>
      </c>
      <c r="S255" s="31">
        <v>415780328</v>
      </c>
      <c r="T255" s="36">
        <f t="shared" si="54"/>
        <v>0.34141865102073016</v>
      </c>
      <c r="U255" s="36">
        <f t="shared" si="55"/>
        <v>0.11697802114389599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206442302</v>
      </c>
      <c r="E256" s="31">
        <v>206442302</v>
      </c>
      <c r="F256" s="31">
        <v>27460211</v>
      </c>
      <c r="G256" s="36">
        <f t="shared" si="49"/>
        <v>0.13301639602914328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27460211</v>
      </c>
      <c r="O256" s="36">
        <f t="shared" si="53"/>
        <v>0.13301639602914328</v>
      </c>
      <c r="P256" s="31">
        <v>21293625</v>
      </c>
      <c r="Q256" s="31">
        <v>151661162</v>
      </c>
      <c r="R256" s="31">
        <v>195547934</v>
      </c>
      <c r="S256" s="31">
        <v>21293625</v>
      </c>
      <c r="T256" s="36">
        <f t="shared" si="54"/>
        <v>0.14040262331631087</v>
      </c>
      <c r="U256" s="36">
        <f t="shared" si="55"/>
        <v>0.2895977551966844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714967133</v>
      </c>
      <c r="E257" s="31">
        <v>714967133</v>
      </c>
      <c r="F257" s="31">
        <v>223929493</v>
      </c>
      <c r="G257" s="36">
        <f t="shared" si="49"/>
        <v>0.31320249933782618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223929493</v>
      </c>
      <c r="O257" s="36">
        <f t="shared" si="53"/>
        <v>0.31320249933782618</v>
      </c>
      <c r="P257" s="31">
        <v>216429253</v>
      </c>
      <c r="Q257" s="31">
        <v>642038296</v>
      </c>
      <c r="R257" s="31">
        <v>645517013</v>
      </c>
      <c r="S257" s="31">
        <v>216429253</v>
      </c>
      <c r="T257" s="36">
        <f t="shared" si="54"/>
        <v>0.33709710830084194</v>
      </c>
      <c r="U257" s="36">
        <f t="shared" si="55"/>
        <v>3.465446512445336E-2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225153000</v>
      </c>
      <c r="E258" s="31">
        <v>225153000</v>
      </c>
      <c r="F258" s="31">
        <v>90663835</v>
      </c>
      <c r="G258" s="36">
        <f t="shared" si="49"/>
        <v>0.40267655771852917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90663835</v>
      </c>
      <c r="O258" s="36">
        <f t="shared" si="53"/>
        <v>0.40267655771852917</v>
      </c>
      <c r="P258" s="31">
        <v>81340009</v>
      </c>
      <c r="Q258" s="31">
        <v>213554000</v>
      </c>
      <c r="R258" s="31">
        <v>215106047</v>
      </c>
      <c r="S258" s="31">
        <v>81340009</v>
      </c>
      <c r="T258" s="36">
        <f t="shared" si="54"/>
        <v>0.38088731187428004</v>
      </c>
      <c r="U258" s="36">
        <f t="shared" si="55"/>
        <v>0.11462779651278376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2504685867</v>
      </c>
      <c r="E259" s="32">
        <f>SUM(E255:E258)</f>
        <v>2504685867</v>
      </c>
      <c r="F259" s="32">
        <f>SUM(F255:F258)</f>
        <v>806471027</v>
      </c>
      <c r="G259" s="37">
        <f t="shared" si="49"/>
        <v>0.32198489943409736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806471027</v>
      </c>
      <c r="O259" s="37">
        <f t="shared" si="53"/>
        <v>0.32198489943409736</v>
      </c>
      <c r="P259" s="32">
        <f>SUM(P255:P258)</f>
        <v>734843215</v>
      </c>
      <c r="Q259" s="32">
        <f>SUM(Q255:Q258)</f>
        <v>2225055493</v>
      </c>
      <c r="R259" s="32">
        <f>SUM(R255:R258)</f>
        <v>2322436556</v>
      </c>
      <c r="S259" s="32">
        <f>SUM(S255:S258)</f>
        <v>734843215</v>
      </c>
      <c r="T259" s="37">
        <f t="shared" si="54"/>
        <v>0.33025837661658713</v>
      </c>
      <c r="U259" s="37">
        <f t="shared" si="55"/>
        <v>9.7473597820454838E-2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10080953836</v>
      </c>
      <c r="E260" s="32">
        <f>SUM(E234:E239,E241:E246,E248:E253,E255:E258)</f>
        <v>10080953836</v>
      </c>
      <c r="F260" s="32">
        <f>SUM(F234:F239,F241:F246,F248:F253,F255:F258)</f>
        <v>3047110287</v>
      </c>
      <c r="G260" s="37">
        <f t="shared" si="49"/>
        <v>0.30226408498355511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3047110287</v>
      </c>
      <c r="O260" s="37">
        <f t="shared" si="53"/>
        <v>0.30226408498355511</v>
      </c>
      <c r="P260" s="32">
        <f>SUM(P234:P239,P241:P246,P248:P253,P255:P258)</f>
        <v>808384728</v>
      </c>
      <c r="Q260" s="32">
        <f>SUM(Q234:Q239,Q241:Q246,Q248:Q253,Q255:Q258)</f>
        <v>9267537838</v>
      </c>
      <c r="R260" s="32">
        <f>SUM(R234:R239,R241:R246,R248:R253,R255:R258)</f>
        <v>9399687966</v>
      </c>
      <c r="S260" s="32">
        <f>SUM(S234:S239,S241:S246,S248:S253,S255:S258)</f>
        <v>808384728</v>
      </c>
      <c r="T260" s="37">
        <f t="shared" si="54"/>
        <v>8.7227561638362316E-2</v>
      </c>
      <c r="U260" s="37">
        <f t="shared" si="55"/>
        <v>2.769381312458441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231207062</v>
      </c>
      <c r="E263" s="31">
        <v>231207062</v>
      </c>
      <c r="F263" s="31">
        <v>83343240</v>
      </c>
      <c r="G263" s="36">
        <f t="shared" ref="G263:G299" si="56">IF(($D263     =0),0,($F263     /$D263     ))</f>
        <v>0.36047013131458761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83343240</v>
      </c>
      <c r="O263" s="36">
        <f t="shared" ref="O263:O299" si="60">IF(($D263     =0),0,($N263     /$D263     ))</f>
        <v>0.36047013131458761</v>
      </c>
      <c r="P263" s="31">
        <v>9463952</v>
      </c>
      <c r="Q263" s="31">
        <v>203112550</v>
      </c>
      <c r="R263" s="31">
        <v>214127226</v>
      </c>
      <c r="S263" s="31">
        <v>9463952</v>
      </c>
      <c r="T263" s="36">
        <f t="shared" ref="T263:T299" si="61">IF(($Q263     =0),0,($S263     /$Q263     ))</f>
        <v>4.6594619584068048E-2</v>
      </c>
      <c r="U263" s="36">
        <f t="shared" ref="U263:U299" si="62">IF(($P263     =0),0,(($F263     /$P263     )-1))</f>
        <v>7.8063887052681586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94598009</v>
      </c>
      <c r="E264" s="31">
        <v>94598009</v>
      </c>
      <c r="F264" s="31">
        <v>30367797</v>
      </c>
      <c r="G264" s="36">
        <f t="shared" si="56"/>
        <v>0.32101940961569286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30367797</v>
      </c>
      <c r="O264" s="36">
        <f t="shared" si="60"/>
        <v>0.32101940961569286</v>
      </c>
      <c r="P264" s="31">
        <v>21320362</v>
      </c>
      <c r="Q264" s="31">
        <v>83251536</v>
      </c>
      <c r="R264" s="31">
        <v>88792658</v>
      </c>
      <c r="S264" s="31">
        <v>21320362</v>
      </c>
      <c r="T264" s="36">
        <f t="shared" si="61"/>
        <v>0.25609571936306375</v>
      </c>
      <c r="U264" s="36">
        <f t="shared" si="62"/>
        <v>0.42435653766103965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213871577</v>
      </c>
      <c r="E265" s="31">
        <v>213871577</v>
      </c>
      <c r="F265" s="31">
        <v>44124455</v>
      </c>
      <c r="G265" s="36">
        <f t="shared" si="56"/>
        <v>0.20631285194105059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44124455</v>
      </c>
      <c r="O265" s="36">
        <f t="shared" si="60"/>
        <v>0.20631285194105059</v>
      </c>
      <c r="P265" s="31">
        <v>33842361</v>
      </c>
      <c r="Q265" s="31">
        <v>188568832</v>
      </c>
      <c r="R265" s="31">
        <v>188568832</v>
      </c>
      <c r="S265" s="31">
        <v>33842361</v>
      </c>
      <c r="T265" s="36">
        <f t="shared" si="61"/>
        <v>0.17946953715023276</v>
      </c>
      <c r="U265" s="36">
        <f t="shared" si="62"/>
        <v>0.30382318774981454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47856652</v>
      </c>
      <c r="E266" s="31">
        <v>47856652</v>
      </c>
      <c r="F266" s="31">
        <v>20089295</v>
      </c>
      <c r="G266" s="36">
        <f t="shared" si="56"/>
        <v>0.4197806190036027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20089295</v>
      </c>
      <c r="O266" s="36">
        <f t="shared" si="60"/>
        <v>0.4197806190036027</v>
      </c>
      <c r="P266" s="31">
        <v>18511138</v>
      </c>
      <c r="Q266" s="31">
        <v>48354530</v>
      </c>
      <c r="R266" s="31">
        <v>52168469</v>
      </c>
      <c r="S266" s="31">
        <v>18511138</v>
      </c>
      <c r="T266" s="36">
        <f t="shared" si="61"/>
        <v>0.38282117518255271</v>
      </c>
      <c r="U266" s="36">
        <f t="shared" si="62"/>
        <v>8.5254455992927136E-2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587533300</v>
      </c>
      <c r="E267" s="32">
        <f>SUM(E263:E266)</f>
        <v>587533300</v>
      </c>
      <c r="F267" s="32">
        <f>SUM(F263:F266)</f>
        <v>177924787</v>
      </c>
      <c r="G267" s="37">
        <f t="shared" si="56"/>
        <v>0.30283353641402111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177924787</v>
      </c>
      <c r="O267" s="37">
        <f t="shared" si="60"/>
        <v>0.30283353641402111</v>
      </c>
      <c r="P267" s="32">
        <f>SUM(P263:P266)</f>
        <v>83137813</v>
      </c>
      <c r="Q267" s="32">
        <f>SUM(Q263:Q266)</f>
        <v>523287448</v>
      </c>
      <c r="R267" s="32">
        <f>SUM(R263:R266)</f>
        <v>543657185</v>
      </c>
      <c r="S267" s="32">
        <f>SUM(S263:S266)</f>
        <v>83137813</v>
      </c>
      <c r="T267" s="37">
        <f t="shared" si="61"/>
        <v>0.15887599314249173</v>
      </c>
      <c r="U267" s="37">
        <f t="shared" si="62"/>
        <v>1.1401186846230846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57344206</v>
      </c>
      <c r="E268" s="31">
        <v>57344206</v>
      </c>
      <c r="F268" s="31">
        <v>-15535</v>
      </c>
      <c r="G268" s="36">
        <f t="shared" si="56"/>
        <v>-2.7090792747221922E-4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-15535</v>
      </c>
      <c r="O268" s="36">
        <f t="shared" si="60"/>
        <v>-2.7090792747221922E-4</v>
      </c>
      <c r="P268" s="31">
        <v>-370748</v>
      </c>
      <c r="Q268" s="31">
        <v>69790663</v>
      </c>
      <c r="R268" s="31">
        <v>59037784</v>
      </c>
      <c r="S268" s="31">
        <v>-370748</v>
      </c>
      <c r="T268" s="36">
        <f t="shared" si="61"/>
        <v>-5.3122865446915152E-3</v>
      </c>
      <c r="U268" s="36">
        <f t="shared" si="62"/>
        <v>-0.95809822305177639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148795627</v>
      </c>
      <c r="E269" s="31">
        <v>148795627</v>
      </c>
      <c r="F269" s="31">
        <v>86811180</v>
      </c>
      <c r="G269" s="36">
        <f t="shared" si="56"/>
        <v>0.58342561371108037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86811180</v>
      </c>
      <c r="O269" s="36">
        <f t="shared" si="60"/>
        <v>0.58342561371108037</v>
      </c>
      <c r="P269" s="31">
        <v>84230168</v>
      </c>
      <c r="Q269" s="31">
        <v>133775317</v>
      </c>
      <c r="R269" s="31">
        <v>140364418</v>
      </c>
      <c r="S269" s="31">
        <v>84230168</v>
      </c>
      <c r="T269" s="36">
        <f t="shared" si="61"/>
        <v>0.62963908356875731</v>
      </c>
      <c r="U269" s="36">
        <f t="shared" si="62"/>
        <v>3.0642370320334678E-2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59410314</v>
      </c>
      <c r="E270" s="31">
        <v>59410314</v>
      </c>
      <c r="F270" s="31">
        <v>26626154</v>
      </c>
      <c r="G270" s="36">
        <f t="shared" si="56"/>
        <v>0.4481739315499999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26626154</v>
      </c>
      <c r="O270" s="36">
        <f t="shared" si="60"/>
        <v>0.4481739315499999</v>
      </c>
      <c r="P270" s="31">
        <v>29088654</v>
      </c>
      <c r="Q270" s="31">
        <v>55273960</v>
      </c>
      <c r="R270" s="31">
        <v>55273960</v>
      </c>
      <c r="S270" s="31">
        <v>29088654</v>
      </c>
      <c r="T270" s="36">
        <f t="shared" si="61"/>
        <v>0.52626325307613209</v>
      </c>
      <c r="U270" s="36">
        <f t="shared" si="62"/>
        <v>-8.4654999849769652E-2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44097059</v>
      </c>
      <c r="E271" s="31">
        <v>44097059</v>
      </c>
      <c r="F271" s="31">
        <v>19272008</v>
      </c>
      <c r="G271" s="36">
        <f t="shared" si="56"/>
        <v>0.43703612977908574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19272008</v>
      </c>
      <c r="O271" s="36">
        <f t="shared" si="60"/>
        <v>0.43703612977908574</v>
      </c>
      <c r="P271" s="31">
        <v>17939699</v>
      </c>
      <c r="Q271" s="31">
        <v>41025266</v>
      </c>
      <c r="R271" s="31">
        <v>41589266</v>
      </c>
      <c r="S271" s="31">
        <v>17939699</v>
      </c>
      <c r="T271" s="36">
        <f t="shared" si="61"/>
        <v>0.43728416044883173</v>
      </c>
      <c r="U271" s="36">
        <f t="shared" si="62"/>
        <v>7.4265961764464317E-2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20285240</v>
      </c>
      <c r="E272" s="31">
        <v>20285240</v>
      </c>
      <c r="F272" s="31">
        <v>2590533</v>
      </c>
      <c r="G272" s="36">
        <f t="shared" si="56"/>
        <v>0.12770531677219496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2590533</v>
      </c>
      <c r="O272" s="36">
        <f t="shared" si="60"/>
        <v>0.12770531677219496</v>
      </c>
      <c r="P272" s="31">
        <v>3089740</v>
      </c>
      <c r="Q272" s="31">
        <v>18554491</v>
      </c>
      <c r="R272" s="31">
        <v>21380450</v>
      </c>
      <c r="S272" s="31">
        <v>3089740</v>
      </c>
      <c r="T272" s="36">
        <f t="shared" si="61"/>
        <v>0.1665224877362575</v>
      </c>
      <c r="U272" s="36">
        <f t="shared" si="62"/>
        <v>-0.16156925825473989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14853384</v>
      </c>
      <c r="E273" s="31">
        <v>14853384</v>
      </c>
      <c r="F273" s="31">
        <v>9581576</v>
      </c>
      <c r="G273" s="36">
        <f t="shared" si="56"/>
        <v>0.64507697370511663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9581576</v>
      </c>
      <c r="O273" s="36">
        <f t="shared" si="60"/>
        <v>0.64507697370511663</v>
      </c>
      <c r="P273" s="31">
        <v>9704890</v>
      </c>
      <c r="Q273" s="31">
        <v>11484639</v>
      </c>
      <c r="R273" s="31">
        <v>14117215</v>
      </c>
      <c r="S273" s="31">
        <v>9704890</v>
      </c>
      <c r="T273" s="36">
        <f t="shared" si="61"/>
        <v>0.84503222086475682</v>
      </c>
      <c r="U273" s="36">
        <f t="shared" si="62"/>
        <v>-1.2706377918760503E-2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69403625</v>
      </c>
      <c r="E274" s="31">
        <v>69403625</v>
      </c>
      <c r="F274" s="31">
        <v>24388470</v>
      </c>
      <c r="G274" s="36">
        <f t="shared" si="56"/>
        <v>0.35140052122637688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24388470</v>
      </c>
      <c r="O274" s="36">
        <f t="shared" si="60"/>
        <v>0.35140052122637688</v>
      </c>
      <c r="P274" s="31">
        <v>21983297</v>
      </c>
      <c r="Q274" s="31">
        <v>66122890</v>
      </c>
      <c r="R274" s="31">
        <v>67628506</v>
      </c>
      <c r="S274" s="31">
        <v>21983297</v>
      </c>
      <c r="T274" s="36">
        <f t="shared" si="61"/>
        <v>0.33246122484967006</v>
      </c>
      <c r="U274" s="36">
        <f t="shared" si="62"/>
        <v>0.10940911183613622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414189455</v>
      </c>
      <c r="E275" s="32">
        <f>SUM(E268:E274)</f>
        <v>414189455</v>
      </c>
      <c r="F275" s="32">
        <f>SUM(F268:F274)</f>
        <v>169254386</v>
      </c>
      <c r="G275" s="37">
        <f t="shared" si="56"/>
        <v>0.40864001716316029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169254386</v>
      </c>
      <c r="O275" s="37">
        <f t="shared" si="60"/>
        <v>0.40864001716316029</v>
      </c>
      <c r="P275" s="32">
        <f>SUM(P268:P274)</f>
        <v>165665700</v>
      </c>
      <c r="Q275" s="32">
        <f>SUM(Q268:Q274)</f>
        <v>396027226</v>
      </c>
      <c r="R275" s="32">
        <f>SUM(R268:R274)</f>
        <v>399391599</v>
      </c>
      <c r="S275" s="32">
        <f>SUM(S268:S274)</f>
        <v>165665700</v>
      </c>
      <c r="T275" s="37">
        <f t="shared" si="61"/>
        <v>0.4183189667873996</v>
      </c>
      <c r="U275" s="37">
        <f t="shared" si="62"/>
        <v>2.166221493042908E-2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98780651</v>
      </c>
      <c r="E276" s="31">
        <v>98780651</v>
      </c>
      <c r="F276" s="31">
        <v>5895688</v>
      </c>
      <c r="G276" s="36">
        <f t="shared" si="56"/>
        <v>5.968464411112253E-2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5895688</v>
      </c>
      <c r="O276" s="36">
        <f t="shared" si="60"/>
        <v>5.968464411112253E-2</v>
      </c>
      <c r="P276" s="31">
        <v>6884248</v>
      </c>
      <c r="Q276" s="31">
        <v>95553867</v>
      </c>
      <c r="R276" s="31">
        <v>95031144</v>
      </c>
      <c r="S276" s="31">
        <v>6884248</v>
      </c>
      <c r="T276" s="36">
        <f t="shared" si="61"/>
        <v>7.2045728929002947E-2</v>
      </c>
      <c r="U276" s="36">
        <f t="shared" si="62"/>
        <v>-0.14359738347601658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24007350</v>
      </c>
      <c r="E277" s="31">
        <v>24007350</v>
      </c>
      <c r="F277" s="31">
        <v>12930935</v>
      </c>
      <c r="G277" s="36">
        <f t="shared" si="56"/>
        <v>0.53862400473188421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12930935</v>
      </c>
      <c r="O277" s="36">
        <f t="shared" si="60"/>
        <v>0.53862400473188421</v>
      </c>
      <c r="P277" s="31">
        <v>10034006</v>
      </c>
      <c r="Q277" s="31">
        <v>24147617</v>
      </c>
      <c r="R277" s="31">
        <v>24335317</v>
      </c>
      <c r="S277" s="31">
        <v>10034006</v>
      </c>
      <c r="T277" s="36">
        <f t="shared" si="61"/>
        <v>0.41552779307374305</v>
      </c>
      <c r="U277" s="36">
        <f t="shared" si="62"/>
        <v>0.28871110900272523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48511959</v>
      </c>
      <c r="E278" s="31">
        <v>48511959</v>
      </c>
      <c r="F278" s="31">
        <v>4174814</v>
      </c>
      <c r="G278" s="36">
        <f t="shared" si="56"/>
        <v>8.6057419367459476E-2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4174814</v>
      </c>
      <c r="O278" s="36">
        <f t="shared" si="60"/>
        <v>8.6057419367459476E-2</v>
      </c>
      <c r="P278" s="31">
        <v>40187467</v>
      </c>
      <c r="Q278" s="31">
        <v>46796147</v>
      </c>
      <c r="R278" s="31">
        <v>46796147</v>
      </c>
      <c r="S278" s="31">
        <v>40187467</v>
      </c>
      <c r="T278" s="36">
        <f t="shared" si="61"/>
        <v>0.85877726215365546</v>
      </c>
      <c r="U278" s="36">
        <f t="shared" si="62"/>
        <v>-0.89611651811745185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68492568</v>
      </c>
      <c r="E279" s="31">
        <v>68492568</v>
      </c>
      <c r="F279" s="31">
        <v>742146</v>
      </c>
      <c r="G279" s="36">
        <f t="shared" si="56"/>
        <v>1.0835423779117174E-2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742146</v>
      </c>
      <c r="O279" s="36">
        <f t="shared" si="60"/>
        <v>1.0835423779117174E-2</v>
      </c>
      <c r="P279" s="31">
        <v>12361425</v>
      </c>
      <c r="Q279" s="31">
        <v>57896868</v>
      </c>
      <c r="R279" s="31">
        <v>57896868</v>
      </c>
      <c r="S279" s="31">
        <v>12361425</v>
      </c>
      <c r="T279" s="36">
        <f t="shared" si="61"/>
        <v>0.2135076633160882</v>
      </c>
      <c r="U279" s="36">
        <f t="shared" si="62"/>
        <v>-0.93996274701339044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39149847</v>
      </c>
      <c r="E280" s="31">
        <v>39149847</v>
      </c>
      <c r="F280" s="31">
        <v>17180354</v>
      </c>
      <c r="G280" s="36">
        <f t="shared" si="56"/>
        <v>0.43883578906451409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17180354</v>
      </c>
      <c r="O280" s="36">
        <f t="shared" si="60"/>
        <v>0.43883578906451409</v>
      </c>
      <c r="P280" s="31">
        <v>1033944</v>
      </c>
      <c r="Q280" s="31">
        <v>34373528</v>
      </c>
      <c r="R280" s="31">
        <v>34937862</v>
      </c>
      <c r="S280" s="31">
        <v>1033944</v>
      </c>
      <c r="T280" s="36">
        <f t="shared" si="61"/>
        <v>3.00796589747785E-2</v>
      </c>
      <c r="U280" s="36">
        <f t="shared" si="62"/>
        <v>15.616329317641963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34836613</v>
      </c>
      <c r="E281" s="31">
        <v>34836613</v>
      </c>
      <c r="F281" s="31">
        <v>5489912</v>
      </c>
      <c r="G281" s="36">
        <f t="shared" si="56"/>
        <v>0.15759029157053817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5489912</v>
      </c>
      <c r="O281" s="36">
        <f t="shared" si="60"/>
        <v>0.15759029157053817</v>
      </c>
      <c r="P281" s="31">
        <v>37691608</v>
      </c>
      <c r="Q281" s="31">
        <v>31426802</v>
      </c>
      <c r="R281" s="31">
        <v>31468932</v>
      </c>
      <c r="S281" s="31">
        <v>37691608</v>
      </c>
      <c r="T281" s="36">
        <f t="shared" si="61"/>
        <v>1.1993459595411586</v>
      </c>
      <c r="U281" s="36">
        <f t="shared" si="62"/>
        <v>-0.85434656966611766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71188514</v>
      </c>
      <c r="E282" s="31">
        <v>71188514</v>
      </c>
      <c r="F282" s="31">
        <v>7601707</v>
      </c>
      <c r="G282" s="36">
        <f t="shared" si="56"/>
        <v>0.10678277397390258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7601707</v>
      </c>
      <c r="O282" s="36">
        <f t="shared" si="60"/>
        <v>0.10678277397390258</v>
      </c>
      <c r="P282" s="31">
        <v>23259031</v>
      </c>
      <c r="Q282" s="31">
        <v>60366758</v>
      </c>
      <c r="R282" s="31">
        <v>67448203</v>
      </c>
      <c r="S282" s="31">
        <v>23259031</v>
      </c>
      <c r="T282" s="36">
        <f t="shared" si="61"/>
        <v>0.38529534748246708</v>
      </c>
      <c r="U282" s="36">
        <f t="shared" si="62"/>
        <v>-0.67317181012399008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49642876</v>
      </c>
      <c r="E283" s="31">
        <v>49642876</v>
      </c>
      <c r="F283" s="31">
        <v>13549205</v>
      </c>
      <c r="G283" s="36">
        <f t="shared" si="56"/>
        <v>0.27293352222381312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13549205</v>
      </c>
      <c r="O283" s="36">
        <f t="shared" si="60"/>
        <v>0.27293352222381312</v>
      </c>
      <c r="P283" s="31">
        <v>12462414</v>
      </c>
      <c r="Q283" s="31">
        <v>83503361</v>
      </c>
      <c r="R283" s="31">
        <v>86584487</v>
      </c>
      <c r="S283" s="31">
        <v>12462414</v>
      </c>
      <c r="T283" s="36">
        <f t="shared" si="61"/>
        <v>0.14924445975294337</v>
      </c>
      <c r="U283" s="36">
        <f t="shared" si="62"/>
        <v>8.720549646320519E-2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67240100</v>
      </c>
      <c r="E284" s="31">
        <v>67240100</v>
      </c>
      <c r="F284" s="31">
        <v>30355751</v>
      </c>
      <c r="G284" s="36">
        <f t="shared" si="56"/>
        <v>0.45145309123573579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30355751</v>
      </c>
      <c r="O284" s="36">
        <f t="shared" si="60"/>
        <v>0.45145309123573579</v>
      </c>
      <c r="P284" s="31">
        <v>26573556</v>
      </c>
      <c r="Q284" s="31">
        <v>64828150</v>
      </c>
      <c r="R284" s="31">
        <v>65263515</v>
      </c>
      <c r="S284" s="31">
        <v>26573556</v>
      </c>
      <c r="T284" s="36">
        <f t="shared" si="61"/>
        <v>0.40990767128168859</v>
      </c>
      <c r="U284" s="36">
        <f t="shared" si="62"/>
        <v>0.14232927651835525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501850478</v>
      </c>
      <c r="E285" s="32">
        <f>SUM(E276:E284)</f>
        <v>501850478</v>
      </c>
      <c r="F285" s="32">
        <f>SUM(F276:F284)</f>
        <v>97920512</v>
      </c>
      <c r="G285" s="37">
        <f t="shared" si="56"/>
        <v>0.19511889754541592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97920512</v>
      </c>
      <c r="O285" s="37">
        <f t="shared" si="60"/>
        <v>0.19511889754541592</v>
      </c>
      <c r="P285" s="32">
        <f>SUM(P276:P284)</f>
        <v>170487699</v>
      </c>
      <c r="Q285" s="32">
        <f>SUM(Q276:Q284)</f>
        <v>498893098</v>
      </c>
      <c r="R285" s="32">
        <f>SUM(R276:R284)</f>
        <v>509762475</v>
      </c>
      <c r="S285" s="32">
        <f>SUM(S276:S284)</f>
        <v>170487699</v>
      </c>
      <c r="T285" s="37">
        <f t="shared" si="61"/>
        <v>0.34173192550360759</v>
      </c>
      <c r="U285" s="37">
        <f t="shared" si="62"/>
        <v>-0.42564470883028338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167490173</v>
      </c>
      <c r="E286" s="31">
        <v>167490173</v>
      </c>
      <c r="F286" s="31">
        <v>1329102</v>
      </c>
      <c r="G286" s="36">
        <f t="shared" si="56"/>
        <v>7.9354028728598897E-3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1329102</v>
      </c>
      <c r="O286" s="36">
        <f t="shared" si="60"/>
        <v>7.9354028728598897E-3</v>
      </c>
      <c r="P286" s="31">
        <v>44683829</v>
      </c>
      <c r="Q286" s="31">
        <v>145810102</v>
      </c>
      <c r="R286" s="31">
        <v>146615950</v>
      </c>
      <c r="S286" s="31">
        <v>44683829</v>
      </c>
      <c r="T286" s="36">
        <f t="shared" si="61"/>
        <v>0.30645221687040586</v>
      </c>
      <c r="U286" s="36">
        <f t="shared" si="62"/>
        <v>-0.97025541387690839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60480018</v>
      </c>
      <c r="E287" s="31">
        <v>60480018</v>
      </c>
      <c r="F287" s="31">
        <v>20777672</v>
      </c>
      <c r="G287" s="36">
        <f t="shared" si="56"/>
        <v>0.34354606177531233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20777672</v>
      </c>
      <c r="O287" s="36">
        <f t="shared" si="60"/>
        <v>0.34354606177531233</v>
      </c>
      <c r="P287" s="31">
        <v>3860105</v>
      </c>
      <c r="Q287" s="31">
        <v>56555352</v>
      </c>
      <c r="R287" s="31">
        <v>59407352</v>
      </c>
      <c r="S287" s="31">
        <v>3860105</v>
      </c>
      <c r="T287" s="36">
        <f t="shared" si="61"/>
        <v>6.8253575718174295E-2</v>
      </c>
      <c r="U287" s="36">
        <f t="shared" si="62"/>
        <v>4.3826701605267218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113948701</v>
      </c>
      <c r="E288" s="31">
        <v>113948701</v>
      </c>
      <c r="F288" s="31">
        <v>27913563</v>
      </c>
      <c r="G288" s="36">
        <f t="shared" si="56"/>
        <v>0.24496604836241179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27913563</v>
      </c>
      <c r="O288" s="36">
        <f t="shared" si="60"/>
        <v>0.24496604836241179</v>
      </c>
      <c r="P288" s="31">
        <v>31302159</v>
      </c>
      <c r="Q288" s="31">
        <v>108371594</v>
      </c>
      <c r="R288" s="31">
        <v>109441594</v>
      </c>
      <c r="S288" s="31">
        <v>31302159</v>
      </c>
      <c r="T288" s="36">
        <f t="shared" si="61"/>
        <v>0.28884099462447699</v>
      </c>
      <c r="U288" s="36">
        <f t="shared" si="62"/>
        <v>-0.10825438590354108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71247221</v>
      </c>
      <c r="E289" s="31">
        <v>71247221</v>
      </c>
      <c r="F289" s="31">
        <v>19593034</v>
      </c>
      <c r="G289" s="36">
        <f t="shared" si="56"/>
        <v>0.27500067686850549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19593034</v>
      </c>
      <c r="O289" s="36">
        <f t="shared" si="60"/>
        <v>0.27500067686850549</v>
      </c>
      <c r="P289" s="31">
        <v>17717011</v>
      </c>
      <c r="Q289" s="31">
        <v>58590262</v>
      </c>
      <c r="R289" s="31">
        <v>76635782</v>
      </c>
      <c r="S289" s="31">
        <v>17717011</v>
      </c>
      <c r="T289" s="36">
        <f t="shared" si="61"/>
        <v>0.30238832179996056</v>
      </c>
      <c r="U289" s="36">
        <f t="shared" si="62"/>
        <v>0.10588823363037925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341061659</v>
      </c>
      <c r="E290" s="31">
        <v>341061659</v>
      </c>
      <c r="F290" s="31">
        <v>110514167</v>
      </c>
      <c r="G290" s="36">
        <f t="shared" si="56"/>
        <v>0.32402987578266601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110514167</v>
      </c>
      <c r="O290" s="36">
        <f t="shared" si="60"/>
        <v>0.32402987578266601</v>
      </c>
      <c r="P290" s="31">
        <v>83431394</v>
      </c>
      <c r="Q290" s="31">
        <v>351839178</v>
      </c>
      <c r="R290" s="31">
        <v>353245933</v>
      </c>
      <c r="S290" s="31">
        <v>83431394</v>
      </c>
      <c r="T290" s="36">
        <f t="shared" si="61"/>
        <v>0.2371293454988688</v>
      </c>
      <c r="U290" s="36">
        <f t="shared" si="62"/>
        <v>0.32461129679794154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88046000</v>
      </c>
      <c r="E291" s="31">
        <v>88046000</v>
      </c>
      <c r="F291" s="31">
        <v>243415</v>
      </c>
      <c r="G291" s="36">
        <f t="shared" si="56"/>
        <v>2.7646343956568157E-3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243415</v>
      </c>
      <c r="O291" s="36">
        <f t="shared" si="60"/>
        <v>2.7646343956568157E-3</v>
      </c>
      <c r="P291" s="31">
        <v>31810959</v>
      </c>
      <c r="Q291" s="31">
        <v>83243000</v>
      </c>
      <c r="R291" s="31">
        <v>84143000</v>
      </c>
      <c r="S291" s="31">
        <v>31810959</v>
      </c>
      <c r="T291" s="36">
        <f t="shared" si="61"/>
        <v>0.38214575399733308</v>
      </c>
      <c r="U291" s="36">
        <f t="shared" si="62"/>
        <v>-0.9923480772773936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842273772</v>
      </c>
      <c r="E292" s="32">
        <f>SUM(E286:E291)</f>
        <v>842273772</v>
      </c>
      <c r="F292" s="32">
        <f>SUM(F286:F291)</f>
        <v>180370953</v>
      </c>
      <c r="G292" s="37">
        <f t="shared" si="56"/>
        <v>0.21414765483164067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180370953</v>
      </c>
      <c r="O292" s="37">
        <f t="shared" si="60"/>
        <v>0.21414765483164067</v>
      </c>
      <c r="P292" s="32">
        <f>SUM(P286:P291)</f>
        <v>212805457</v>
      </c>
      <c r="Q292" s="32">
        <f>SUM(Q286:Q291)</f>
        <v>804409488</v>
      </c>
      <c r="R292" s="32">
        <f>SUM(R286:R291)</f>
        <v>829489611</v>
      </c>
      <c r="S292" s="32">
        <f>SUM(S286:S291)</f>
        <v>212805457</v>
      </c>
      <c r="T292" s="37">
        <f t="shared" si="61"/>
        <v>0.26454866603960298</v>
      </c>
      <c r="U292" s="37">
        <f t="shared" si="62"/>
        <v>-0.15241387348445679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691346959</v>
      </c>
      <c r="E293" s="31">
        <v>691346959</v>
      </c>
      <c r="F293" s="31">
        <v>286227513</v>
      </c>
      <c r="G293" s="36">
        <f t="shared" si="56"/>
        <v>0.41401427933380119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286227513</v>
      </c>
      <c r="O293" s="36">
        <f t="shared" si="60"/>
        <v>0.41401427933380119</v>
      </c>
      <c r="P293" s="31">
        <v>227122174</v>
      </c>
      <c r="Q293" s="31">
        <v>655910850</v>
      </c>
      <c r="R293" s="31">
        <v>659225250</v>
      </c>
      <c r="S293" s="31">
        <v>227122174</v>
      </c>
      <c r="T293" s="36">
        <f t="shared" si="61"/>
        <v>0.34626988408561926</v>
      </c>
      <c r="U293" s="36">
        <f t="shared" si="62"/>
        <v>0.26023588079955595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177641809</v>
      </c>
      <c r="E294" s="31">
        <v>177641809</v>
      </c>
      <c r="F294" s="31">
        <v>70811821</v>
      </c>
      <c r="G294" s="36">
        <f t="shared" si="56"/>
        <v>0.39862136846399709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70811821</v>
      </c>
      <c r="O294" s="36">
        <f t="shared" si="60"/>
        <v>0.39862136846399709</v>
      </c>
      <c r="P294" s="31">
        <v>22825129</v>
      </c>
      <c r="Q294" s="31">
        <v>163322323</v>
      </c>
      <c r="R294" s="31">
        <v>162817674</v>
      </c>
      <c r="S294" s="31">
        <v>22825129</v>
      </c>
      <c r="T294" s="36">
        <f t="shared" si="61"/>
        <v>0.13975510867549931</v>
      </c>
      <c r="U294" s="36">
        <f t="shared" si="62"/>
        <v>2.1023623568567782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21880848</v>
      </c>
      <c r="E295" s="31">
        <v>21880848</v>
      </c>
      <c r="F295" s="31">
        <v>3140217</v>
      </c>
      <c r="G295" s="36">
        <f t="shared" si="56"/>
        <v>0.14351441041041921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3140217</v>
      </c>
      <c r="O295" s="36">
        <f t="shared" si="60"/>
        <v>0.14351441041041921</v>
      </c>
      <c r="P295" s="31">
        <v>6556657</v>
      </c>
      <c r="Q295" s="31">
        <v>21340390</v>
      </c>
      <c r="R295" s="31">
        <v>24450235</v>
      </c>
      <c r="S295" s="31">
        <v>6556657</v>
      </c>
      <c r="T295" s="36">
        <f t="shared" si="61"/>
        <v>0.3072416670923071</v>
      </c>
      <c r="U295" s="36">
        <f t="shared" si="62"/>
        <v>-0.52106431676996379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58495142</v>
      </c>
      <c r="E296" s="31">
        <v>58495142</v>
      </c>
      <c r="F296" s="31">
        <v>14510746</v>
      </c>
      <c r="G296" s="36">
        <f t="shared" si="56"/>
        <v>0.24806754037796849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14510746</v>
      </c>
      <c r="O296" s="36">
        <f t="shared" si="60"/>
        <v>0.24806754037796849</v>
      </c>
      <c r="P296" s="31">
        <v>13929015</v>
      </c>
      <c r="Q296" s="31">
        <v>35606861</v>
      </c>
      <c r="R296" s="31">
        <v>51025519</v>
      </c>
      <c r="S296" s="31">
        <v>13929015</v>
      </c>
      <c r="T296" s="36">
        <f t="shared" si="61"/>
        <v>0.39118907448763879</v>
      </c>
      <c r="U296" s="36">
        <f t="shared" si="62"/>
        <v>4.176397254220765E-2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144351000</v>
      </c>
      <c r="E297" s="31">
        <v>144351000</v>
      </c>
      <c r="F297" s="31">
        <v>59558598</v>
      </c>
      <c r="G297" s="36">
        <f t="shared" si="56"/>
        <v>0.41259567304694805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59558598</v>
      </c>
      <c r="O297" s="36">
        <f t="shared" si="60"/>
        <v>0.41259567304694805</v>
      </c>
      <c r="P297" s="31">
        <v>51669100</v>
      </c>
      <c r="Q297" s="31">
        <v>140731000</v>
      </c>
      <c r="R297" s="31">
        <v>140731000</v>
      </c>
      <c r="S297" s="31">
        <v>51669100</v>
      </c>
      <c r="T297" s="36">
        <f t="shared" si="61"/>
        <v>0.36714796313534331</v>
      </c>
      <c r="U297" s="36">
        <f t="shared" si="62"/>
        <v>0.15269276995341508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1093715758</v>
      </c>
      <c r="E298" s="32">
        <f>SUM(E293:E297)</f>
        <v>1093715758</v>
      </c>
      <c r="F298" s="32">
        <f>SUM(F293:F297)</f>
        <v>434248895</v>
      </c>
      <c r="G298" s="37">
        <f t="shared" si="56"/>
        <v>0.3970399912625196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434248895</v>
      </c>
      <c r="O298" s="37">
        <f t="shared" si="60"/>
        <v>0.3970399912625196</v>
      </c>
      <c r="P298" s="32">
        <f>SUM(P293:P297)</f>
        <v>322102075</v>
      </c>
      <c r="Q298" s="32">
        <f>SUM(Q293:Q297)</f>
        <v>1016911424</v>
      </c>
      <c r="R298" s="32">
        <f>SUM(R293:R297)</f>
        <v>1038249678</v>
      </c>
      <c r="S298" s="32">
        <f>SUM(S293:S297)</f>
        <v>322102075</v>
      </c>
      <c r="T298" s="37">
        <f t="shared" si="61"/>
        <v>0.31674545825536915</v>
      </c>
      <c r="U298" s="37">
        <f t="shared" si="62"/>
        <v>0.34817167818617745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3439562763</v>
      </c>
      <c r="E299" s="32">
        <f>SUM(E263:E266,E268:E274,E276:E284,E286:E291,E293:E297)</f>
        <v>3439562763</v>
      </c>
      <c r="F299" s="32">
        <f>SUM(F263:F266,F268:F274,F276:F284,F286:F291,F293:F297)</f>
        <v>1059719533</v>
      </c>
      <c r="G299" s="37">
        <f t="shared" si="56"/>
        <v>0.30809716409294668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1059719533</v>
      </c>
      <c r="O299" s="37">
        <f t="shared" si="60"/>
        <v>0.30809716409294668</v>
      </c>
      <c r="P299" s="32">
        <f>SUM(P263:P266,P268:P274,P276:P284,P286:P291,P293:P297)</f>
        <v>954198744</v>
      </c>
      <c r="Q299" s="32">
        <f>SUM(Q263:Q266,Q268:Q274,Q276:Q284,Q286:Q291,Q293:Q297)</f>
        <v>3239528684</v>
      </c>
      <c r="R299" s="32">
        <f>SUM(R263:R266,R268:R274,R276:R284,R286:R291,R293:R297)</f>
        <v>3320550548</v>
      </c>
      <c r="S299" s="32">
        <f>SUM(S263:S266,S268:S274,S276:S284,S286:S291,S293:S297)</f>
        <v>954198744</v>
      </c>
      <c r="T299" s="37">
        <f t="shared" si="61"/>
        <v>0.29454863255657471</v>
      </c>
      <c r="U299" s="37">
        <f t="shared" si="62"/>
        <v>0.11058575549749405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18651438180</v>
      </c>
      <c r="E302" s="31">
        <v>18651438180</v>
      </c>
      <c r="F302" s="31">
        <v>5251555013</v>
      </c>
      <c r="G302" s="36">
        <f t="shared" ref="G302:G339" si="63">IF(($D302     =0),0,($F302     /$D302     ))</f>
        <v>0.28156300668713363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5251555013</v>
      </c>
      <c r="O302" s="36">
        <f t="shared" ref="O302:O339" si="67">IF(($D302     =0),0,($N302     /$D302     ))</f>
        <v>0.28156300668713363</v>
      </c>
      <c r="P302" s="31">
        <v>4807822167</v>
      </c>
      <c r="Q302" s="31">
        <v>17680058839</v>
      </c>
      <c r="R302" s="31">
        <v>17813009703</v>
      </c>
      <c r="S302" s="31">
        <v>4807822167</v>
      </c>
      <c r="T302" s="36">
        <f t="shared" ref="T302:T339" si="68">IF(($Q302     =0),0,($S302     /$Q302     ))</f>
        <v>0.27193473793167167</v>
      </c>
      <c r="U302" s="36">
        <f t="shared" ref="U302:U339" si="69">IF(($P302     =0),0,(($F302     /$P302     )-1))</f>
        <v>9.2293939040778206E-2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18651438180</v>
      </c>
      <c r="E303" s="32">
        <f>E302</f>
        <v>18651438180</v>
      </c>
      <c r="F303" s="32">
        <f>F302</f>
        <v>5251555013</v>
      </c>
      <c r="G303" s="37">
        <f t="shared" si="63"/>
        <v>0.28156300668713363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5251555013</v>
      </c>
      <c r="O303" s="37">
        <f t="shared" si="67"/>
        <v>0.28156300668713363</v>
      </c>
      <c r="P303" s="32">
        <f>P302</f>
        <v>4807822167</v>
      </c>
      <c r="Q303" s="32">
        <f>Q302</f>
        <v>17680058839</v>
      </c>
      <c r="R303" s="32">
        <f>R302</f>
        <v>17813009703</v>
      </c>
      <c r="S303" s="32">
        <f>S302</f>
        <v>4807822167</v>
      </c>
      <c r="T303" s="37">
        <f t="shared" si="68"/>
        <v>0.27193473793167167</v>
      </c>
      <c r="U303" s="37">
        <f t="shared" si="69"/>
        <v>9.2293939040778206E-2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150515207</v>
      </c>
      <c r="E304" s="31">
        <v>150515207</v>
      </c>
      <c r="F304" s="31">
        <v>53139483</v>
      </c>
      <c r="G304" s="36">
        <f t="shared" si="63"/>
        <v>0.35305059242286396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53139483</v>
      </c>
      <c r="O304" s="36">
        <f t="shared" si="67"/>
        <v>0.35305059242286396</v>
      </c>
      <c r="P304" s="31">
        <v>47362149</v>
      </c>
      <c r="Q304" s="31">
        <v>138485557</v>
      </c>
      <c r="R304" s="31">
        <v>149534960</v>
      </c>
      <c r="S304" s="31">
        <v>47362149</v>
      </c>
      <c r="T304" s="36">
        <f t="shared" si="68"/>
        <v>0.34200063909913725</v>
      </c>
      <c r="U304" s="36">
        <f t="shared" si="69"/>
        <v>0.12198209164875529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95129759</v>
      </c>
      <c r="E305" s="31">
        <v>95129759</v>
      </c>
      <c r="F305" s="31">
        <v>31258649</v>
      </c>
      <c r="G305" s="36">
        <f t="shared" si="63"/>
        <v>0.32858959518650732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31258649</v>
      </c>
      <c r="O305" s="36">
        <f t="shared" si="67"/>
        <v>0.32858959518650732</v>
      </c>
      <c r="P305" s="31">
        <v>27669090</v>
      </c>
      <c r="Q305" s="31">
        <v>80388691</v>
      </c>
      <c r="R305" s="31">
        <v>89486474</v>
      </c>
      <c r="S305" s="31">
        <v>27669090</v>
      </c>
      <c r="T305" s="36">
        <f t="shared" si="68"/>
        <v>0.34419132412542952</v>
      </c>
      <c r="U305" s="36">
        <f t="shared" si="69"/>
        <v>0.12973173313614583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131204703</v>
      </c>
      <c r="E306" s="31">
        <v>131204703</v>
      </c>
      <c r="F306" s="31">
        <v>39268716</v>
      </c>
      <c r="G306" s="36">
        <f t="shared" si="63"/>
        <v>0.29929350931879323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39268716</v>
      </c>
      <c r="O306" s="36">
        <f t="shared" si="67"/>
        <v>0.29929350931879323</v>
      </c>
      <c r="P306" s="31">
        <v>33971296</v>
      </c>
      <c r="Q306" s="31">
        <v>115488236</v>
      </c>
      <c r="R306" s="31">
        <v>123996761</v>
      </c>
      <c r="S306" s="31">
        <v>33971296</v>
      </c>
      <c r="T306" s="36">
        <f t="shared" si="68"/>
        <v>0.29415373527741823</v>
      </c>
      <c r="U306" s="36">
        <f t="shared" si="69"/>
        <v>0.15593811905203725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436185160</v>
      </c>
      <c r="E307" s="31">
        <v>436424840</v>
      </c>
      <c r="F307" s="31">
        <v>128337788</v>
      </c>
      <c r="G307" s="36">
        <f t="shared" si="63"/>
        <v>0.2942277724441611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128337788</v>
      </c>
      <c r="O307" s="36">
        <f t="shared" si="67"/>
        <v>0.2942277724441611</v>
      </c>
      <c r="P307" s="31">
        <v>104684296</v>
      </c>
      <c r="Q307" s="31">
        <v>376333236</v>
      </c>
      <c r="R307" s="31">
        <v>401277707</v>
      </c>
      <c r="S307" s="31">
        <v>104684296</v>
      </c>
      <c r="T307" s="36">
        <f t="shared" si="68"/>
        <v>0.27816914900388973</v>
      </c>
      <c r="U307" s="36">
        <f t="shared" si="69"/>
        <v>0.22595071948518419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318757838</v>
      </c>
      <c r="E308" s="31">
        <v>319222838</v>
      </c>
      <c r="F308" s="31">
        <v>79776392</v>
      </c>
      <c r="G308" s="36">
        <f t="shared" si="63"/>
        <v>0.25027272270556683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79776392</v>
      </c>
      <c r="O308" s="36">
        <f t="shared" si="67"/>
        <v>0.25027272270556683</v>
      </c>
      <c r="P308" s="31">
        <v>78371771</v>
      </c>
      <c r="Q308" s="31">
        <v>267175277</v>
      </c>
      <c r="R308" s="31">
        <v>283228950</v>
      </c>
      <c r="S308" s="31">
        <v>78371771</v>
      </c>
      <c r="T308" s="36">
        <f t="shared" si="68"/>
        <v>0.29333466733899932</v>
      </c>
      <c r="U308" s="36">
        <f t="shared" si="69"/>
        <v>1.7922537440170805E-2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136867852</v>
      </c>
      <c r="E309" s="31">
        <v>136867852</v>
      </c>
      <c r="F309" s="31">
        <v>42616711</v>
      </c>
      <c r="G309" s="36">
        <f t="shared" si="63"/>
        <v>0.31137122689702179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42616711</v>
      </c>
      <c r="O309" s="36">
        <f t="shared" si="67"/>
        <v>0.31137122689702179</v>
      </c>
      <c r="P309" s="31">
        <v>43544616</v>
      </c>
      <c r="Q309" s="31">
        <v>131003886</v>
      </c>
      <c r="R309" s="31">
        <v>136085938</v>
      </c>
      <c r="S309" s="31">
        <v>43544616</v>
      </c>
      <c r="T309" s="36">
        <f t="shared" si="68"/>
        <v>0.33239178874434305</v>
      </c>
      <c r="U309" s="36">
        <f t="shared" si="69"/>
        <v>-2.1309293438251942E-2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1268660519</v>
      </c>
      <c r="E310" s="32">
        <f>SUM(E304:E309)</f>
        <v>1269365199</v>
      </c>
      <c r="F310" s="32">
        <f>SUM(F304:F309)</f>
        <v>374397739</v>
      </c>
      <c r="G310" s="37">
        <f t="shared" si="63"/>
        <v>0.29511262736788929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374397739</v>
      </c>
      <c r="O310" s="37">
        <f t="shared" si="67"/>
        <v>0.29511262736788929</v>
      </c>
      <c r="P310" s="32">
        <f>SUM(P304:P309)</f>
        <v>335603218</v>
      </c>
      <c r="Q310" s="32">
        <f>SUM(Q304:Q309)</f>
        <v>1108874883</v>
      </c>
      <c r="R310" s="32">
        <f>SUM(R304:R309)</f>
        <v>1183610790</v>
      </c>
      <c r="S310" s="32">
        <f>SUM(S304:S309)</f>
        <v>335603218</v>
      </c>
      <c r="T310" s="37">
        <f t="shared" si="68"/>
        <v>0.30265201524994773</v>
      </c>
      <c r="U310" s="37">
        <f t="shared" si="69"/>
        <v>0.11559639156976131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136498124</v>
      </c>
      <c r="E311" s="31">
        <v>140907235</v>
      </c>
      <c r="F311" s="31">
        <v>63629306</v>
      </c>
      <c r="G311" s="36">
        <f t="shared" si="63"/>
        <v>0.46615516855015532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63629306</v>
      </c>
      <c r="O311" s="36">
        <f t="shared" si="67"/>
        <v>0.46615516855015532</v>
      </c>
      <c r="P311" s="31">
        <v>56133378</v>
      </c>
      <c r="Q311" s="31">
        <v>120154369</v>
      </c>
      <c r="R311" s="31">
        <v>123986360</v>
      </c>
      <c r="S311" s="31">
        <v>56133378</v>
      </c>
      <c r="T311" s="36">
        <f t="shared" si="68"/>
        <v>0.46717716939614573</v>
      </c>
      <c r="U311" s="36">
        <f t="shared" si="69"/>
        <v>0.13353780347942013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542396804</v>
      </c>
      <c r="E312" s="31">
        <v>542396804</v>
      </c>
      <c r="F312" s="31">
        <v>170212590</v>
      </c>
      <c r="G312" s="36">
        <f t="shared" si="63"/>
        <v>0.31381562122921358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170212590</v>
      </c>
      <c r="O312" s="36">
        <f t="shared" si="67"/>
        <v>0.31381562122921358</v>
      </c>
      <c r="P312" s="31">
        <v>140170439</v>
      </c>
      <c r="Q312" s="31">
        <v>486676437</v>
      </c>
      <c r="R312" s="31">
        <v>533113816</v>
      </c>
      <c r="S312" s="31">
        <v>140170439</v>
      </c>
      <c r="T312" s="36">
        <f t="shared" si="68"/>
        <v>0.28801566778956261</v>
      </c>
      <c r="U312" s="36">
        <f t="shared" si="69"/>
        <v>0.21432586795279995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606488084</v>
      </c>
      <c r="E313" s="31">
        <v>606488084</v>
      </c>
      <c r="F313" s="31">
        <v>225244732</v>
      </c>
      <c r="G313" s="36">
        <f t="shared" si="63"/>
        <v>0.371391850791911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225244732</v>
      </c>
      <c r="O313" s="36">
        <f t="shared" si="67"/>
        <v>0.371391850791911</v>
      </c>
      <c r="P313" s="31">
        <v>207547160</v>
      </c>
      <c r="Q313" s="31">
        <v>545885926</v>
      </c>
      <c r="R313" s="31">
        <v>559596548</v>
      </c>
      <c r="S313" s="31">
        <v>207547160</v>
      </c>
      <c r="T313" s="36">
        <f t="shared" si="68"/>
        <v>0.38020243811891202</v>
      </c>
      <c r="U313" s="36">
        <f t="shared" si="69"/>
        <v>8.5270123667315012E-2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266302235</v>
      </c>
      <c r="E314" s="31">
        <v>266302235</v>
      </c>
      <c r="F314" s="31">
        <v>128793406</v>
      </c>
      <c r="G314" s="36">
        <f t="shared" si="63"/>
        <v>0.4836362188248251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128793406</v>
      </c>
      <c r="O314" s="36">
        <f t="shared" si="67"/>
        <v>0.4836362188248251</v>
      </c>
      <c r="P314" s="31">
        <v>113857418</v>
      </c>
      <c r="Q314" s="31">
        <v>240927000</v>
      </c>
      <c r="R314" s="31">
        <v>246278750</v>
      </c>
      <c r="S314" s="31">
        <v>113857418</v>
      </c>
      <c r="T314" s="36">
        <f t="shared" si="68"/>
        <v>0.47258056589755404</v>
      </c>
      <c r="U314" s="36">
        <f t="shared" si="69"/>
        <v>0.13118150984242405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172924283</v>
      </c>
      <c r="E315" s="31">
        <v>172896155</v>
      </c>
      <c r="F315" s="31">
        <v>131821964</v>
      </c>
      <c r="G315" s="36">
        <f t="shared" si="63"/>
        <v>0.76231031127074267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131821964</v>
      </c>
      <c r="O315" s="36">
        <f t="shared" si="67"/>
        <v>0.76231031127074267</v>
      </c>
      <c r="P315" s="31">
        <v>125442361</v>
      </c>
      <c r="Q315" s="31">
        <v>168242133</v>
      </c>
      <c r="R315" s="31">
        <v>179138954</v>
      </c>
      <c r="S315" s="31">
        <v>125442361</v>
      </c>
      <c r="T315" s="36">
        <f t="shared" si="68"/>
        <v>0.74560610212900713</v>
      </c>
      <c r="U315" s="36">
        <f t="shared" si="69"/>
        <v>5.0856847313325071E-2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257118600</v>
      </c>
      <c r="E316" s="31">
        <v>257118600</v>
      </c>
      <c r="F316" s="31">
        <v>108300451</v>
      </c>
      <c r="G316" s="36">
        <f t="shared" si="63"/>
        <v>0.42120815452479904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108300451</v>
      </c>
      <c r="O316" s="36">
        <f t="shared" si="67"/>
        <v>0.42120815452479904</v>
      </c>
      <c r="P316" s="31">
        <v>98182100</v>
      </c>
      <c r="Q316" s="31">
        <v>249839600</v>
      </c>
      <c r="R316" s="31">
        <v>249885600</v>
      </c>
      <c r="S316" s="31">
        <v>98182100</v>
      </c>
      <c r="T316" s="36">
        <f t="shared" si="68"/>
        <v>0.39298053631209784</v>
      </c>
      <c r="U316" s="36">
        <f t="shared" si="69"/>
        <v>0.10305698289199361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1981728130</v>
      </c>
      <c r="E317" s="32">
        <f>SUM(E311:E316)</f>
        <v>1986109113</v>
      </c>
      <c r="F317" s="32">
        <f>SUM(F311:F316)</f>
        <v>828002449</v>
      </c>
      <c r="G317" s="37">
        <f t="shared" si="63"/>
        <v>0.41781838611737321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828002449</v>
      </c>
      <c r="O317" s="37">
        <f t="shared" si="67"/>
        <v>0.41781838611737321</v>
      </c>
      <c r="P317" s="32">
        <f>SUM(P311:P316)</f>
        <v>741332856</v>
      </c>
      <c r="Q317" s="32">
        <f>SUM(Q311:Q316)</f>
        <v>1811725465</v>
      </c>
      <c r="R317" s="32">
        <f>SUM(R311:R316)</f>
        <v>1892000028</v>
      </c>
      <c r="S317" s="32">
        <f>SUM(S311:S316)</f>
        <v>741332856</v>
      </c>
      <c r="T317" s="37">
        <f t="shared" si="68"/>
        <v>0.40918608824654346</v>
      </c>
      <c r="U317" s="37">
        <f t="shared" si="69"/>
        <v>0.11691049748913329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308894139</v>
      </c>
      <c r="E318" s="31">
        <v>308894139</v>
      </c>
      <c r="F318" s="31">
        <v>80049473</v>
      </c>
      <c r="G318" s="36">
        <f t="shared" si="63"/>
        <v>0.2591485654572423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80049473</v>
      </c>
      <c r="O318" s="36">
        <f t="shared" si="67"/>
        <v>0.2591485654572423</v>
      </c>
      <c r="P318" s="31">
        <v>73110302</v>
      </c>
      <c r="Q318" s="31">
        <v>272066762</v>
      </c>
      <c r="R318" s="31">
        <v>281550777</v>
      </c>
      <c r="S318" s="31">
        <v>73110302</v>
      </c>
      <c r="T318" s="36">
        <f t="shared" si="68"/>
        <v>0.26872191760050423</v>
      </c>
      <c r="U318" s="36">
        <f t="shared" si="69"/>
        <v>9.4913723650054127E-2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407781200</v>
      </c>
      <c r="E319" s="31">
        <v>407781200</v>
      </c>
      <c r="F319" s="31">
        <v>103098554</v>
      </c>
      <c r="G319" s="36">
        <f t="shared" si="63"/>
        <v>0.25282811958962303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103098554</v>
      </c>
      <c r="O319" s="36">
        <f t="shared" si="67"/>
        <v>0.25282811958962303</v>
      </c>
      <c r="P319" s="31">
        <v>84722130</v>
      </c>
      <c r="Q319" s="31">
        <v>334523947</v>
      </c>
      <c r="R319" s="31">
        <v>344923948</v>
      </c>
      <c r="S319" s="31">
        <v>84722130</v>
      </c>
      <c r="T319" s="36">
        <f t="shared" si="68"/>
        <v>0.25326177919334425</v>
      </c>
      <c r="U319" s="36">
        <f t="shared" si="69"/>
        <v>0.21690228987396809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125318165</v>
      </c>
      <c r="E320" s="31">
        <v>125318165</v>
      </c>
      <c r="F320" s="31">
        <v>48872643</v>
      </c>
      <c r="G320" s="36">
        <f t="shared" si="63"/>
        <v>0.38998849847506145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48872643</v>
      </c>
      <c r="O320" s="36">
        <f t="shared" si="67"/>
        <v>0.38998849847506145</v>
      </c>
      <c r="P320" s="31">
        <v>44862113</v>
      </c>
      <c r="Q320" s="31">
        <v>106919129</v>
      </c>
      <c r="R320" s="31">
        <v>113786129</v>
      </c>
      <c r="S320" s="31">
        <v>44862113</v>
      </c>
      <c r="T320" s="36">
        <f t="shared" si="68"/>
        <v>0.41958921120653725</v>
      </c>
      <c r="U320" s="36">
        <f t="shared" si="69"/>
        <v>8.9396814635102073E-2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75913144</v>
      </c>
      <c r="E321" s="31">
        <v>77627142</v>
      </c>
      <c r="F321" s="31">
        <v>20820357</v>
      </c>
      <c r="G321" s="36">
        <f t="shared" si="63"/>
        <v>0.27426550795999177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20820357</v>
      </c>
      <c r="O321" s="36">
        <f t="shared" si="67"/>
        <v>0.27426550795999177</v>
      </c>
      <c r="P321" s="31">
        <v>18034434</v>
      </c>
      <c r="Q321" s="31">
        <v>62066887</v>
      </c>
      <c r="R321" s="31">
        <v>63222869</v>
      </c>
      <c r="S321" s="31">
        <v>18034434</v>
      </c>
      <c r="T321" s="36">
        <f t="shared" si="68"/>
        <v>0.29056450019798802</v>
      </c>
      <c r="U321" s="36">
        <f t="shared" si="69"/>
        <v>0.15447798361734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94771200</v>
      </c>
      <c r="E322" s="31">
        <v>94771200</v>
      </c>
      <c r="F322" s="31">
        <v>37505063</v>
      </c>
      <c r="G322" s="36">
        <f t="shared" si="63"/>
        <v>0.39574325322460829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37505063</v>
      </c>
      <c r="O322" s="36">
        <f t="shared" si="67"/>
        <v>0.39574325322460829</v>
      </c>
      <c r="P322" s="31">
        <v>33131169</v>
      </c>
      <c r="Q322" s="31">
        <v>89738700</v>
      </c>
      <c r="R322" s="31">
        <v>96889561</v>
      </c>
      <c r="S322" s="31">
        <v>33131169</v>
      </c>
      <c r="T322" s="36">
        <f t="shared" si="68"/>
        <v>0.36919599905057682</v>
      </c>
      <c r="U322" s="36">
        <f t="shared" si="69"/>
        <v>0.13201749687733622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1012677848</v>
      </c>
      <c r="E323" s="32">
        <f>SUM(E318:E322)</f>
        <v>1014391846</v>
      </c>
      <c r="F323" s="32">
        <f>SUM(F318:F322)</f>
        <v>290346090</v>
      </c>
      <c r="G323" s="37">
        <f t="shared" si="63"/>
        <v>0.2867112088739992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290346090</v>
      </c>
      <c r="O323" s="37">
        <f t="shared" si="67"/>
        <v>0.2867112088739992</v>
      </c>
      <c r="P323" s="32">
        <f>SUM(P318:P322)</f>
        <v>253860148</v>
      </c>
      <c r="Q323" s="32">
        <f>SUM(Q318:Q322)</f>
        <v>865315425</v>
      </c>
      <c r="R323" s="32">
        <f>SUM(R318:R322)</f>
        <v>900373284</v>
      </c>
      <c r="S323" s="32">
        <f>SUM(S318:S322)</f>
        <v>253860148</v>
      </c>
      <c r="T323" s="37">
        <f t="shared" si="68"/>
        <v>0.29337296050165751</v>
      </c>
      <c r="U323" s="37">
        <f t="shared" si="69"/>
        <v>0.14372457546979756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37698113</v>
      </c>
      <c r="E324" s="31">
        <v>37698113</v>
      </c>
      <c r="F324" s="31">
        <v>9031697</v>
      </c>
      <c r="G324" s="36">
        <f t="shared" si="63"/>
        <v>0.23957955136905659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9031697</v>
      </c>
      <c r="O324" s="36">
        <f t="shared" si="67"/>
        <v>0.23957955136905659</v>
      </c>
      <c r="P324" s="31">
        <v>7440238</v>
      </c>
      <c r="Q324" s="31">
        <v>31360118</v>
      </c>
      <c r="R324" s="31">
        <v>33016118</v>
      </c>
      <c r="S324" s="31">
        <v>7440238</v>
      </c>
      <c r="T324" s="36">
        <f t="shared" si="68"/>
        <v>0.23725159452525019</v>
      </c>
      <c r="U324" s="36">
        <f t="shared" si="69"/>
        <v>0.21389893710389374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159332848</v>
      </c>
      <c r="E325" s="31">
        <v>159332848</v>
      </c>
      <c r="F325" s="31">
        <v>137600865</v>
      </c>
      <c r="G325" s="36">
        <f t="shared" si="63"/>
        <v>0.86360638579685711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137600865</v>
      </c>
      <c r="O325" s="36">
        <f t="shared" si="67"/>
        <v>0.86360638579685711</v>
      </c>
      <c r="P325" s="31">
        <v>117778070</v>
      </c>
      <c r="Q325" s="31">
        <v>141347115</v>
      </c>
      <c r="R325" s="31">
        <v>149163763</v>
      </c>
      <c r="S325" s="31">
        <v>117778070</v>
      </c>
      <c r="T325" s="36">
        <f t="shared" si="68"/>
        <v>0.83325414883777427</v>
      </c>
      <c r="U325" s="36">
        <f t="shared" si="69"/>
        <v>0.16830633240976023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288609392</v>
      </c>
      <c r="E326" s="31">
        <v>289073360</v>
      </c>
      <c r="F326" s="31">
        <v>78498116</v>
      </c>
      <c r="G326" s="36">
        <f t="shared" si="63"/>
        <v>0.27198739256551985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78498116</v>
      </c>
      <c r="O326" s="36">
        <f t="shared" si="67"/>
        <v>0.27198739256551985</v>
      </c>
      <c r="P326" s="31">
        <v>113248867</v>
      </c>
      <c r="Q326" s="31">
        <v>237055973</v>
      </c>
      <c r="R326" s="31">
        <v>255135917</v>
      </c>
      <c r="S326" s="31">
        <v>113248867</v>
      </c>
      <c r="T326" s="36">
        <f t="shared" si="68"/>
        <v>0.47773049363324838</v>
      </c>
      <c r="U326" s="36">
        <f t="shared" si="69"/>
        <v>-0.30685296833918874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519321345</v>
      </c>
      <c r="E327" s="31">
        <v>520095725</v>
      </c>
      <c r="F327" s="31">
        <v>149713747</v>
      </c>
      <c r="G327" s="36">
        <f t="shared" si="63"/>
        <v>0.28828729733802871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149713747</v>
      </c>
      <c r="O327" s="36">
        <f t="shared" si="67"/>
        <v>0.28828729733802871</v>
      </c>
      <c r="P327" s="31">
        <v>123951211</v>
      </c>
      <c r="Q327" s="31">
        <v>454690109</v>
      </c>
      <c r="R327" s="31">
        <v>450077482</v>
      </c>
      <c r="S327" s="31">
        <v>123951211</v>
      </c>
      <c r="T327" s="36">
        <f t="shared" si="68"/>
        <v>0.27260591014967517</v>
      </c>
      <c r="U327" s="36">
        <f t="shared" si="69"/>
        <v>0.20784416539504402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134266700</v>
      </c>
      <c r="E328" s="31">
        <v>134266700</v>
      </c>
      <c r="F328" s="31">
        <v>129748239</v>
      </c>
      <c r="G328" s="36">
        <f t="shared" si="63"/>
        <v>0.96634712106575937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129748239</v>
      </c>
      <c r="O328" s="36">
        <f t="shared" si="67"/>
        <v>0.96634712106575937</v>
      </c>
      <c r="P328" s="31">
        <v>117281313</v>
      </c>
      <c r="Q328" s="31">
        <v>120660800</v>
      </c>
      <c r="R328" s="31">
        <v>121257600</v>
      </c>
      <c r="S328" s="31">
        <v>117281313</v>
      </c>
      <c r="T328" s="36">
        <f t="shared" si="68"/>
        <v>0.97199183993475924</v>
      </c>
      <c r="U328" s="36">
        <f t="shared" si="69"/>
        <v>0.10629933858260943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212194657</v>
      </c>
      <c r="E329" s="31">
        <v>212194657</v>
      </c>
      <c r="F329" s="31">
        <v>56802540</v>
      </c>
      <c r="G329" s="36">
        <f t="shared" si="63"/>
        <v>0.26769071758484475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56802540</v>
      </c>
      <c r="O329" s="36">
        <f t="shared" si="67"/>
        <v>0.26769071758484475</v>
      </c>
      <c r="P329" s="31">
        <v>42614638</v>
      </c>
      <c r="Q329" s="31">
        <v>181900731</v>
      </c>
      <c r="R329" s="31">
        <v>179253883</v>
      </c>
      <c r="S329" s="31">
        <v>42614638</v>
      </c>
      <c r="T329" s="36">
        <f t="shared" si="68"/>
        <v>0.23427414373612385</v>
      </c>
      <c r="U329" s="36">
        <f t="shared" si="69"/>
        <v>0.33293494127534307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338673118</v>
      </c>
      <c r="E330" s="31">
        <v>338673118</v>
      </c>
      <c r="F330" s="31">
        <v>150723244</v>
      </c>
      <c r="G330" s="36">
        <f t="shared" si="63"/>
        <v>0.44504047114834783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150723244</v>
      </c>
      <c r="O330" s="36">
        <f t="shared" si="67"/>
        <v>0.44504047114834783</v>
      </c>
      <c r="P330" s="31">
        <v>132441217</v>
      </c>
      <c r="Q330" s="31">
        <v>293370244</v>
      </c>
      <c r="R330" s="31">
        <v>295057999</v>
      </c>
      <c r="S330" s="31">
        <v>132441217</v>
      </c>
      <c r="T330" s="36">
        <f t="shared" si="68"/>
        <v>0.45144734242372586</v>
      </c>
      <c r="U330" s="36">
        <f t="shared" si="69"/>
        <v>0.1380388025277659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1029310</v>
      </c>
      <c r="E331" s="31">
        <v>8872609</v>
      </c>
      <c r="F331" s="31">
        <v>1166681</v>
      </c>
      <c r="G331" s="36">
        <f t="shared" si="63"/>
        <v>1.1334593076915604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1166681</v>
      </c>
      <c r="O331" s="36">
        <f t="shared" si="67"/>
        <v>1.1334593076915604</v>
      </c>
      <c r="P331" s="31">
        <v>139413</v>
      </c>
      <c r="Q331" s="31">
        <v>573985</v>
      </c>
      <c r="R331" s="31">
        <v>971047</v>
      </c>
      <c r="S331" s="31">
        <v>139413</v>
      </c>
      <c r="T331" s="36">
        <f t="shared" si="68"/>
        <v>0.24288613813949841</v>
      </c>
      <c r="U331" s="36">
        <f t="shared" si="69"/>
        <v>7.3685237388191922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1691125483</v>
      </c>
      <c r="E332" s="32">
        <f>SUM(E324:E331)</f>
        <v>1700207130</v>
      </c>
      <c r="F332" s="32">
        <f>SUM(F324:F331)</f>
        <v>713285129</v>
      </c>
      <c r="G332" s="37">
        <f t="shared" si="63"/>
        <v>0.42178131437925948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713285129</v>
      </c>
      <c r="O332" s="37">
        <f t="shared" si="67"/>
        <v>0.42178131437925948</v>
      </c>
      <c r="P332" s="32">
        <f>SUM(P324:P331)</f>
        <v>654894967</v>
      </c>
      <c r="Q332" s="32">
        <f>SUM(Q324:Q331)</f>
        <v>1460959075</v>
      </c>
      <c r="R332" s="32">
        <f>SUM(R324:R331)</f>
        <v>1483933809</v>
      </c>
      <c r="S332" s="32">
        <f>SUM(S324:S331)</f>
        <v>654894967</v>
      </c>
      <c r="T332" s="37">
        <f t="shared" si="68"/>
        <v>0.44826373182287804</v>
      </c>
      <c r="U332" s="37">
        <f t="shared" si="69"/>
        <v>8.9159582745732102E-2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41126746</v>
      </c>
      <c r="E333" s="31">
        <v>41126746</v>
      </c>
      <c r="F333" s="31">
        <v>15595458</v>
      </c>
      <c r="G333" s="36">
        <f t="shared" si="63"/>
        <v>0.37920476373209783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15595458</v>
      </c>
      <c r="O333" s="36">
        <f t="shared" si="67"/>
        <v>0.37920476373209783</v>
      </c>
      <c r="P333" s="31">
        <v>13288888</v>
      </c>
      <c r="Q333" s="31">
        <v>28655492</v>
      </c>
      <c r="R333" s="31">
        <v>28891428</v>
      </c>
      <c r="S333" s="31">
        <v>13288888</v>
      </c>
      <c r="T333" s="36">
        <f t="shared" si="68"/>
        <v>0.46374663537446853</v>
      </c>
      <c r="U333" s="36">
        <f t="shared" si="69"/>
        <v>0.17357133268035674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14019206</v>
      </c>
      <c r="E334" s="31">
        <v>14019206</v>
      </c>
      <c r="F334" s="31">
        <v>4179908</v>
      </c>
      <c r="G334" s="36">
        <f t="shared" si="63"/>
        <v>0.29815582993787237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4179908</v>
      </c>
      <c r="O334" s="36">
        <f t="shared" si="67"/>
        <v>0.29815582993787237</v>
      </c>
      <c r="P334" s="31">
        <v>14058421</v>
      </c>
      <c r="Q334" s="31">
        <v>39232677</v>
      </c>
      <c r="R334" s="31">
        <v>16755061</v>
      </c>
      <c r="S334" s="31">
        <v>14058421</v>
      </c>
      <c r="T334" s="36">
        <f t="shared" si="68"/>
        <v>0.35833448224805053</v>
      </c>
      <c r="U334" s="36">
        <f t="shared" si="69"/>
        <v>-0.70267585527563869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92472753</v>
      </c>
      <c r="E335" s="31">
        <v>92472753</v>
      </c>
      <c r="F335" s="31">
        <v>33765000</v>
      </c>
      <c r="G335" s="36">
        <f t="shared" si="63"/>
        <v>0.3651345818589396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33765000</v>
      </c>
      <c r="O335" s="36">
        <f t="shared" si="67"/>
        <v>0.3651345818589396</v>
      </c>
      <c r="P335" s="31">
        <v>21962533</v>
      </c>
      <c r="Q335" s="31">
        <v>65902420</v>
      </c>
      <c r="R335" s="31">
        <v>72477614</v>
      </c>
      <c r="S335" s="31">
        <v>21962533</v>
      </c>
      <c r="T335" s="36">
        <f t="shared" si="68"/>
        <v>0.333258368964296</v>
      </c>
      <c r="U335" s="36">
        <f t="shared" si="69"/>
        <v>0.53739097398282798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2306730</v>
      </c>
      <c r="E336" s="31">
        <v>2306730</v>
      </c>
      <c r="F336" s="31">
        <v>545453</v>
      </c>
      <c r="G336" s="36">
        <f t="shared" si="63"/>
        <v>0.2364615711418328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545453</v>
      </c>
      <c r="O336" s="36">
        <f t="shared" si="67"/>
        <v>0.2364615711418328</v>
      </c>
      <c r="P336" s="31">
        <v>1143513</v>
      </c>
      <c r="Q336" s="31">
        <v>2643957</v>
      </c>
      <c r="R336" s="31">
        <v>7765226</v>
      </c>
      <c r="S336" s="31">
        <v>1143513</v>
      </c>
      <c r="T336" s="36">
        <f t="shared" si="68"/>
        <v>0.43250060420801095</v>
      </c>
      <c r="U336" s="36">
        <f t="shared" si="69"/>
        <v>-0.52300236201949613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149925435</v>
      </c>
      <c r="E337" s="32">
        <f>SUM(E333:E336)</f>
        <v>149925435</v>
      </c>
      <c r="F337" s="32">
        <f>SUM(F333:F336)</f>
        <v>54085819</v>
      </c>
      <c r="G337" s="37">
        <f t="shared" si="63"/>
        <v>0.36075145621555144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54085819</v>
      </c>
      <c r="O337" s="37">
        <f t="shared" si="67"/>
        <v>0.36075145621555144</v>
      </c>
      <c r="P337" s="32">
        <f>SUM(P333:P336)</f>
        <v>50453355</v>
      </c>
      <c r="Q337" s="32">
        <f>SUM(Q333:Q336)</f>
        <v>136434546</v>
      </c>
      <c r="R337" s="32">
        <f>SUM(R333:R336)</f>
        <v>125889329</v>
      </c>
      <c r="S337" s="32">
        <f>SUM(S333:S336)</f>
        <v>50453355</v>
      </c>
      <c r="T337" s="37">
        <f t="shared" si="68"/>
        <v>0.36979897305481563</v>
      </c>
      <c r="U337" s="37">
        <f t="shared" si="69"/>
        <v>7.1996480709756616E-2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24755555595</v>
      </c>
      <c r="E338" s="32">
        <f>SUM(E302,E304:E309,E311:E316,E318:E322,E324:E331,E333:E336)</f>
        <v>24771436903</v>
      </c>
      <c r="F338" s="32">
        <f>SUM(F302,F304:F309,F311:F316,F318:F322,F324:F331,F333:F336)</f>
        <v>7511672239</v>
      </c>
      <c r="G338" s="37">
        <f t="shared" si="63"/>
        <v>0.30343379732172804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7511672239</v>
      </c>
      <c r="O338" s="37">
        <f t="shared" si="67"/>
        <v>0.30343379732172804</v>
      </c>
      <c r="P338" s="32">
        <f>SUM(P302,P304:P309,P311:P316,P318:P322,P324:P331,P333:P336)</f>
        <v>6843966711</v>
      </c>
      <c r="Q338" s="32">
        <f>SUM(Q302,Q304:Q309,Q311:Q316,Q318:Q322,Q324:Q331,Q333:Q336)</f>
        <v>23063368233</v>
      </c>
      <c r="R338" s="32">
        <f>SUM(R302,R304:R309,R311:R316,R318:R322,R324:R331,R333:R336)</f>
        <v>23398816943</v>
      </c>
      <c r="S338" s="32">
        <f>SUM(S302,S304:S309,S311:S316,S318:S322,S324:S331,S333:S336)</f>
        <v>6843966711</v>
      </c>
      <c r="T338" s="37">
        <f t="shared" si="68"/>
        <v>0.29674619257075274</v>
      </c>
      <c r="U338" s="37">
        <f t="shared" si="69"/>
        <v>9.7561188736763782E-2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184402995971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184425108967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69524560171</v>
      </c>
      <c r="G339" s="39">
        <f t="shared" si="63"/>
        <v>0.37702511179337739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69524560171</v>
      </c>
      <c r="O339" s="39">
        <f t="shared" si="67"/>
        <v>0.37702511179337739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62693557296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180641853135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173273862986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62693557296</v>
      </c>
      <c r="T339" s="39">
        <f t="shared" si="68"/>
        <v>0.34705997645599274</v>
      </c>
      <c r="U339" s="39">
        <f t="shared" si="69"/>
        <v>0.10895861025636577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0</v>
      </c>
      <c r="E9" s="31">
        <v>0</v>
      </c>
      <c r="F9" s="31">
        <v>0</v>
      </c>
      <c r="G9" s="36">
        <f>IF(($D9       =0),0,($F9       /$D9       ))</f>
        <v>0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0</v>
      </c>
      <c r="O9" s="36">
        <f>IF(($D9       =0),0,($N9       /$D9       ))</f>
        <v>0</v>
      </c>
      <c r="P9" s="31">
        <v>0</v>
      </c>
      <c r="Q9" s="31">
        <v>0</v>
      </c>
      <c r="R9" s="31">
        <v>0</v>
      </c>
      <c r="S9" s="31">
        <v>0</v>
      </c>
      <c r="T9" s="36">
        <f>IF(($Q9       =0),0,($S9       /$Q9       ))</f>
        <v>0</v>
      </c>
      <c r="U9" s="36">
        <f>IF(($P9       =0),0,(($F9       /$P9       )-1))</f>
        <v>0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0</v>
      </c>
      <c r="E10" s="32">
        <f>SUM(E8:E9)</f>
        <v>0</v>
      </c>
      <c r="F10" s="32">
        <f>SUM(F8:F9)</f>
        <v>0</v>
      </c>
      <c r="G10" s="37">
        <f t="shared" ref="G10:G54" si="0">IF(($D10      =0),0,($F10      /$D10      ))</f>
        <v>0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0</v>
      </c>
      <c r="O10" s="37">
        <f t="shared" ref="O10:O54" si="4">IF(($D10      =0),0,($N10      /$D10      ))</f>
        <v>0</v>
      </c>
      <c r="P10" s="32">
        <f>SUM(P8:P9)</f>
        <v>0</v>
      </c>
      <c r="Q10" s="32">
        <f>SUM(Q8:Q9)</f>
        <v>0</v>
      </c>
      <c r="R10" s="32">
        <f>SUM(R8:R9)</f>
        <v>0</v>
      </c>
      <c r="S10" s="32">
        <f>SUM(S8:S9)</f>
        <v>0</v>
      </c>
      <c r="T10" s="37">
        <f t="shared" ref="T10:T54" si="5">IF(($Q10      =0),0,($S10      /$Q10      ))</f>
        <v>0</v>
      </c>
      <c r="U10" s="37">
        <f t="shared" ref="U10:U54" si="6">IF(($P10      =0),0,(($F10      /$P10      )-1))</f>
        <v>0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0</v>
      </c>
      <c r="E14" s="31">
        <v>0</v>
      </c>
      <c r="F14" s="31">
        <v>0</v>
      </c>
      <c r="G14" s="36">
        <f t="shared" si="0"/>
        <v>0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0</v>
      </c>
      <c r="O14" s="36">
        <f t="shared" si="4"/>
        <v>0</v>
      </c>
      <c r="P14" s="31">
        <v>0</v>
      </c>
      <c r="Q14" s="31">
        <v>0</v>
      </c>
      <c r="R14" s="31">
        <v>0</v>
      </c>
      <c r="S14" s="31">
        <v>0</v>
      </c>
      <c r="T14" s="36">
        <f t="shared" si="5"/>
        <v>0</v>
      </c>
      <c r="U14" s="36">
        <f t="shared" si="6"/>
        <v>0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0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0</v>
      </c>
      <c r="E19" s="32">
        <f>SUM(E11:E18)</f>
        <v>0</v>
      </c>
      <c r="F19" s="32">
        <f>SUM(F11:F18)</f>
        <v>0</v>
      </c>
      <c r="G19" s="37">
        <f t="shared" si="0"/>
        <v>0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0</v>
      </c>
      <c r="O19" s="37">
        <f t="shared" si="4"/>
        <v>0</v>
      </c>
      <c r="P19" s="32">
        <f>SUM(P11:P18)</f>
        <v>0</v>
      </c>
      <c r="Q19" s="32">
        <f>SUM(Q11:Q18)</f>
        <v>0</v>
      </c>
      <c r="R19" s="32">
        <f>SUM(R11:R18)</f>
        <v>0</v>
      </c>
      <c r="S19" s="32">
        <f>SUM(S11:S18)</f>
        <v>0</v>
      </c>
      <c r="T19" s="37">
        <f t="shared" si="5"/>
        <v>0</v>
      </c>
      <c r="U19" s="37">
        <f t="shared" si="6"/>
        <v>0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155000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335000</v>
      </c>
      <c r="E27" s="32">
        <f>SUM(E20:E26)</f>
        <v>335000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0</v>
      </c>
      <c r="R27" s="32">
        <f>SUM(R20:R26)</f>
        <v>155000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9606127</v>
      </c>
      <c r="E46" s="31">
        <v>9606127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8763726</v>
      </c>
      <c r="R46" s="31">
        <v>8763726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9606127</v>
      </c>
      <c r="E47" s="32">
        <f>SUM(E41:E46)</f>
        <v>9606127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8763726</v>
      </c>
      <c r="R47" s="32">
        <f>SUM(R41:R46)</f>
        <v>8763726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9941127</v>
      </c>
      <c r="E54" s="32">
        <f>SUM(E8:E9,E11:E18,E20:E26,E28:E34,E36:E39,E41:E46,E48:E52)</f>
        <v>9941127</v>
      </c>
      <c r="F54" s="32">
        <f>SUM(F8:F9,F11:F18,F20:F26,F28:F34,F36:F39,F41:F46,F48:F52)</f>
        <v>0</v>
      </c>
      <c r="G54" s="37">
        <f t="shared" si="0"/>
        <v>0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0</v>
      </c>
      <c r="O54" s="37">
        <f t="shared" si="4"/>
        <v>0</v>
      </c>
      <c r="P54" s="32">
        <f>SUM(P8:P9,P11:P18,P20:P26,P28:P34,P36:P39,P41:P46,P48:P52)</f>
        <v>0</v>
      </c>
      <c r="Q54" s="32">
        <f>SUM(Q8:Q9,Q11:Q18,Q20:Q26,Q28:Q34,Q36:Q39,Q41:Q46,Q48:Q52)</f>
        <v>8763726</v>
      </c>
      <c r="R54" s="32">
        <f>SUM(R8:R9,R11:R18,R20:R26,R28:R34,R36:R39,R41:R46,R48:R52)</f>
        <v>8918726</v>
      </c>
      <c r="S54" s="32">
        <f>SUM(S8:S9,S11:S18,S20:S26,S28:S34,S36:S39,S41:S46,S48:S52)</f>
        <v>0</v>
      </c>
      <c r="T54" s="37">
        <f t="shared" si="5"/>
        <v>0</v>
      </c>
      <c r="U54" s="37">
        <f t="shared" si="6"/>
        <v>0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1572212</v>
      </c>
      <c r="E65" s="31">
        <v>1572212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1572212</v>
      </c>
      <c r="R65" s="31">
        <v>1572212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1572212</v>
      </c>
      <c r="E70" s="32">
        <f>SUM(E64:E69)</f>
        <v>1572212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1572212</v>
      </c>
      <c r="R70" s="32">
        <f>SUM(R64:R69)</f>
        <v>1572212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2338331</v>
      </c>
      <c r="E76" s="31">
        <v>2338331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1674416</v>
      </c>
      <c r="R76" s="31">
        <v>2232772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2338331</v>
      </c>
      <c r="E78" s="32">
        <f>SUM(E71:E77)</f>
        <v>2338331</v>
      </c>
      <c r="F78" s="32">
        <f>SUM(F71:F77)</f>
        <v>0</v>
      </c>
      <c r="G78" s="37">
        <f t="shared" si="7"/>
        <v>0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0</v>
      </c>
      <c r="O78" s="37">
        <f t="shared" si="11"/>
        <v>0</v>
      </c>
      <c r="P78" s="32">
        <f>SUM(P71:P77)</f>
        <v>0</v>
      </c>
      <c r="Q78" s="32">
        <f>SUM(Q71:Q77)</f>
        <v>1674416</v>
      </c>
      <c r="R78" s="32">
        <f>SUM(R71:R77)</f>
        <v>2232772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3910543</v>
      </c>
      <c r="E85" s="32">
        <f>SUM(E57,E59:E62,E64:E69,E71:E77,E79:E83)</f>
        <v>3910543</v>
      </c>
      <c r="F85" s="32">
        <f>SUM(F57,F59:F62,F64:F69,F71:F77,F79:F83)</f>
        <v>0</v>
      </c>
      <c r="G85" s="37">
        <f t="shared" si="7"/>
        <v>0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0</v>
      </c>
      <c r="O85" s="37">
        <f t="shared" si="11"/>
        <v>0</v>
      </c>
      <c r="P85" s="32">
        <f>SUM(P57,P59:P62,P64:P69,P71:P77,P79:P83)</f>
        <v>0</v>
      </c>
      <c r="Q85" s="32">
        <f>SUM(Q57,Q59:Q62,Q64:Q69,Q71:Q77,Q79:Q83)</f>
        <v>3246628</v>
      </c>
      <c r="R85" s="32">
        <f>SUM(R57,R59:R62,R64:R69,R71:R77,R79:R83)</f>
        <v>3804984</v>
      </c>
      <c r="S85" s="32">
        <f>SUM(S57,S59:S62,S64:S69,S71:S77,S79:S83)</f>
        <v>0</v>
      </c>
      <c r="T85" s="37">
        <f t="shared" si="12"/>
        <v>0</v>
      </c>
      <c r="U85" s="37">
        <f t="shared" si="13"/>
        <v>0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0</v>
      </c>
      <c r="E88" s="31">
        <v>0</v>
      </c>
      <c r="F88" s="31">
        <v>0</v>
      </c>
      <c r="G88" s="36">
        <f t="shared" ref="G88:G99" si="14">IF(($D88      =0),0,($F88      /$D88      ))</f>
        <v>0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0</v>
      </c>
      <c r="O88" s="36">
        <f t="shared" ref="O88:O99" si="18">IF(($D88      =0),0,($N88      /$D88      ))</f>
        <v>0</v>
      </c>
      <c r="P88" s="31">
        <v>0</v>
      </c>
      <c r="Q88" s="31">
        <v>0</v>
      </c>
      <c r="R88" s="31">
        <v>0</v>
      </c>
      <c r="S88" s="31">
        <v>0</v>
      </c>
      <c r="T88" s="36">
        <f t="shared" ref="T88:T99" si="19">IF(($Q88      =0),0,($S88      /$Q88      ))</f>
        <v>0</v>
      </c>
      <c r="U88" s="36">
        <f t="shared" ref="U88:U99" si="20">IF(($P88      =0),0,(($F88      /$P88      )-1))</f>
        <v>0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0</v>
      </c>
      <c r="E89" s="31">
        <v>0</v>
      </c>
      <c r="F89" s="31">
        <v>0</v>
      </c>
      <c r="G89" s="36">
        <f t="shared" si="14"/>
        <v>0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0</v>
      </c>
      <c r="O89" s="36">
        <f t="shared" si="18"/>
        <v>0</v>
      </c>
      <c r="P89" s="31">
        <v>0</v>
      </c>
      <c r="Q89" s="31">
        <v>0</v>
      </c>
      <c r="R89" s="31">
        <v>0</v>
      </c>
      <c r="S89" s="31">
        <v>0</v>
      </c>
      <c r="T89" s="36">
        <f t="shared" si="19"/>
        <v>0</v>
      </c>
      <c r="U89" s="36">
        <f t="shared" si="20"/>
        <v>0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238010</v>
      </c>
      <c r="E90" s="31">
        <v>238010</v>
      </c>
      <c r="F90" s="31">
        <v>0</v>
      </c>
      <c r="G90" s="36">
        <f t="shared" si="14"/>
        <v>0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0</v>
      </c>
      <c r="O90" s="36">
        <f t="shared" si="18"/>
        <v>0</v>
      </c>
      <c r="P90" s="31">
        <v>0</v>
      </c>
      <c r="Q90" s="31">
        <v>0</v>
      </c>
      <c r="R90" s="31">
        <v>2228416</v>
      </c>
      <c r="S90" s="31">
        <v>0</v>
      </c>
      <c r="T90" s="36">
        <f t="shared" si="19"/>
        <v>0</v>
      </c>
      <c r="U90" s="36">
        <f t="shared" si="20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238010</v>
      </c>
      <c r="E91" s="32">
        <f>SUM(E88:E90)</f>
        <v>238010</v>
      </c>
      <c r="F91" s="32">
        <f>SUM(F88:F90)</f>
        <v>0</v>
      </c>
      <c r="G91" s="37">
        <f t="shared" si="14"/>
        <v>0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0</v>
      </c>
      <c r="O91" s="37">
        <f t="shared" si="18"/>
        <v>0</v>
      </c>
      <c r="P91" s="32">
        <f>SUM(P88:P90)</f>
        <v>0</v>
      </c>
      <c r="Q91" s="32">
        <f>SUM(Q88:Q90)</f>
        <v>0</v>
      </c>
      <c r="R91" s="32">
        <f>SUM(R88:R90)</f>
        <v>2228416</v>
      </c>
      <c r="S91" s="32">
        <f>SUM(S88:S90)</f>
        <v>0</v>
      </c>
      <c r="T91" s="37">
        <f t="shared" si="19"/>
        <v>0</v>
      </c>
      <c r="U91" s="37">
        <f t="shared" si="20"/>
        <v>0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0</v>
      </c>
      <c r="E92" s="31">
        <v>0</v>
      </c>
      <c r="F92" s="31">
        <v>0</v>
      </c>
      <c r="G92" s="36">
        <f t="shared" si="14"/>
        <v>0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0</v>
      </c>
      <c r="O92" s="36">
        <f t="shared" si="18"/>
        <v>0</v>
      </c>
      <c r="P92" s="31">
        <v>0</v>
      </c>
      <c r="Q92" s="31">
        <v>0</v>
      </c>
      <c r="R92" s="31">
        <v>0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0</v>
      </c>
      <c r="E96" s="32">
        <f>SUM(E92:E95)</f>
        <v>0</v>
      </c>
      <c r="F96" s="32">
        <f>SUM(F92:F95)</f>
        <v>0</v>
      </c>
      <c r="G96" s="37">
        <f t="shared" si="14"/>
        <v>0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0</v>
      </c>
      <c r="O96" s="37">
        <f t="shared" si="18"/>
        <v>0</v>
      </c>
      <c r="P96" s="32">
        <f>SUM(P92:P95)</f>
        <v>0</v>
      </c>
      <c r="Q96" s="32">
        <f>SUM(Q92:Q95)</f>
        <v>0</v>
      </c>
      <c r="R96" s="32">
        <f>SUM(R92:R95)</f>
        <v>0</v>
      </c>
      <c r="S96" s="32">
        <f>SUM(S92:S95)</f>
        <v>0</v>
      </c>
      <c r="T96" s="37">
        <f t="shared" si="19"/>
        <v>0</v>
      </c>
      <c r="U96" s="37">
        <f t="shared" si="20"/>
        <v>0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0</v>
      </c>
      <c r="E97" s="31">
        <v>0</v>
      </c>
      <c r="F97" s="31">
        <v>0</v>
      </c>
      <c r="G97" s="36">
        <f t="shared" si="14"/>
        <v>0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0</v>
      </c>
      <c r="O97" s="36">
        <f t="shared" si="18"/>
        <v>0</v>
      </c>
      <c r="P97" s="31">
        <v>0</v>
      </c>
      <c r="Q97" s="31">
        <v>0</v>
      </c>
      <c r="R97" s="31">
        <v>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13347453</v>
      </c>
      <c r="E99" s="31">
        <v>13347453</v>
      </c>
      <c r="F99" s="31">
        <v>5561444</v>
      </c>
      <c r="G99" s="36">
        <f t="shared" si="14"/>
        <v>0.41666706000013637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5561444</v>
      </c>
      <c r="O99" s="36">
        <f t="shared" si="18"/>
        <v>0.41666706000013637</v>
      </c>
      <c r="P99" s="31">
        <v>3145806</v>
      </c>
      <c r="Q99" s="31">
        <v>8066188</v>
      </c>
      <c r="R99" s="31">
        <v>8066188</v>
      </c>
      <c r="S99" s="31">
        <v>3145806</v>
      </c>
      <c r="T99" s="36">
        <f t="shared" si="19"/>
        <v>0.38999909250813397</v>
      </c>
      <c r="U99" s="36">
        <f t="shared" si="20"/>
        <v>0.76789159916409333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9536640</v>
      </c>
      <c r="E100" s="31">
        <v>9536640</v>
      </c>
      <c r="F100" s="31">
        <v>3973600</v>
      </c>
      <c r="G100" s="36">
        <f>IF(($D100     =0),0,($F100     /$D100     ))</f>
        <v>0.41666666666666669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3973600</v>
      </c>
      <c r="O100" s="36">
        <f>IF(($D100     =0),0,($N100     /$D100     ))</f>
        <v>0.41666666666666669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22884093</v>
      </c>
      <c r="E101" s="32">
        <f>SUM(E97:E100)</f>
        <v>22884093</v>
      </c>
      <c r="F101" s="32">
        <f>SUM(F97:F100)</f>
        <v>9535044</v>
      </c>
      <c r="G101" s="37">
        <f>IF(($D101     =0),0,($F101     /$D101     ))</f>
        <v>0.41666689608366825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9535044</v>
      </c>
      <c r="O101" s="37">
        <f>IF(($D101     =0),0,($N101     /$D101     ))</f>
        <v>0.41666689608366825</v>
      </c>
      <c r="P101" s="32">
        <f>SUM(P97:P100)</f>
        <v>3145806</v>
      </c>
      <c r="Q101" s="32">
        <f>SUM(Q97:Q100)</f>
        <v>8066188</v>
      </c>
      <c r="R101" s="32">
        <f>SUM(R97:R100)</f>
        <v>8066188</v>
      </c>
      <c r="S101" s="32">
        <f>SUM(S97:S100)</f>
        <v>3145806</v>
      </c>
      <c r="T101" s="37">
        <f>IF(($Q101     =0),0,($S101     /$Q101     ))</f>
        <v>0.38999909250813397</v>
      </c>
      <c r="U101" s="37">
        <f>IF(($P101     =0),0,(($F101     /$P101     )-1))</f>
        <v>2.0310337001073813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23122103</v>
      </c>
      <c r="E102" s="32">
        <f>SUM(E88:E90,E92:E95,E97:E100)</f>
        <v>23122103</v>
      </c>
      <c r="F102" s="32">
        <f>SUM(F88:F90,F92:F95,F97:F100)</f>
        <v>9535044</v>
      </c>
      <c r="G102" s="37">
        <f>IF(($D102     =0),0,($F102     /$D102     ))</f>
        <v>0.41237788794557312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9535044</v>
      </c>
      <c r="O102" s="37">
        <f>IF(($D102     =0),0,($N102     /$D102     ))</f>
        <v>0.41237788794557312</v>
      </c>
      <c r="P102" s="32">
        <f>SUM(P88:P90,P92:P95,P97:P100)</f>
        <v>3145806</v>
      </c>
      <c r="Q102" s="32">
        <f>SUM(Q88:Q90,Q92:Q95,Q97:Q100)</f>
        <v>8066188</v>
      </c>
      <c r="R102" s="32">
        <f>SUM(R88:R90,R92:R95,R97:R100)</f>
        <v>10294604</v>
      </c>
      <c r="S102" s="32">
        <f>SUM(S88:S90,S92:S95,S97:S100)</f>
        <v>3145806</v>
      </c>
      <c r="T102" s="37">
        <f>IF(($Q102     =0),0,($S102     /$Q102     ))</f>
        <v>0.38999909250813397</v>
      </c>
      <c r="U102" s="37">
        <f>IF(($P102     =0),0,(($F102     /$P102     )-1))</f>
        <v>2.0310337001073813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0</v>
      </c>
      <c r="E105" s="31">
        <v>0</v>
      </c>
      <c r="F105" s="31">
        <v>4876</v>
      </c>
      <c r="G105" s="36">
        <f t="shared" ref="G105:G136" si="21">IF(($D105     =0),0,($F105     /$D105     ))</f>
        <v>0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4876</v>
      </c>
      <c r="O105" s="36">
        <f t="shared" ref="O105:O136" si="25">IF(($D105     =0),0,($N105     /$D105     ))</f>
        <v>0</v>
      </c>
      <c r="P105" s="31">
        <v>966353</v>
      </c>
      <c r="Q105" s="31">
        <v>20000</v>
      </c>
      <c r="R105" s="31">
        <v>20000</v>
      </c>
      <c r="S105" s="31">
        <v>966353</v>
      </c>
      <c r="T105" s="36">
        <f t="shared" ref="T105:T136" si="26">IF(($Q105     =0),0,($S105     /$Q105     ))</f>
        <v>48.31765</v>
      </c>
      <c r="U105" s="36">
        <f t="shared" ref="U105:U136" si="27">IF(($P105     =0),0,(($F105     /$P105     )-1))</f>
        <v>-0.99495422480190987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0</v>
      </c>
      <c r="E106" s="32">
        <f>E105</f>
        <v>0</v>
      </c>
      <c r="F106" s="32">
        <f>F105</f>
        <v>4876</v>
      </c>
      <c r="G106" s="37">
        <f t="shared" si="21"/>
        <v>0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4876</v>
      </c>
      <c r="O106" s="37">
        <f t="shared" si="25"/>
        <v>0</v>
      </c>
      <c r="P106" s="32">
        <f>P105</f>
        <v>966353</v>
      </c>
      <c r="Q106" s="32">
        <f>Q105</f>
        <v>20000</v>
      </c>
      <c r="R106" s="32">
        <f>R105</f>
        <v>20000</v>
      </c>
      <c r="S106" s="32">
        <f>S105</f>
        <v>966353</v>
      </c>
      <c r="T106" s="37">
        <f t="shared" si="26"/>
        <v>48.31765</v>
      </c>
      <c r="U106" s="37">
        <f t="shared" si="27"/>
        <v>-0.99495422480190987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0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0</v>
      </c>
      <c r="O121" s="37">
        <f t="shared" si="25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26"/>
        <v>0</v>
      </c>
      <c r="U121" s="37">
        <f t="shared" si="27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0</v>
      </c>
      <c r="E133" s="31">
        <v>0</v>
      </c>
      <c r="F133" s="31">
        <v>0</v>
      </c>
      <c r="G133" s="36">
        <f t="shared" si="21"/>
        <v>0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0</v>
      </c>
      <c r="O133" s="36">
        <f t="shared" si="25"/>
        <v>0</v>
      </c>
      <c r="P133" s="31">
        <v>0</v>
      </c>
      <c r="Q133" s="31">
        <v>0</v>
      </c>
      <c r="R133" s="31">
        <v>0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0</v>
      </c>
      <c r="E137" s="32">
        <f>SUM(E133:E136)</f>
        <v>0</v>
      </c>
      <c r="F137" s="32">
        <f>SUM(F133:F136)</f>
        <v>0</v>
      </c>
      <c r="G137" s="37">
        <f t="shared" ref="G137:G170" si="28">IF(($D137     =0),0,($F137     /$D137     ))</f>
        <v>0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0</v>
      </c>
      <c r="O137" s="37">
        <f t="shared" ref="O137:O170" si="32">IF(($D137     =0),0,($N137     /$D137     ))</f>
        <v>0</v>
      </c>
      <c r="P137" s="32">
        <f>SUM(P133:P136)</f>
        <v>0</v>
      </c>
      <c r="Q137" s="32">
        <f>SUM(Q133:Q136)</f>
        <v>0</v>
      </c>
      <c r="R137" s="32">
        <f>SUM(R133:R136)</f>
        <v>0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74100</v>
      </c>
      <c r="E152" s="31">
        <v>74100</v>
      </c>
      <c r="F152" s="31">
        <v>18551</v>
      </c>
      <c r="G152" s="36">
        <f t="shared" si="28"/>
        <v>0.25035087719298244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18551</v>
      </c>
      <c r="O152" s="36">
        <f t="shared" si="32"/>
        <v>0.25035087719298244</v>
      </c>
      <c r="P152" s="31">
        <v>0</v>
      </c>
      <c r="Q152" s="31">
        <v>0</v>
      </c>
      <c r="R152" s="31">
        <v>0</v>
      </c>
      <c r="S152" s="31">
        <v>0</v>
      </c>
      <c r="T152" s="36">
        <f t="shared" si="33"/>
        <v>0</v>
      </c>
      <c r="U152" s="36">
        <f t="shared" si="34"/>
        <v>0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74100</v>
      </c>
      <c r="E157" s="32">
        <f>SUM(E151:E156)</f>
        <v>74100</v>
      </c>
      <c r="F157" s="32">
        <f>SUM(F151:F156)</f>
        <v>18551</v>
      </c>
      <c r="G157" s="37">
        <f t="shared" si="28"/>
        <v>0.25035087719298244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18551</v>
      </c>
      <c r="O157" s="37">
        <f t="shared" si="32"/>
        <v>0.25035087719298244</v>
      </c>
      <c r="P157" s="32">
        <f>SUM(P151:P156)</f>
        <v>0</v>
      </c>
      <c r="Q157" s="32">
        <f>SUM(Q151:Q156)</f>
        <v>0</v>
      </c>
      <c r="R157" s="32">
        <f>SUM(R151:R156)</f>
        <v>0</v>
      </c>
      <c r="S157" s="32">
        <f>SUM(S151:S156)</f>
        <v>0</v>
      </c>
      <c r="T157" s="37">
        <f t="shared" si="33"/>
        <v>0</v>
      </c>
      <c r="U157" s="37">
        <f t="shared" si="34"/>
        <v>0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969960</v>
      </c>
      <c r="E159" s="31">
        <v>969960</v>
      </c>
      <c r="F159" s="31">
        <v>404148</v>
      </c>
      <c r="G159" s="36">
        <f t="shared" si="28"/>
        <v>0.41666460472596806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404148</v>
      </c>
      <c r="O159" s="36">
        <f t="shared" si="32"/>
        <v>0.41666460472596806</v>
      </c>
      <c r="P159" s="31">
        <v>853860</v>
      </c>
      <c r="Q159" s="31">
        <v>853860</v>
      </c>
      <c r="R159" s="31">
        <v>853860</v>
      </c>
      <c r="S159" s="31">
        <v>853860</v>
      </c>
      <c r="T159" s="36">
        <f t="shared" si="33"/>
        <v>1</v>
      </c>
      <c r="U159" s="36">
        <f t="shared" si="34"/>
        <v>-0.52668118895369265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969960</v>
      </c>
      <c r="E163" s="32">
        <f>SUM(E158:E162)</f>
        <v>969960</v>
      </c>
      <c r="F163" s="32">
        <f>SUM(F158:F162)</f>
        <v>404148</v>
      </c>
      <c r="G163" s="37">
        <f t="shared" si="28"/>
        <v>0.41666460472596806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404148</v>
      </c>
      <c r="O163" s="37">
        <f t="shared" si="32"/>
        <v>0.41666460472596806</v>
      </c>
      <c r="P163" s="32">
        <f>SUM(P158:P162)</f>
        <v>853860</v>
      </c>
      <c r="Q163" s="32">
        <f>SUM(Q158:Q162)</f>
        <v>853860</v>
      </c>
      <c r="R163" s="32">
        <f>SUM(R158:R162)</f>
        <v>853860</v>
      </c>
      <c r="S163" s="32">
        <f>SUM(S158:S162)</f>
        <v>853860</v>
      </c>
      <c r="T163" s="37">
        <f t="shared" si="33"/>
        <v>1</v>
      </c>
      <c r="U163" s="37">
        <f t="shared" si="34"/>
        <v>-0.52668118895369265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1044060</v>
      </c>
      <c r="E170" s="32">
        <f>SUM(E105,E107:E111,E113:E120,E122:E125,E127:E131,E133:E136,E138:E143,E145:E149,E151:E156,E158:E162,E164:E168)</f>
        <v>1044060</v>
      </c>
      <c r="F170" s="32">
        <f>SUM(F105,F107:F111,F113:F120,F122:F125,F127:F131,F133:F136,F138:F143,F145:F149,F151:F156,F158:F162,F164:F168)</f>
        <v>427575</v>
      </c>
      <c r="G170" s="37">
        <f t="shared" si="28"/>
        <v>0.40953106143325096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427575</v>
      </c>
      <c r="O170" s="37">
        <f t="shared" si="32"/>
        <v>0.40953106143325096</v>
      </c>
      <c r="P170" s="32">
        <f>SUM(P105,P107:P111,P113:P120,P122:P125,P127:P131,P133:P136,P138:P143,P145:P149,P151:P156,P158:P162,P164:P168)</f>
        <v>1820213</v>
      </c>
      <c r="Q170" s="32">
        <f>SUM(Q105,Q107:Q111,Q113:Q120,Q122:Q125,Q127:Q131,Q133:Q136,Q138:Q143,Q145:Q149,Q151:Q156,Q158:Q162,Q164:Q168)</f>
        <v>873860</v>
      </c>
      <c r="R170" s="32">
        <f>SUM(R105,R107:R111,R113:R120,R122:R125,R127:R131,R133:R136,R138:R143,R145:R149,R151:R156,R158:R162,R164:R168)</f>
        <v>873860</v>
      </c>
      <c r="S170" s="32">
        <f>SUM(S105,S107:S111,S113:S120,S122:S125,S127:S131,S133:S136,S138:S143,S145:S149,S151:S156,S158:S162,S164:S168)</f>
        <v>1820213</v>
      </c>
      <c r="T170" s="37">
        <f t="shared" si="33"/>
        <v>2.0829572242693337</v>
      </c>
      <c r="U170" s="37">
        <f t="shared" si="34"/>
        <v>-0.76509617281054476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5775858</v>
      </c>
      <c r="E184" s="31">
        <v>5775858</v>
      </c>
      <c r="F184" s="31">
        <v>2466210</v>
      </c>
      <c r="G184" s="36">
        <f t="shared" si="35"/>
        <v>0.42698591274231462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2466210</v>
      </c>
      <c r="O184" s="36">
        <f t="shared" si="39"/>
        <v>0.42698591274231462</v>
      </c>
      <c r="P184" s="31">
        <v>4979530</v>
      </c>
      <c r="Q184" s="31">
        <v>5321633</v>
      </c>
      <c r="R184" s="31">
        <v>5321633</v>
      </c>
      <c r="S184" s="31">
        <v>4979530</v>
      </c>
      <c r="T184" s="36">
        <f t="shared" si="40"/>
        <v>0.93571465751208327</v>
      </c>
      <c r="U184" s="36">
        <f t="shared" si="41"/>
        <v>-0.50473036611889066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5775858</v>
      </c>
      <c r="E185" s="32">
        <f>SUM(E180:E184)</f>
        <v>5775858</v>
      </c>
      <c r="F185" s="32">
        <f>SUM(F180:F184)</f>
        <v>2466210</v>
      </c>
      <c r="G185" s="37">
        <f t="shared" si="35"/>
        <v>0.42698591274231462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2466210</v>
      </c>
      <c r="O185" s="37">
        <f t="shared" si="39"/>
        <v>0.42698591274231462</v>
      </c>
      <c r="P185" s="32">
        <f>SUM(P180:P184)</f>
        <v>4979530</v>
      </c>
      <c r="Q185" s="32">
        <f>SUM(Q180:Q184)</f>
        <v>5321633</v>
      </c>
      <c r="R185" s="32">
        <f>SUM(R180:R184)</f>
        <v>5321633</v>
      </c>
      <c r="S185" s="32">
        <f>SUM(S180:S184)</f>
        <v>4979530</v>
      </c>
      <c r="T185" s="37">
        <f t="shared" si="40"/>
        <v>0.93571465751208327</v>
      </c>
      <c r="U185" s="37">
        <f t="shared" si="41"/>
        <v>-0.50473036611889066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541</v>
      </c>
      <c r="E188" s="31">
        <v>541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517</v>
      </c>
      <c r="R188" s="31">
        <v>517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9434000</v>
      </c>
      <c r="F190" s="31">
        <v>3930833</v>
      </c>
      <c r="G190" s="36">
        <f t="shared" si="35"/>
        <v>0.41666663133347465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3930833</v>
      </c>
      <c r="O190" s="36">
        <f t="shared" si="39"/>
        <v>0.41666663133347465</v>
      </c>
      <c r="P190" s="31">
        <v>3038874</v>
      </c>
      <c r="Q190" s="31">
        <v>7792000</v>
      </c>
      <c r="R190" s="31">
        <v>8721000</v>
      </c>
      <c r="S190" s="31">
        <v>3038874</v>
      </c>
      <c r="T190" s="36">
        <f t="shared" si="40"/>
        <v>0.38999922997946612</v>
      </c>
      <c r="U190" s="36">
        <f t="shared" si="41"/>
        <v>0.29351628267575425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9434541</v>
      </c>
      <c r="E191" s="32">
        <f>SUM(E186:E190)</f>
        <v>9434541</v>
      </c>
      <c r="F191" s="32">
        <f>SUM(F186:F190)</f>
        <v>3930833</v>
      </c>
      <c r="G191" s="37">
        <f t="shared" si="35"/>
        <v>0.4166427386345557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3930833</v>
      </c>
      <c r="O191" s="37">
        <f t="shared" si="39"/>
        <v>0.4166427386345557</v>
      </c>
      <c r="P191" s="32">
        <f>SUM(P186:P190)</f>
        <v>3038874</v>
      </c>
      <c r="Q191" s="32">
        <f>SUM(Q186:Q190)</f>
        <v>7792517</v>
      </c>
      <c r="R191" s="32">
        <f>SUM(R186:R190)</f>
        <v>8721517</v>
      </c>
      <c r="S191" s="32">
        <f>SUM(S186:S190)</f>
        <v>3038874</v>
      </c>
      <c r="T191" s="37">
        <f t="shared" si="40"/>
        <v>0.3899733552073098</v>
      </c>
      <c r="U191" s="37">
        <f t="shared" si="41"/>
        <v>0.29351628267575425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13884271</v>
      </c>
      <c r="E200" s="31">
        <v>13884271</v>
      </c>
      <c r="F200" s="31">
        <v>6304665</v>
      </c>
      <c r="G200" s="36">
        <f t="shared" si="35"/>
        <v>0.45408685843138613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6304665</v>
      </c>
      <c r="O200" s="36">
        <f t="shared" si="39"/>
        <v>0.45408685843138613</v>
      </c>
      <c r="P200" s="31">
        <v>6208915</v>
      </c>
      <c r="Q200" s="31">
        <v>13454506</v>
      </c>
      <c r="R200" s="31">
        <v>13454506</v>
      </c>
      <c r="S200" s="31">
        <v>6208915</v>
      </c>
      <c r="T200" s="36">
        <f t="shared" si="40"/>
        <v>0.46147476540573101</v>
      </c>
      <c r="U200" s="36">
        <f t="shared" si="41"/>
        <v>1.5421373943756755E-2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13884271</v>
      </c>
      <c r="E204" s="32">
        <f>SUM(E199:E203)</f>
        <v>13884271</v>
      </c>
      <c r="F204" s="32">
        <f>SUM(F199:F203)</f>
        <v>6304665</v>
      </c>
      <c r="G204" s="37">
        <f t="shared" si="35"/>
        <v>0.45408685843138613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6304665</v>
      </c>
      <c r="O204" s="37">
        <f t="shared" si="39"/>
        <v>0.45408685843138613</v>
      </c>
      <c r="P204" s="32">
        <f>SUM(P199:P203)</f>
        <v>6208915</v>
      </c>
      <c r="Q204" s="32">
        <f>SUM(Q199:Q203)</f>
        <v>13454506</v>
      </c>
      <c r="R204" s="32">
        <f>SUM(R199:R203)</f>
        <v>13454506</v>
      </c>
      <c r="S204" s="32">
        <f>SUM(S199:S203)</f>
        <v>6208915</v>
      </c>
      <c r="T204" s="37">
        <f t="shared" si="40"/>
        <v>0.46147476540573101</v>
      </c>
      <c r="U204" s="37">
        <f t="shared" si="41"/>
        <v>1.5421373943756755E-2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29094670</v>
      </c>
      <c r="E205" s="32">
        <f>SUM(E173:E178,E180:E184,E186:E190,E192:E197,E199:E203)</f>
        <v>29094670</v>
      </c>
      <c r="F205" s="32">
        <f>SUM(F173:F178,F180:F184,F186:F190,F192:F197,F199:F203)</f>
        <v>12701708</v>
      </c>
      <c r="G205" s="37">
        <f t="shared" si="35"/>
        <v>0.43656477286045864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12701708</v>
      </c>
      <c r="O205" s="37">
        <f t="shared" si="39"/>
        <v>0.43656477286045864</v>
      </c>
      <c r="P205" s="32">
        <f>SUM(P173:P178,P180:P184,P186:P190,P192:P197,P199:P203)</f>
        <v>14227319</v>
      </c>
      <c r="Q205" s="32">
        <f>SUM(Q173:Q178,Q180:Q184,Q186:Q190,Q192:Q197,Q199:Q203)</f>
        <v>26568656</v>
      </c>
      <c r="R205" s="32">
        <f>SUM(R173:R178,R180:R184,R186:R190,R192:R197,R199:R203)</f>
        <v>27497656</v>
      </c>
      <c r="S205" s="32">
        <f>SUM(S173:S178,S180:S184,S186:S190,S192:S197,S199:S203)</f>
        <v>14227319</v>
      </c>
      <c r="T205" s="37">
        <f t="shared" si="40"/>
        <v>0.53549261204631504</v>
      </c>
      <c r="U205" s="37">
        <f t="shared" si="41"/>
        <v>-0.10723109533145347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2420</v>
      </c>
      <c r="E215" s="31">
        <v>2420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2300</v>
      </c>
      <c r="R215" s="31">
        <v>2300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2420</v>
      </c>
      <c r="E216" s="32">
        <f>SUM(E208:E215)</f>
        <v>2420</v>
      </c>
      <c r="F216" s="32">
        <f>SUM(F208:F215)</f>
        <v>0</v>
      </c>
      <c r="G216" s="37">
        <f t="shared" si="42"/>
        <v>0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0</v>
      </c>
      <c r="O216" s="37">
        <f t="shared" si="46"/>
        <v>0</v>
      </c>
      <c r="P216" s="32">
        <f>SUM(P208:P215)</f>
        <v>0</v>
      </c>
      <c r="Q216" s="32">
        <f>SUM(Q208:Q215)</f>
        <v>2300</v>
      </c>
      <c r="R216" s="32">
        <f>SUM(R208:R215)</f>
        <v>2300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0</v>
      </c>
      <c r="E224" s="32">
        <f>SUM(E217:E223)</f>
        <v>0</v>
      </c>
      <c r="F224" s="32">
        <f>SUM(F217:F223)</f>
        <v>0</v>
      </c>
      <c r="G224" s="37">
        <f t="shared" si="42"/>
        <v>0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0</v>
      </c>
      <c r="O224" s="37">
        <f t="shared" si="46"/>
        <v>0</v>
      </c>
      <c r="P224" s="32">
        <f>SUM(P217:P223)</f>
        <v>0</v>
      </c>
      <c r="Q224" s="32">
        <f>SUM(Q217:Q223)</f>
        <v>0</v>
      </c>
      <c r="R224" s="32">
        <f>SUM(R217:R223)</f>
        <v>0</v>
      </c>
      <c r="S224" s="32">
        <f>SUM(S217:S223)</f>
        <v>0</v>
      </c>
      <c r="T224" s="37">
        <f t="shared" si="47"/>
        <v>0</v>
      </c>
      <c r="U224" s="37">
        <f t="shared" si="48"/>
        <v>0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174</v>
      </c>
      <c r="E228" s="31">
        <v>174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158</v>
      </c>
      <c r="R228" s="31">
        <v>158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174</v>
      </c>
      <c r="E230" s="32">
        <f>SUM(E225:E229)</f>
        <v>174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158</v>
      </c>
      <c r="R230" s="32">
        <f>SUM(R225:R229)</f>
        <v>158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2594</v>
      </c>
      <c r="E231" s="32">
        <f>SUM(E208:E215,E217:E223,E225:E229)</f>
        <v>2594</v>
      </c>
      <c r="F231" s="32">
        <f>SUM(F208:F215,F217:F223,F225:F229)</f>
        <v>0</v>
      </c>
      <c r="G231" s="37">
        <f t="shared" si="42"/>
        <v>0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0</v>
      </c>
      <c r="O231" s="37">
        <f t="shared" si="46"/>
        <v>0</v>
      </c>
      <c r="P231" s="32">
        <f>SUM(P208:P215,P217:P223,P225:P229)</f>
        <v>0</v>
      </c>
      <c r="Q231" s="32">
        <f>SUM(Q208:Q215,Q217:Q223,Q225:Q229)</f>
        <v>2458</v>
      </c>
      <c r="R231" s="32">
        <f>SUM(R208:R215,R217:R223,R225:R229)</f>
        <v>2458</v>
      </c>
      <c r="S231" s="32">
        <f>SUM(S208:S215,S217:S223,S225:S229)</f>
        <v>0</v>
      </c>
      <c r="T231" s="37">
        <f t="shared" si="47"/>
        <v>0</v>
      </c>
      <c r="U231" s="37">
        <f t="shared" si="48"/>
        <v>0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0</v>
      </c>
      <c r="E243" s="31">
        <v>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0</v>
      </c>
      <c r="R243" s="31">
        <v>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2864744</v>
      </c>
      <c r="Q245" s="31">
        <v>7345496</v>
      </c>
      <c r="R245" s="31">
        <v>7345500</v>
      </c>
      <c r="S245" s="31">
        <v>2864744</v>
      </c>
      <c r="T245" s="36">
        <f t="shared" si="54"/>
        <v>0.39000007623719352</v>
      </c>
      <c r="U245" s="36">
        <f t="shared" si="55"/>
        <v>-1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8796684</v>
      </c>
      <c r="E247" s="32">
        <f>SUM(E241:E246)</f>
        <v>8796684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2864744</v>
      </c>
      <c r="Q247" s="32">
        <f>SUM(Q241:Q246)</f>
        <v>7345496</v>
      </c>
      <c r="R247" s="32">
        <f>SUM(R241:R246)</f>
        <v>7345500</v>
      </c>
      <c r="S247" s="32">
        <f>SUM(S241:S246)</f>
        <v>2864744</v>
      </c>
      <c r="T247" s="37">
        <f t="shared" si="54"/>
        <v>0.39000007623719352</v>
      </c>
      <c r="U247" s="37">
        <f t="shared" si="55"/>
        <v>-1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21608083</v>
      </c>
      <c r="E253" s="31">
        <v>21608083</v>
      </c>
      <c r="F253" s="31">
        <v>9003342</v>
      </c>
      <c r="G253" s="36">
        <f t="shared" si="49"/>
        <v>0.41666546726981751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9003342</v>
      </c>
      <c r="O253" s="36">
        <f t="shared" si="53"/>
        <v>0.41666546726981751</v>
      </c>
      <c r="P253" s="31">
        <v>7880776</v>
      </c>
      <c r="Q253" s="31">
        <v>20207165</v>
      </c>
      <c r="R253" s="31">
        <v>20207165</v>
      </c>
      <c r="S253" s="31">
        <v>7880776</v>
      </c>
      <c r="T253" s="36">
        <f t="shared" si="54"/>
        <v>0.38999909190626197</v>
      </c>
      <c r="U253" s="36">
        <f t="shared" si="55"/>
        <v>0.14244358677368818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21608083</v>
      </c>
      <c r="E254" s="32">
        <f>SUM(E248:E253)</f>
        <v>21608083</v>
      </c>
      <c r="F254" s="32">
        <f>SUM(F248:F253)</f>
        <v>9003342</v>
      </c>
      <c r="G254" s="37">
        <f t="shared" si="49"/>
        <v>0.41666546726981751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9003342</v>
      </c>
      <c r="O254" s="37">
        <f t="shared" si="53"/>
        <v>0.41666546726981751</v>
      </c>
      <c r="P254" s="32">
        <f>SUM(P248:P253)</f>
        <v>7880776</v>
      </c>
      <c r="Q254" s="32">
        <f>SUM(Q248:Q253)</f>
        <v>20207165</v>
      </c>
      <c r="R254" s="32">
        <f>SUM(R248:R253)</f>
        <v>20207165</v>
      </c>
      <c r="S254" s="32">
        <f>SUM(S248:S253)</f>
        <v>7880776</v>
      </c>
      <c r="T254" s="37">
        <f t="shared" si="54"/>
        <v>0.38999909190626197</v>
      </c>
      <c r="U254" s="37">
        <f t="shared" si="55"/>
        <v>0.14244358677368818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30404767</v>
      </c>
      <c r="E260" s="32">
        <f>SUM(E234:E239,E241:E246,E248:E253,E255:E258)</f>
        <v>30404767</v>
      </c>
      <c r="F260" s="32">
        <f>SUM(F234:F239,F241:F246,F248:F253,F255:F258)</f>
        <v>9003342</v>
      </c>
      <c r="G260" s="37">
        <f t="shared" si="49"/>
        <v>0.29611613205258241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9003342</v>
      </c>
      <c r="O260" s="37">
        <f t="shared" si="53"/>
        <v>0.29611613205258241</v>
      </c>
      <c r="P260" s="32">
        <f>SUM(P234:P239,P241:P246,P248:P253,P255:P258)</f>
        <v>10745520</v>
      </c>
      <c r="Q260" s="32">
        <f>SUM(Q234:Q239,Q241:Q246,Q248:Q253,Q255:Q258)</f>
        <v>27552661</v>
      </c>
      <c r="R260" s="32">
        <f>SUM(R234:R239,R241:R246,R248:R253,R255:R258)</f>
        <v>27552665</v>
      </c>
      <c r="S260" s="32">
        <f>SUM(S234:S239,S241:S246,S248:S253,S255:S258)</f>
        <v>10745520</v>
      </c>
      <c r="T260" s="37">
        <f t="shared" si="54"/>
        <v>0.38999935432733701</v>
      </c>
      <c r="U260" s="37">
        <f t="shared" si="55"/>
        <v>-0.16213063676769479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1600000</v>
      </c>
      <c r="E264" s="31">
        <v>1600000</v>
      </c>
      <c r="F264" s="31">
        <v>666667</v>
      </c>
      <c r="G264" s="36">
        <f t="shared" si="56"/>
        <v>0.41666687499999999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666667</v>
      </c>
      <c r="O264" s="36">
        <f t="shared" si="60"/>
        <v>0.41666687499999999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5235200</v>
      </c>
      <c r="F266" s="31">
        <v>2072192</v>
      </c>
      <c r="G266" s="36">
        <f t="shared" si="56"/>
        <v>0.39581907090464546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2072192</v>
      </c>
      <c r="O266" s="36">
        <f t="shared" si="60"/>
        <v>0.39581907090464546</v>
      </c>
      <c r="P266" s="31">
        <v>1259123</v>
      </c>
      <c r="Q266" s="31">
        <v>4267674</v>
      </c>
      <c r="R266" s="31">
        <v>4189608</v>
      </c>
      <c r="S266" s="31">
        <v>1259123</v>
      </c>
      <c r="T266" s="36">
        <f t="shared" si="61"/>
        <v>0.29503729666324091</v>
      </c>
      <c r="U266" s="36">
        <f t="shared" si="62"/>
        <v>0.64574231429336137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6835200</v>
      </c>
      <c r="E267" s="32">
        <f>SUM(E263:E266)</f>
        <v>6835200</v>
      </c>
      <c r="F267" s="32">
        <f>SUM(F263:F266)</f>
        <v>2738859</v>
      </c>
      <c r="G267" s="37">
        <f t="shared" si="56"/>
        <v>0.40069917485955059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2738859</v>
      </c>
      <c r="O267" s="37">
        <f t="shared" si="60"/>
        <v>0.40069917485955059</v>
      </c>
      <c r="P267" s="32">
        <f>SUM(P263:P266)</f>
        <v>1259123</v>
      </c>
      <c r="Q267" s="32">
        <f>SUM(Q263:Q266)</f>
        <v>4267674</v>
      </c>
      <c r="R267" s="32">
        <f>SUM(R263:R266)</f>
        <v>4189608</v>
      </c>
      <c r="S267" s="32">
        <f>SUM(S263:S266)</f>
        <v>1259123</v>
      </c>
      <c r="T267" s="37">
        <f t="shared" si="61"/>
        <v>0.29503729666324091</v>
      </c>
      <c r="U267" s="37">
        <f t="shared" si="62"/>
        <v>1.1752116354001951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0</v>
      </c>
      <c r="E275" s="32">
        <f>SUM(E268:E274)</f>
        <v>0</v>
      </c>
      <c r="F275" s="32">
        <f>SUM(F268:F274)</f>
        <v>0</v>
      </c>
      <c r="G275" s="37">
        <f t="shared" si="56"/>
        <v>0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0</v>
      </c>
      <c r="O275" s="37">
        <f t="shared" si="60"/>
        <v>0</v>
      </c>
      <c r="P275" s="32">
        <f>SUM(P268:P274)</f>
        <v>0</v>
      </c>
      <c r="Q275" s="32">
        <f>SUM(Q268:Q274)</f>
        <v>0</v>
      </c>
      <c r="R275" s="32">
        <f>SUM(R268:R274)</f>
        <v>0</v>
      </c>
      <c r="S275" s="32">
        <f>SUM(S268:S274)</f>
        <v>0</v>
      </c>
      <c r="T275" s="37">
        <f t="shared" si="61"/>
        <v>0</v>
      </c>
      <c r="U275" s="37">
        <f t="shared" si="62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0</v>
      </c>
      <c r="E285" s="32">
        <f>SUM(E276:E284)</f>
        <v>0</v>
      </c>
      <c r="F285" s="32">
        <f>SUM(F276:F284)</f>
        <v>0</v>
      </c>
      <c r="G285" s="37">
        <f t="shared" si="56"/>
        <v>0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0</v>
      </c>
      <c r="O285" s="37">
        <f t="shared" si="60"/>
        <v>0</v>
      </c>
      <c r="P285" s="32">
        <f>SUM(P276:P284)</f>
        <v>0</v>
      </c>
      <c r="Q285" s="32">
        <f>SUM(Q276:Q284)</f>
        <v>0</v>
      </c>
      <c r="R285" s="32">
        <f>SUM(R276:R284)</f>
        <v>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0</v>
      </c>
      <c r="E293" s="31">
        <v>0</v>
      </c>
      <c r="F293" s="31">
        <v>0</v>
      </c>
      <c r="G293" s="36">
        <f t="shared" si="56"/>
        <v>0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0</v>
      </c>
      <c r="O293" s="36">
        <f t="shared" si="60"/>
        <v>0</v>
      </c>
      <c r="P293" s="31">
        <v>0</v>
      </c>
      <c r="Q293" s="31">
        <v>0</v>
      </c>
      <c r="R293" s="31">
        <v>0</v>
      </c>
      <c r="S293" s="31">
        <v>0</v>
      </c>
      <c r="T293" s="36">
        <f t="shared" si="61"/>
        <v>0</v>
      </c>
      <c r="U293" s="36">
        <f t="shared" si="62"/>
        <v>0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0</v>
      </c>
      <c r="E298" s="32">
        <f>SUM(E293:E297)</f>
        <v>0</v>
      </c>
      <c r="F298" s="32">
        <f>SUM(F293:F297)</f>
        <v>0</v>
      </c>
      <c r="G298" s="37">
        <f t="shared" si="56"/>
        <v>0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0</v>
      </c>
      <c r="O298" s="37">
        <f t="shared" si="60"/>
        <v>0</v>
      </c>
      <c r="P298" s="32">
        <f>SUM(P293:P297)</f>
        <v>0</v>
      </c>
      <c r="Q298" s="32">
        <f>SUM(Q293:Q297)</f>
        <v>0</v>
      </c>
      <c r="R298" s="32">
        <f>SUM(R293:R297)</f>
        <v>0</v>
      </c>
      <c r="S298" s="32">
        <f>SUM(S293:S297)</f>
        <v>0</v>
      </c>
      <c r="T298" s="37">
        <f t="shared" si="61"/>
        <v>0</v>
      </c>
      <c r="U298" s="37">
        <f t="shared" si="62"/>
        <v>0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6835200</v>
      </c>
      <c r="E299" s="32">
        <f>SUM(E263:E266,E268:E274,E276:E284,E286:E291,E293:E297)</f>
        <v>6835200</v>
      </c>
      <c r="F299" s="32">
        <f>SUM(F263:F266,F268:F274,F276:F284,F286:F291,F293:F297)</f>
        <v>2738859</v>
      </c>
      <c r="G299" s="37">
        <f t="shared" si="56"/>
        <v>0.40069917485955059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2738859</v>
      </c>
      <c r="O299" s="37">
        <f t="shared" si="60"/>
        <v>0.40069917485955059</v>
      </c>
      <c r="P299" s="32">
        <f>SUM(P263:P266,P268:P274,P276:P284,P286:P291,P293:P297)</f>
        <v>1259123</v>
      </c>
      <c r="Q299" s="32">
        <f>SUM(Q263:Q266,Q268:Q274,Q276:Q284,Q286:Q291,Q293:Q297)</f>
        <v>4267674</v>
      </c>
      <c r="R299" s="32">
        <f>SUM(R263:R266,R268:R274,R276:R284,R286:R291,R293:R297)</f>
        <v>4189608</v>
      </c>
      <c r="S299" s="32">
        <f>SUM(S263:S266,S268:S274,S276:S284,S286:S291,S293:S297)</f>
        <v>1259123</v>
      </c>
      <c r="T299" s="37">
        <f t="shared" si="61"/>
        <v>0.29503729666324091</v>
      </c>
      <c r="U299" s="37">
        <f t="shared" si="62"/>
        <v>1.1752116354001951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3381</v>
      </c>
      <c r="E302" s="31">
        <v>3381</v>
      </c>
      <c r="F302" s="31">
        <v>10942</v>
      </c>
      <c r="G302" s="36">
        <f t="shared" ref="G302:G339" si="63">IF(($D302     =0),0,($F302     /$D302     ))</f>
        <v>3.2363206152026027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10942</v>
      </c>
      <c r="O302" s="36">
        <f t="shared" ref="O302:O339" si="67">IF(($D302     =0),0,($N302     /$D302     ))</f>
        <v>3.2363206152026027</v>
      </c>
      <c r="P302" s="31">
        <v>3692</v>
      </c>
      <c r="Q302" s="31">
        <v>3223</v>
      </c>
      <c r="R302" s="31">
        <v>3223</v>
      </c>
      <c r="S302" s="31">
        <v>3692</v>
      </c>
      <c r="T302" s="36">
        <f t="shared" ref="T302:T339" si="68">IF(($Q302     =0),0,($S302     /$Q302     ))</f>
        <v>1.1455165994415142</v>
      </c>
      <c r="U302" s="36">
        <f t="shared" ref="U302:U339" si="69">IF(($P302     =0),0,(($F302     /$P302     )-1))</f>
        <v>1.9637053087757312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3381</v>
      </c>
      <c r="E303" s="32">
        <f>E302</f>
        <v>3381</v>
      </c>
      <c r="F303" s="32">
        <f>F302</f>
        <v>10942</v>
      </c>
      <c r="G303" s="37">
        <f t="shared" si="63"/>
        <v>3.2363206152026027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10942</v>
      </c>
      <c r="O303" s="37">
        <f t="shared" si="67"/>
        <v>3.2363206152026027</v>
      </c>
      <c r="P303" s="32">
        <f>P302</f>
        <v>3692</v>
      </c>
      <c r="Q303" s="32">
        <f>Q302</f>
        <v>3223</v>
      </c>
      <c r="R303" s="32">
        <f>R302</f>
        <v>3223</v>
      </c>
      <c r="S303" s="32">
        <f>S302</f>
        <v>3692</v>
      </c>
      <c r="T303" s="37">
        <f t="shared" si="68"/>
        <v>1.1455165994415142</v>
      </c>
      <c r="U303" s="37">
        <f t="shared" si="69"/>
        <v>1.9637053087757312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350005</v>
      </c>
      <c r="E307" s="31">
        <v>350005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4755</v>
      </c>
      <c r="Q307" s="31">
        <v>350000</v>
      </c>
      <c r="R307" s="31">
        <v>350000</v>
      </c>
      <c r="S307" s="31">
        <v>4755</v>
      </c>
      <c r="T307" s="36">
        <f t="shared" si="68"/>
        <v>1.3585714285714286E-2</v>
      </c>
      <c r="U307" s="36">
        <f t="shared" si="69"/>
        <v>-1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418000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350005</v>
      </c>
      <c r="E310" s="32">
        <f>SUM(E304:E309)</f>
        <v>350005</v>
      </c>
      <c r="F310" s="32">
        <f>SUM(F304:F309)</f>
        <v>0</v>
      </c>
      <c r="G310" s="37">
        <f t="shared" si="63"/>
        <v>0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0</v>
      </c>
      <c r="O310" s="37">
        <f t="shared" si="67"/>
        <v>0</v>
      </c>
      <c r="P310" s="32">
        <f>SUM(P304:P309)</f>
        <v>4755</v>
      </c>
      <c r="Q310" s="32">
        <f>SUM(Q304:Q309)</f>
        <v>350000</v>
      </c>
      <c r="R310" s="32">
        <f>SUM(R304:R309)</f>
        <v>768000</v>
      </c>
      <c r="S310" s="32">
        <f>SUM(S304:S309)</f>
        <v>4755</v>
      </c>
      <c r="T310" s="37">
        <f t="shared" si="68"/>
        <v>1.3585714285714286E-2</v>
      </c>
      <c r="U310" s="37">
        <f t="shared" si="69"/>
        <v>-1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550000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550000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0</v>
      </c>
      <c r="E317" s="32">
        <f>SUM(E311:E316)</f>
        <v>0</v>
      </c>
      <c r="F317" s="32">
        <f>SUM(F311:F316)</f>
        <v>0</v>
      </c>
      <c r="G317" s="37">
        <f t="shared" si="63"/>
        <v>0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0</v>
      </c>
      <c r="O317" s="37">
        <f t="shared" si="67"/>
        <v>0</v>
      </c>
      <c r="P317" s="32">
        <f>SUM(P311:P316)</f>
        <v>0</v>
      </c>
      <c r="Q317" s="32">
        <f>SUM(Q311:Q316)</f>
        <v>0</v>
      </c>
      <c r="R317" s="32">
        <f>SUM(R311:R316)</f>
        <v>1100000</v>
      </c>
      <c r="S317" s="32">
        <f>SUM(S311:S316)</f>
        <v>0</v>
      </c>
      <c r="T317" s="37">
        <f t="shared" si="68"/>
        <v>0</v>
      </c>
      <c r="U317" s="37">
        <f t="shared" si="69"/>
        <v>0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0</v>
      </c>
      <c r="E323" s="32">
        <f>SUM(E318:E322)</f>
        <v>0</v>
      </c>
      <c r="F323" s="32">
        <f>SUM(F318:F322)</f>
        <v>0</v>
      </c>
      <c r="G323" s="37">
        <f t="shared" si="63"/>
        <v>0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0</v>
      </c>
      <c r="O323" s="37">
        <f t="shared" si="67"/>
        <v>0</v>
      </c>
      <c r="P323" s="32">
        <f>SUM(P318:P322)</f>
        <v>0</v>
      </c>
      <c r="Q323" s="32">
        <f>SUM(Q318:Q322)</f>
        <v>0</v>
      </c>
      <c r="R323" s="32">
        <f>SUM(R318:R322)</f>
        <v>0</v>
      </c>
      <c r="S323" s="32">
        <f>SUM(S318:S322)</f>
        <v>0</v>
      </c>
      <c r="T323" s="37">
        <f t="shared" si="68"/>
        <v>0</v>
      </c>
      <c r="U323" s="37">
        <f t="shared" si="69"/>
        <v>0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0</v>
      </c>
      <c r="E327" s="31">
        <v>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0</v>
      </c>
      <c r="R327" s="31">
        <v>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0</v>
      </c>
      <c r="E332" s="32">
        <f>SUM(E324:E331)</f>
        <v>0</v>
      </c>
      <c r="F332" s="32">
        <f>SUM(F324:F331)</f>
        <v>0</v>
      </c>
      <c r="G332" s="37">
        <f t="shared" si="63"/>
        <v>0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0</v>
      </c>
      <c r="O332" s="37">
        <f t="shared" si="67"/>
        <v>0</v>
      </c>
      <c r="P332" s="32">
        <f>SUM(P324:P331)</f>
        <v>0</v>
      </c>
      <c r="Q332" s="32">
        <f>SUM(Q324:Q331)</f>
        <v>0</v>
      </c>
      <c r="R332" s="32">
        <f>SUM(R324:R331)</f>
        <v>0</v>
      </c>
      <c r="S332" s="32">
        <f>SUM(S324:S331)</f>
        <v>0</v>
      </c>
      <c r="T332" s="37">
        <f t="shared" si="68"/>
        <v>0</v>
      </c>
      <c r="U332" s="37">
        <f t="shared" si="69"/>
        <v>0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1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1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353386</v>
      </c>
      <c r="E338" s="32">
        <f>SUM(E302,E304:E309,E311:E316,E318:E322,E324:E331,E333:E336)</f>
        <v>353386</v>
      </c>
      <c r="F338" s="32">
        <f>SUM(F302,F304:F309,F311:F316,F318:F322,F324:F331,F333:F336)</f>
        <v>10942</v>
      </c>
      <c r="G338" s="37">
        <f t="shared" si="63"/>
        <v>3.0963309242584596E-2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10942</v>
      </c>
      <c r="O338" s="37">
        <f t="shared" si="67"/>
        <v>3.0963309242584596E-2</v>
      </c>
      <c r="P338" s="32">
        <f>SUM(P302,P304:P309,P311:P316,P318:P322,P324:P331,P333:P336)</f>
        <v>8447</v>
      </c>
      <c r="Q338" s="32">
        <f>SUM(Q302,Q304:Q309,Q311:Q316,Q318:Q322,Q324:Q331,Q333:Q336)</f>
        <v>353223</v>
      </c>
      <c r="R338" s="32">
        <f>SUM(R302,R304:R309,R311:R316,R318:R322,R324:R331,R333:R336)</f>
        <v>1871224</v>
      </c>
      <c r="S338" s="32">
        <f>SUM(S302,S304:S309,S311:S316,S318:S322,S324:S331,S333:S336)</f>
        <v>8447</v>
      </c>
      <c r="T338" s="37">
        <f t="shared" si="68"/>
        <v>2.3914071280748989E-2</v>
      </c>
      <c r="U338" s="37">
        <f t="shared" si="69"/>
        <v>0.29537113768201739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104708450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104708450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34417470</v>
      </c>
      <c r="G339" s="39">
        <f t="shared" si="63"/>
        <v>0.32869811366704405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34417470</v>
      </c>
      <c r="O339" s="39">
        <f t="shared" si="67"/>
        <v>0.32869811366704405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31206428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79695074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85005785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31206428</v>
      </c>
      <c r="T339" s="39">
        <f t="shared" si="68"/>
        <v>0.39157285932126745</v>
      </c>
      <c r="U339" s="39">
        <f t="shared" si="69"/>
        <v>0.1028968134385646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34942194</v>
      </c>
      <c r="E8" s="31">
        <v>34942194</v>
      </c>
      <c r="F8" s="31">
        <v>2551578</v>
      </c>
      <c r="G8" s="36">
        <f>IF(($D8       =0),0,($F8       /$D8       ))</f>
        <v>7.3022833082547714E-2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2551578</v>
      </c>
      <c r="O8" s="36">
        <f>IF(($D8       =0),0,($N8       /$D8       ))</f>
        <v>7.3022833082547714E-2</v>
      </c>
      <c r="P8" s="31">
        <v>2144450</v>
      </c>
      <c r="Q8" s="31">
        <v>34066854</v>
      </c>
      <c r="R8" s="31">
        <v>33982243</v>
      </c>
      <c r="S8" s="31">
        <v>2144450</v>
      </c>
      <c r="T8" s="36">
        <f>IF(($Q8       =0),0,($S8       /$Q8       ))</f>
        <v>6.2948283983017633E-2</v>
      </c>
      <c r="U8" s="36">
        <f>IF(($P8       =0),0,(($F8       /$P8       )-1))</f>
        <v>0.18985194338874778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39766230</v>
      </c>
      <c r="E9" s="31">
        <v>39766230</v>
      </c>
      <c r="F9" s="31">
        <v>6779673</v>
      </c>
      <c r="G9" s="36">
        <f>IF(($D9       =0),0,($F9       /$D9       ))</f>
        <v>0.17048820066674664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6779673</v>
      </c>
      <c r="O9" s="36">
        <f>IF(($D9       =0),0,($N9       /$D9       ))</f>
        <v>0.17048820066674664</v>
      </c>
      <c r="P9" s="31">
        <v>6577076</v>
      </c>
      <c r="Q9" s="31">
        <v>45490400</v>
      </c>
      <c r="R9" s="31">
        <v>42329640</v>
      </c>
      <c r="S9" s="31">
        <v>6577076</v>
      </c>
      <c r="T9" s="36">
        <f>IF(($Q9       =0),0,($S9       /$Q9       ))</f>
        <v>0.14458162601340063</v>
      </c>
      <c r="U9" s="36">
        <f>IF(($P9       =0),0,(($F9       /$P9       )-1))</f>
        <v>3.0803505995673497E-2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74708424</v>
      </c>
      <c r="E10" s="32">
        <f>SUM(E8:E9)</f>
        <v>74708424</v>
      </c>
      <c r="F10" s="32">
        <f>SUM(F8:F9)</f>
        <v>9331251</v>
      </c>
      <c r="G10" s="37">
        <f t="shared" ref="G10:G54" si="0">IF(($D10      =0),0,($F10      /$D10      ))</f>
        <v>0.12490226001822766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9331251</v>
      </c>
      <c r="O10" s="37">
        <f t="shared" ref="O10:O54" si="4">IF(($D10      =0),0,($N10      /$D10      ))</f>
        <v>0.12490226001822766</v>
      </c>
      <c r="P10" s="32">
        <f>SUM(P8:P9)</f>
        <v>8721526</v>
      </c>
      <c r="Q10" s="32">
        <f>SUM(Q8:Q9)</f>
        <v>79557254</v>
      </c>
      <c r="R10" s="32">
        <f>SUM(R8:R9)</f>
        <v>76311883</v>
      </c>
      <c r="S10" s="32">
        <f>SUM(S8:S9)</f>
        <v>8721526</v>
      </c>
      <c r="T10" s="37">
        <f t="shared" ref="T10:T54" si="5">IF(($Q10      =0),0,($S10      /$Q10      ))</f>
        <v>0.10962577969320057</v>
      </c>
      <c r="U10" s="37">
        <f t="shared" ref="U10:U54" si="6">IF(($P10      =0),0,(($F10      /$P10      )-1))</f>
        <v>6.9910357430568837E-2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2456428</v>
      </c>
      <c r="E11" s="31">
        <v>2456428</v>
      </c>
      <c r="F11" s="31">
        <v>47424</v>
      </c>
      <c r="G11" s="36">
        <f t="shared" si="0"/>
        <v>1.9306081839158322E-2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47424</v>
      </c>
      <c r="O11" s="36">
        <f t="shared" si="4"/>
        <v>1.9306081839158322E-2</v>
      </c>
      <c r="P11" s="31">
        <v>33985</v>
      </c>
      <c r="Q11" s="31">
        <v>2524346</v>
      </c>
      <c r="R11" s="31">
        <v>2524346</v>
      </c>
      <c r="S11" s="31">
        <v>33985</v>
      </c>
      <c r="T11" s="36">
        <f t="shared" si="5"/>
        <v>1.3462892963167489E-2</v>
      </c>
      <c r="U11" s="36">
        <f t="shared" si="6"/>
        <v>0.39543916433720749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2413800</v>
      </c>
      <c r="E12" s="31">
        <v>2413800</v>
      </c>
      <c r="F12" s="31">
        <v>22289</v>
      </c>
      <c r="G12" s="36">
        <f t="shared" si="0"/>
        <v>9.2339879028917066E-3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22289</v>
      </c>
      <c r="O12" s="36">
        <f t="shared" si="4"/>
        <v>9.2339879028917066E-3</v>
      </c>
      <c r="P12" s="31">
        <v>27891</v>
      </c>
      <c r="Q12" s="31">
        <v>2425610</v>
      </c>
      <c r="R12" s="31">
        <v>2427220</v>
      </c>
      <c r="S12" s="31">
        <v>27891</v>
      </c>
      <c r="T12" s="36">
        <f t="shared" si="5"/>
        <v>1.1498550879984828E-2</v>
      </c>
      <c r="U12" s="36">
        <f t="shared" si="6"/>
        <v>-0.20085332186009819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150000</v>
      </c>
      <c r="E13" s="31">
        <v>150000</v>
      </c>
      <c r="F13" s="31">
        <v>32903</v>
      </c>
      <c r="G13" s="36">
        <f t="shared" si="0"/>
        <v>0.21935333333333334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32903</v>
      </c>
      <c r="O13" s="36">
        <f t="shared" si="4"/>
        <v>0.21935333333333334</v>
      </c>
      <c r="P13" s="31">
        <v>4121228</v>
      </c>
      <c r="Q13" s="31">
        <v>5941740</v>
      </c>
      <c r="R13" s="31">
        <v>4391740</v>
      </c>
      <c r="S13" s="31">
        <v>4121228</v>
      </c>
      <c r="T13" s="36">
        <f t="shared" si="5"/>
        <v>0.6936062500210376</v>
      </c>
      <c r="U13" s="36">
        <f t="shared" si="6"/>
        <v>-0.992016214584585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3577745</v>
      </c>
      <c r="E14" s="31">
        <v>3577745</v>
      </c>
      <c r="F14" s="31">
        <v>623777</v>
      </c>
      <c r="G14" s="36">
        <f t="shared" si="0"/>
        <v>0.17434920599427853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623777</v>
      </c>
      <c r="O14" s="36">
        <f t="shared" si="4"/>
        <v>0.17434920599427853</v>
      </c>
      <c r="P14" s="31">
        <v>1118934</v>
      </c>
      <c r="Q14" s="31">
        <v>2961584</v>
      </c>
      <c r="R14" s="31">
        <v>4100833</v>
      </c>
      <c r="S14" s="31">
        <v>1118934</v>
      </c>
      <c r="T14" s="36">
        <f t="shared" si="5"/>
        <v>0.37781606059460071</v>
      </c>
      <c r="U14" s="36">
        <f t="shared" si="6"/>
        <v>-0.4425256538812834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14367431</v>
      </c>
      <c r="E15" s="31">
        <v>14367431</v>
      </c>
      <c r="F15" s="31">
        <v>44627</v>
      </c>
      <c r="G15" s="36">
        <f t="shared" si="0"/>
        <v>3.1061224515363949E-3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44627</v>
      </c>
      <c r="O15" s="36">
        <f t="shared" si="4"/>
        <v>3.1061224515363949E-3</v>
      </c>
      <c r="P15" s="31">
        <v>5475175</v>
      </c>
      <c r="Q15" s="31">
        <v>11064075</v>
      </c>
      <c r="R15" s="31">
        <v>16117960</v>
      </c>
      <c r="S15" s="31">
        <v>5475175</v>
      </c>
      <c r="T15" s="36">
        <f t="shared" si="5"/>
        <v>0.49486061871417175</v>
      </c>
      <c r="U15" s="36">
        <f t="shared" si="6"/>
        <v>-0.99184921029921413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2437083</v>
      </c>
      <c r="E16" s="31">
        <v>2437083</v>
      </c>
      <c r="F16" s="31">
        <v>106998</v>
      </c>
      <c r="G16" s="36">
        <f t="shared" si="0"/>
        <v>4.3904126367464713E-2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106998</v>
      </c>
      <c r="O16" s="36">
        <f t="shared" si="4"/>
        <v>4.3904126367464713E-2</v>
      </c>
      <c r="P16" s="31">
        <v>110901</v>
      </c>
      <c r="Q16" s="31">
        <v>2508499</v>
      </c>
      <c r="R16" s="31">
        <v>2475717</v>
      </c>
      <c r="S16" s="31">
        <v>110901</v>
      </c>
      <c r="T16" s="36">
        <f t="shared" si="5"/>
        <v>4.4210103332710117E-2</v>
      </c>
      <c r="U16" s="36">
        <f t="shared" si="6"/>
        <v>-3.5193551004950363E-2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1495027</v>
      </c>
      <c r="E17" s="31">
        <v>1495027</v>
      </c>
      <c r="F17" s="31">
        <v>124192</v>
      </c>
      <c r="G17" s="36">
        <f t="shared" si="0"/>
        <v>8.3070071644191043E-2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124192</v>
      </c>
      <c r="O17" s="36">
        <f t="shared" si="4"/>
        <v>8.3070071644191043E-2</v>
      </c>
      <c r="P17" s="31">
        <v>319526</v>
      </c>
      <c r="Q17" s="31">
        <v>1626733</v>
      </c>
      <c r="R17" s="31">
        <v>1485211</v>
      </c>
      <c r="S17" s="31">
        <v>319526</v>
      </c>
      <c r="T17" s="36">
        <f t="shared" si="5"/>
        <v>0.19642190820497279</v>
      </c>
      <c r="U17" s="36">
        <f t="shared" si="6"/>
        <v>-0.61132427408098244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26897514</v>
      </c>
      <c r="E19" s="32">
        <f>SUM(E11:E18)</f>
        <v>26897514</v>
      </c>
      <c r="F19" s="32">
        <f>SUM(F11:F18)</f>
        <v>1002210</v>
      </c>
      <c r="G19" s="37">
        <f t="shared" si="0"/>
        <v>3.7260320786523242E-2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1002210</v>
      </c>
      <c r="O19" s="37">
        <f t="shared" si="4"/>
        <v>3.7260320786523242E-2</v>
      </c>
      <c r="P19" s="32">
        <f>SUM(P11:P18)</f>
        <v>11207640</v>
      </c>
      <c r="Q19" s="32">
        <f>SUM(Q11:Q18)</f>
        <v>29052587</v>
      </c>
      <c r="R19" s="32">
        <f>SUM(R11:R18)</f>
        <v>33523027</v>
      </c>
      <c r="S19" s="32">
        <f>SUM(S11:S18)</f>
        <v>11207640</v>
      </c>
      <c r="T19" s="37">
        <f t="shared" si="5"/>
        <v>0.38577080932586139</v>
      </c>
      <c r="U19" s="37">
        <f t="shared" si="6"/>
        <v>-0.91057796288960036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2900000</v>
      </c>
      <c r="E20" s="31">
        <v>2900000</v>
      </c>
      <c r="F20" s="31">
        <v>952817</v>
      </c>
      <c r="G20" s="36">
        <f t="shared" si="0"/>
        <v>0.32855758620689657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952817</v>
      </c>
      <c r="O20" s="36">
        <f t="shared" si="4"/>
        <v>0.32855758620689657</v>
      </c>
      <c r="P20" s="31">
        <v>109045</v>
      </c>
      <c r="Q20" s="31">
        <v>4398000</v>
      </c>
      <c r="R20" s="31">
        <v>5979376</v>
      </c>
      <c r="S20" s="31">
        <v>109045</v>
      </c>
      <c r="T20" s="36">
        <f t="shared" si="5"/>
        <v>2.4794224647567076E-2</v>
      </c>
      <c r="U20" s="36">
        <f t="shared" si="6"/>
        <v>7.7378330047228214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7297697</v>
      </c>
      <c r="E21" s="31">
        <v>9186080</v>
      </c>
      <c r="F21" s="31">
        <v>3794335</v>
      </c>
      <c r="G21" s="36">
        <f t="shared" si="0"/>
        <v>0.51993594691585576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3794335</v>
      </c>
      <c r="O21" s="36">
        <f t="shared" si="4"/>
        <v>0.51993594691585576</v>
      </c>
      <c r="P21" s="31">
        <v>3857822</v>
      </c>
      <c r="Q21" s="31">
        <v>8515072</v>
      </c>
      <c r="R21" s="31">
        <v>9954263</v>
      </c>
      <c r="S21" s="31">
        <v>3857822</v>
      </c>
      <c r="T21" s="36">
        <f t="shared" si="5"/>
        <v>0.45305805987312847</v>
      </c>
      <c r="U21" s="36">
        <f t="shared" si="6"/>
        <v>-1.6456694995259036E-2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947786</v>
      </c>
      <c r="E22" s="31">
        <v>947786</v>
      </c>
      <c r="F22" s="31">
        <v>19693</v>
      </c>
      <c r="G22" s="36">
        <f t="shared" si="0"/>
        <v>2.0777897120236002E-2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19693</v>
      </c>
      <c r="O22" s="36">
        <f t="shared" si="4"/>
        <v>2.0777897120236002E-2</v>
      </c>
      <c r="P22" s="31">
        <v>19771</v>
      </c>
      <c r="Q22" s="31">
        <v>762000</v>
      </c>
      <c r="R22" s="31">
        <v>762007</v>
      </c>
      <c r="S22" s="31">
        <v>19771</v>
      </c>
      <c r="T22" s="36">
        <f t="shared" si="5"/>
        <v>2.5946194225721784E-2</v>
      </c>
      <c r="U22" s="36">
        <f t="shared" si="6"/>
        <v>-3.94517222194124E-3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1380063</v>
      </c>
      <c r="E23" s="31">
        <v>1380063</v>
      </c>
      <c r="F23" s="31">
        <v>46496</v>
      </c>
      <c r="G23" s="36">
        <f t="shared" si="0"/>
        <v>3.3691215545956957E-2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46496</v>
      </c>
      <c r="O23" s="36">
        <f t="shared" si="4"/>
        <v>3.3691215545956957E-2</v>
      </c>
      <c r="P23" s="31">
        <v>48585</v>
      </c>
      <c r="Q23" s="31">
        <v>1446000</v>
      </c>
      <c r="R23" s="31">
        <v>1482500</v>
      </c>
      <c r="S23" s="31">
        <v>48585</v>
      </c>
      <c r="T23" s="36">
        <f t="shared" si="5"/>
        <v>3.3599585062240665E-2</v>
      </c>
      <c r="U23" s="36">
        <f t="shared" si="6"/>
        <v>-4.2996809714932582E-2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758031</v>
      </c>
      <c r="E24" s="31">
        <v>758031</v>
      </c>
      <c r="F24" s="31">
        <v>3682</v>
      </c>
      <c r="G24" s="36">
        <f t="shared" si="0"/>
        <v>4.8573211385814037E-3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3682</v>
      </c>
      <c r="O24" s="36">
        <f t="shared" si="4"/>
        <v>4.8573211385814037E-3</v>
      </c>
      <c r="P24" s="31">
        <v>1421</v>
      </c>
      <c r="Q24" s="31">
        <v>748166</v>
      </c>
      <c r="R24" s="31">
        <v>748166</v>
      </c>
      <c r="S24" s="31">
        <v>1421</v>
      </c>
      <c r="T24" s="36">
        <f t="shared" si="5"/>
        <v>1.8993111154476413E-3</v>
      </c>
      <c r="U24" s="36">
        <f t="shared" si="6"/>
        <v>1.5911330049261085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89746000</v>
      </c>
      <c r="G25" s="36">
        <f t="shared" si="0"/>
        <v>16.401513794699088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89746000</v>
      </c>
      <c r="O25" s="36">
        <f t="shared" si="4"/>
        <v>16.401513794699088</v>
      </c>
      <c r="P25" s="31">
        <v>79803000</v>
      </c>
      <c r="Q25" s="31">
        <v>1650000</v>
      </c>
      <c r="R25" s="31">
        <v>4837901</v>
      </c>
      <c r="S25" s="31">
        <v>79803000</v>
      </c>
      <c r="T25" s="36">
        <f t="shared" si="5"/>
        <v>48.365454545454547</v>
      </c>
      <c r="U25" s="36">
        <f t="shared" si="6"/>
        <v>0.12459431349698624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18755389</v>
      </c>
      <c r="E27" s="32">
        <f>SUM(E20:E26)</f>
        <v>20643772</v>
      </c>
      <c r="F27" s="32">
        <f>SUM(F20:F26)</f>
        <v>94563023</v>
      </c>
      <c r="G27" s="37">
        <f t="shared" si="0"/>
        <v>5.0419121138996372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94563023</v>
      </c>
      <c r="O27" s="37">
        <f t="shared" si="4"/>
        <v>5.0419121138996372</v>
      </c>
      <c r="P27" s="32">
        <f>SUM(P20:P26)</f>
        <v>83839644</v>
      </c>
      <c r="Q27" s="32">
        <f>SUM(Q20:Q26)</f>
        <v>17519238</v>
      </c>
      <c r="R27" s="32">
        <f>SUM(R20:R26)</f>
        <v>23764213</v>
      </c>
      <c r="S27" s="32">
        <f>SUM(S20:S26)</f>
        <v>83839644</v>
      </c>
      <c r="T27" s="37">
        <f t="shared" si="5"/>
        <v>4.7855759479949986</v>
      </c>
      <c r="U27" s="37">
        <f t="shared" si="6"/>
        <v>0.12790344147930788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4953362</v>
      </c>
      <c r="E28" s="31">
        <v>4953362</v>
      </c>
      <c r="F28" s="31">
        <v>1249446</v>
      </c>
      <c r="G28" s="36">
        <f t="shared" si="0"/>
        <v>0.25224201259669693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1249446</v>
      </c>
      <c r="O28" s="36">
        <f t="shared" si="4"/>
        <v>0.25224201259669693</v>
      </c>
      <c r="P28" s="31">
        <v>607664</v>
      </c>
      <c r="Q28" s="31">
        <v>4858356</v>
      </c>
      <c r="R28" s="31">
        <v>4858356</v>
      </c>
      <c r="S28" s="31">
        <v>607664</v>
      </c>
      <c r="T28" s="36">
        <f t="shared" si="5"/>
        <v>0.12507605453367354</v>
      </c>
      <c r="U28" s="36">
        <f t="shared" si="6"/>
        <v>1.0561461597198454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525524</v>
      </c>
      <c r="E29" s="31">
        <v>525524</v>
      </c>
      <c r="F29" s="31">
        <v>730715</v>
      </c>
      <c r="G29" s="36">
        <f t="shared" si="0"/>
        <v>1.3904502934214231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730715</v>
      </c>
      <c r="O29" s="36">
        <f t="shared" si="4"/>
        <v>1.3904502934214231</v>
      </c>
      <c r="P29" s="31">
        <v>595961</v>
      </c>
      <c r="Q29" s="31">
        <v>534500</v>
      </c>
      <c r="R29" s="31">
        <v>1040704</v>
      </c>
      <c r="S29" s="31">
        <v>595961</v>
      </c>
      <c r="T29" s="36">
        <f t="shared" si="5"/>
        <v>1.1149878391019645</v>
      </c>
      <c r="U29" s="36">
        <f t="shared" si="6"/>
        <v>0.22611211136299181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993829</v>
      </c>
      <c r="E30" s="31">
        <v>993829</v>
      </c>
      <c r="F30" s="31">
        <v>165606</v>
      </c>
      <c r="G30" s="36">
        <f t="shared" si="0"/>
        <v>0.16663430026694734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165606</v>
      </c>
      <c r="O30" s="36">
        <f t="shared" si="4"/>
        <v>0.16663430026694734</v>
      </c>
      <c r="P30" s="31">
        <v>202930</v>
      </c>
      <c r="Q30" s="31">
        <v>1036001</v>
      </c>
      <c r="R30" s="31">
        <v>1686337</v>
      </c>
      <c r="S30" s="31">
        <v>202930</v>
      </c>
      <c r="T30" s="36">
        <f t="shared" si="5"/>
        <v>0.19587818930676709</v>
      </c>
      <c r="U30" s="36">
        <f t="shared" si="6"/>
        <v>-0.18392549154880988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724000</v>
      </c>
      <c r="E31" s="31">
        <v>724000</v>
      </c>
      <c r="F31" s="31">
        <v>119076</v>
      </c>
      <c r="G31" s="36">
        <f t="shared" si="0"/>
        <v>0.1644696132596685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119076</v>
      </c>
      <c r="O31" s="36">
        <f t="shared" si="4"/>
        <v>0.1644696132596685</v>
      </c>
      <c r="P31" s="31">
        <v>104577</v>
      </c>
      <c r="Q31" s="31">
        <v>895144</v>
      </c>
      <c r="R31" s="31">
        <v>895144</v>
      </c>
      <c r="S31" s="31">
        <v>104577</v>
      </c>
      <c r="T31" s="36">
        <f t="shared" si="5"/>
        <v>0.11682701330735613</v>
      </c>
      <c r="U31" s="36">
        <f t="shared" si="6"/>
        <v>0.13864425256031443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554127</v>
      </c>
      <c r="E32" s="31">
        <v>554127</v>
      </c>
      <c r="F32" s="31">
        <v>11226</v>
      </c>
      <c r="G32" s="36">
        <f t="shared" si="0"/>
        <v>2.0258893719309834E-2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11226</v>
      </c>
      <c r="O32" s="36">
        <f t="shared" si="4"/>
        <v>2.0258893719309834E-2</v>
      </c>
      <c r="P32" s="31">
        <v>9079</v>
      </c>
      <c r="Q32" s="31">
        <v>660215</v>
      </c>
      <c r="R32" s="31">
        <v>559447</v>
      </c>
      <c r="S32" s="31">
        <v>9079</v>
      </c>
      <c r="T32" s="36">
        <f t="shared" si="5"/>
        <v>1.375158092439584E-2</v>
      </c>
      <c r="U32" s="36">
        <f t="shared" si="6"/>
        <v>0.23647978852296503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7543801</v>
      </c>
      <c r="E33" s="31">
        <v>14859801</v>
      </c>
      <c r="F33" s="31">
        <v>533485</v>
      </c>
      <c r="G33" s="36">
        <f t="shared" si="0"/>
        <v>7.0718328863659044E-2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533485</v>
      </c>
      <c r="O33" s="36">
        <f t="shared" si="4"/>
        <v>7.0718328863659044E-2</v>
      </c>
      <c r="P33" s="31">
        <v>444436</v>
      </c>
      <c r="Q33" s="31">
        <v>7516301</v>
      </c>
      <c r="R33" s="31">
        <v>7516301</v>
      </c>
      <c r="S33" s="31">
        <v>444436</v>
      </c>
      <c r="T33" s="36">
        <f t="shared" si="5"/>
        <v>5.9129617081593727E-2</v>
      </c>
      <c r="U33" s="36">
        <f t="shared" si="6"/>
        <v>0.20036405691708148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15294643</v>
      </c>
      <c r="E35" s="32">
        <f>SUM(E28:E34)</f>
        <v>22610643</v>
      </c>
      <c r="F35" s="32">
        <f>SUM(F28:F34)</f>
        <v>2809554</v>
      </c>
      <c r="G35" s="37">
        <f t="shared" si="0"/>
        <v>0.18369529775882967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2809554</v>
      </c>
      <c r="O35" s="37">
        <f t="shared" si="4"/>
        <v>0.18369529775882967</v>
      </c>
      <c r="P35" s="32">
        <f>SUM(P28:P34)</f>
        <v>1964647</v>
      </c>
      <c r="Q35" s="32">
        <f>SUM(Q28:Q34)</f>
        <v>15500517</v>
      </c>
      <c r="R35" s="32">
        <f>SUM(R28:R34)</f>
        <v>16556289</v>
      </c>
      <c r="S35" s="32">
        <f>SUM(S28:S34)</f>
        <v>1964647</v>
      </c>
      <c r="T35" s="37">
        <f t="shared" si="5"/>
        <v>0.12674719172270191</v>
      </c>
      <c r="U35" s="37">
        <f t="shared" si="6"/>
        <v>0.43005537381524528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7980000</v>
      </c>
      <c r="E36" s="31">
        <v>7980000</v>
      </c>
      <c r="F36" s="31">
        <v>989514</v>
      </c>
      <c r="G36" s="36">
        <f t="shared" si="0"/>
        <v>0.12399924812030075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989514</v>
      </c>
      <c r="O36" s="36">
        <f t="shared" si="4"/>
        <v>0.12399924812030075</v>
      </c>
      <c r="P36" s="31">
        <v>1005120</v>
      </c>
      <c r="Q36" s="31">
        <v>3906276</v>
      </c>
      <c r="R36" s="31">
        <v>4394603</v>
      </c>
      <c r="S36" s="31">
        <v>1005120</v>
      </c>
      <c r="T36" s="36">
        <f t="shared" si="5"/>
        <v>0.25730900735124707</v>
      </c>
      <c r="U36" s="36">
        <f t="shared" si="6"/>
        <v>-1.5526504297994292E-2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1663511</v>
      </c>
      <c r="E37" s="31">
        <v>1663511</v>
      </c>
      <c r="F37" s="31">
        <v>14124</v>
      </c>
      <c r="G37" s="36">
        <f t="shared" si="0"/>
        <v>8.4904758670065906E-3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14124</v>
      </c>
      <c r="O37" s="36">
        <f t="shared" si="4"/>
        <v>8.4904758670065906E-3</v>
      </c>
      <c r="P37" s="31">
        <v>18867</v>
      </c>
      <c r="Q37" s="31">
        <v>2257448</v>
      </c>
      <c r="R37" s="31">
        <v>1651448</v>
      </c>
      <c r="S37" s="31">
        <v>18867</v>
      </c>
      <c r="T37" s="36">
        <f t="shared" si="5"/>
        <v>8.3576675963300158E-3</v>
      </c>
      <c r="U37" s="36">
        <f t="shared" si="6"/>
        <v>-0.25139131817459059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2801383</v>
      </c>
      <c r="E38" s="31">
        <v>2801383</v>
      </c>
      <c r="F38" s="31">
        <v>51584</v>
      </c>
      <c r="G38" s="36">
        <f t="shared" si="0"/>
        <v>1.8413762059668385E-2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51584</v>
      </c>
      <c r="O38" s="36">
        <f t="shared" si="4"/>
        <v>1.8413762059668385E-2</v>
      </c>
      <c r="P38" s="31">
        <v>60161</v>
      </c>
      <c r="Q38" s="31">
        <v>2207504</v>
      </c>
      <c r="R38" s="31">
        <v>2221600</v>
      </c>
      <c r="S38" s="31">
        <v>60161</v>
      </c>
      <c r="T38" s="36">
        <f t="shared" si="5"/>
        <v>2.7252951750030802E-2</v>
      </c>
      <c r="U38" s="36">
        <f t="shared" si="6"/>
        <v>-0.14256744402519905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12444894</v>
      </c>
      <c r="E40" s="32">
        <f>SUM(E36:E39)</f>
        <v>12444894</v>
      </c>
      <c r="F40" s="32">
        <f>SUM(F36:F39)</f>
        <v>1055222</v>
      </c>
      <c r="G40" s="37">
        <f t="shared" si="0"/>
        <v>8.4791561904826188E-2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1055222</v>
      </c>
      <c r="O40" s="37">
        <f t="shared" si="4"/>
        <v>8.4791561904826188E-2</v>
      </c>
      <c r="P40" s="32">
        <f>SUM(P36:P39)</f>
        <v>1084148</v>
      </c>
      <c r="Q40" s="32">
        <f>SUM(Q36:Q39)</f>
        <v>8371228</v>
      </c>
      <c r="R40" s="32">
        <f>SUM(R36:R39)</f>
        <v>8267651</v>
      </c>
      <c r="S40" s="32">
        <f>SUM(S36:S39)</f>
        <v>1084148</v>
      </c>
      <c r="T40" s="37">
        <f t="shared" si="5"/>
        <v>0.12950883669636043</v>
      </c>
      <c r="U40" s="37">
        <f t="shared" si="6"/>
        <v>-2.6680859070901786E-2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31420873</v>
      </c>
      <c r="E42" s="31">
        <v>31420873</v>
      </c>
      <c r="F42" s="31">
        <v>9046375</v>
      </c>
      <c r="G42" s="36">
        <f t="shared" si="0"/>
        <v>0.28790972803333631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9046375</v>
      </c>
      <c r="O42" s="36">
        <f t="shared" si="4"/>
        <v>0.28790972803333631</v>
      </c>
      <c r="P42" s="31">
        <v>6896711</v>
      </c>
      <c r="Q42" s="31">
        <v>29186862</v>
      </c>
      <c r="R42" s="31">
        <v>29761362</v>
      </c>
      <c r="S42" s="31">
        <v>6896711</v>
      </c>
      <c r="T42" s="36">
        <f t="shared" si="5"/>
        <v>0.23629504946437888</v>
      </c>
      <c r="U42" s="36">
        <f t="shared" si="6"/>
        <v>0.3116940814251894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720000</v>
      </c>
      <c r="E43" s="31">
        <v>720000</v>
      </c>
      <c r="F43" s="31">
        <v>256421</v>
      </c>
      <c r="G43" s="36">
        <f t="shared" si="0"/>
        <v>0.35614027777777779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256421</v>
      </c>
      <c r="O43" s="36">
        <f t="shared" si="4"/>
        <v>0.35614027777777779</v>
      </c>
      <c r="P43" s="31">
        <v>108569</v>
      </c>
      <c r="Q43" s="31">
        <v>720000</v>
      </c>
      <c r="R43" s="31">
        <v>720000</v>
      </c>
      <c r="S43" s="31">
        <v>108569</v>
      </c>
      <c r="T43" s="36">
        <f t="shared" si="5"/>
        <v>0.15079027777777779</v>
      </c>
      <c r="U43" s="36">
        <f t="shared" si="6"/>
        <v>1.3618251987215504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550000</v>
      </c>
      <c r="E44" s="31">
        <v>550000</v>
      </c>
      <c r="F44" s="31">
        <v>2215</v>
      </c>
      <c r="G44" s="36">
        <f t="shared" si="0"/>
        <v>4.0272727272727274E-3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2215</v>
      </c>
      <c r="O44" s="36">
        <f t="shared" si="4"/>
        <v>4.0272727272727274E-3</v>
      </c>
      <c r="P44" s="31">
        <v>553621</v>
      </c>
      <c r="Q44" s="31">
        <v>0</v>
      </c>
      <c r="R44" s="31">
        <v>558335</v>
      </c>
      <c r="S44" s="31">
        <v>553621</v>
      </c>
      <c r="T44" s="36">
        <f t="shared" si="5"/>
        <v>0</v>
      </c>
      <c r="U44" s="36">
        <f t="shared" si="6"/>
        <v>-0.99599906795443094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2713914</v>
      </c>
      <c r="E45" s="31">
        <v>2713914</v>
      </c>
      <c r="F45" s="31">
        <v>262975</v>
      </c>
      <c r="G45" s="36">
        <f t="shared" si="0"/>
        <v>9.6898796350952901E-2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262975</v>
      </c>
      <c r="O45" s="36">
        <f t="shared" si="4"/>
        <v>9.6898796350952901E-2</v>
      </c>
      <c r="P45" s="31">
        <v>800045</v>
      </c>
      <c r="Q45" s="31">
        <v>772461</v>
      </c>
      <c r="R45" s="31">
        <v>2425831</v>
      </c>
      <c r="S45" s="31">
        <v>800045</v>
      </c>
      <c r="T45" s="36">
        <f t="shared" si="5"/>
        <v>1.0357092461625894</v>
      </c>
      <c r="U45" s="36">
        <f t="shared" si="6"/>
        <v>-0.67129973938965937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51372721</v>
      </c>
      <c r="E46" s="31">
        <v>51372721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46402611</v>
      </c>
      <c r="R46" s="31">
        <v>46529901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86777508</v>
      </c>
      <c r="E47" s="32">
        <f>SUM(E41:E46)</f>
        <v>86777508</v>
      </c>
      <c r="F47" s="32">
        <f>SUM(F41:F46)</f>
        <v>9567986</v>
      </c>
      <c r="G47" s="37">
        <f t="shared" si="0"/>
        <v>0.11025882421053161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9567986</v>
      </c>
      <c r="O47" s="37">
        <f t="shared" si="4"/>
        <v>0.11025882421053161</v>
      </c>
      <c r="P47" s="32">
        <f>SUM(P41:P46)</f>
        <v>8358946</v>
      </c>
      <c r="Q47" s="32">
        <f>SUM(Q41:Q46)</f>
        <v>77081934</v>
      </c>
      <c r="R47" s="32">
        <f>SUM(R41:R46)</f>
        <v>79995429</v>
      </c>
      <c r="S47" s="32">
        <f>SUM(S41:S46)</f>
        <v>8358946</v>
      </c>
      <c r="T47" s="37">
        <f t="shared" si="5"/>
        <v>0.10844234915019127</v>
      </c>
      <c r="U47" s="37">
        <f t="shared" si="6"/>
        <v>0.14464024531322495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6988968</v>
      </c>
      <c r="E48" s="31">
        <v>6988968</v>
      </c>
      <c r="F48" s="31">
        <v>218861</v>
      </c>
      <c r="G48" s="36">
        <f t="shared" si="0"/>
        <v>3.1315209913681107E-2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218861</v>
      </c>
      <c r="O48" s="36">
        <f t="shared" si="4"/>
        <v>3.1315209913681107E-2</v>
      </c>
      <c r="P48" s="31">
        <v>1791374</v>
      </c>
      <c r="Q48" s="31">
        <v>6367764</v>
      </c>
      <c r="R48" s="31">
        <v>8176101</v>
      </c>
      <c r="S48" s="31">
        <v>1791374</v>
      </c>
      <c r="T48" s="36">
        <f t="shared" si="5"/>
        <v>0.28131915692855453</v>
      </c>
      <c r="U48" s="36">
        <f t="shared" si="6"/>
        <v>-0.87782506612242894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24594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24594</v>
      </c>
      <c r="O49" s="36">
        <f t="shared" si="4"/>
        <v>0</v>
      </c>
      <c r="P49" s="31">
        <v>51550</v>
      </c>
      <c r="Q49" s="31">
        <v>0</v>
      </c>
      <c r="R49" s="31">
        <v>0</v>
      </c>
      <c r="S49" s="31">
        <v>51550</v>
      </c>
      <c r="T49" s="36">
        <f t="shared" si="5"/>
        <v>0</v>
      </c>
      <c r="U49" s="36">
        <f t="shared" si="6"/>
        <v>-0.52290979631425794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605268</v>
      </c>
      <c r="E50" s="31">
        <v>605268</v>
      </c>
      <c r="F50" s="31">
        <v>47143</v>
      </c>
      <c r="G50" s="36">
        <f t="shared" si="0"/>
        <v>7.7887811680115257E-2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47143</v>
      </c>
      <c r="O50" s="36">
        <f t="shared" si="4"/>
        <v>7.7887811680115257E-2</v>
      </c>
      <c r="P50" s="31">
        <v>49359</v>
      </c>
      <c r="Q50" s="31">
        <v>622888</v>
      </c>
      <c r="R50" s="31">
        <v>622888</v>
      </c>
      <c r="S50" s="31">
        <v>49359</v>
      </c>
      <c r="T50" s="36">
        <f t="shared" si="5"/>
        <v>7.9242175158294917E-2</v>
      </c>
      <c r="U50" s="36">
        <f t="shared" si="6"/>
        <v>-4.489556109321502E-2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506000</v>
      </c>
      <c r="E51" s="31">
        <v>506000</v>
      </c>
      <c r="F51" s="31">
        <v>3174</v>
      </c>
      <c r="G51" s="36">
        <f t="shared" si="0"/>
        <v>6.2727272727272727E-3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3174</v>
      </c>
      <c r="O51" s="36">
        <f t="shared" si="4"/>
        <v>6.2727272727272727E-3</v>
      </c>
      <c r="P51" s="31">
        <v>1479</v>
      </c>
      <c r="Q51" s="31">
        <v>4004160</v>
      </c>
      <c r="R51" s="31">
        <v>506000</v>
      </c>
      <c r="S51" s="31">
        <v>1479</v>
      </c>
      <c r="T51" s="36">
        <f t="shared" si="5"/>
        <v>3.6936585950611366E-4</v>
      </c>
      <c r="U51" s="36">
        <f t="shared" si="6"/>
        <v>1.1460446247464504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8313000</v>
      </c>
      <c r="Q52" s="31">
        <v>0</v>
      </c>
      <c r="R52" s="31">
        <v>16625778</v>
      </c>
      <c r="S52" s="31">
        <v>8313000</v>
      </c>
      <c r="T52" s="36">
        <f t="shared" si="5"/>
        <v>0</v>
      </c>
      <c r="U52" s="36">
        <f t="shared" si="6"/>
        <v>-1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8100236</v>
      </c>
      <c r="E53" s="32">
        <f>SUM(E48:E52)</f>
        <v>8100236</v>
      </c>
      <c r="F53" s="32">
        <f>SUM(F48:F52)</f>
        <v>293772</v>
      </c>
      <c r="G53" s="37">
        <f t="shared" si="0"/>
        <v>3.6267091477334736E-2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293772</v>
      </c>
      <c r="O53" s="37">
        <f t="shared" si="4"/>
        <v>3.6267091477334736E-2</v>
      </c>
      <c r="P53" s="32">
        <f>SUM(P48:P52)</f>
        <v>10206762</v>
      </c>
      <c r="Q53" s="32">
        <f>SUM(Q48:Q52)</f>
        <v>10994812</v>
      </c>
      <c r="R53" s="32">
        <f>SUM(R48:R52)</f>
        <v>25930767</v>
      </c>
      <c r="S53" s="32">
        <f>SUM(S48:S52)</f>
        <v>10206762</v>
      </c>
      <c r="T53" s="37">
        <f t="shared" si="5"/>
        <v>0.92832528650785484</v>
      </c>
      <c r="U53" s="37">
        <f t="shared" si="6"/>
        <v>-0.97121790436575284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242978608</v>
      </c>
      <c r="E54" s="32">
        <f>SUM(E8:E9,E11:E18,E20:E26,E28:E34,E36:E39,E41:E46,E48:E52)</f>
        <v>252182991</v>
      </c>
      <c r="F54" s="32">
        <f>SUM(F8:F9,F11:F18,F20:F26,F28:F34,F36:F39,F41:F46,F48:F52)</f>
        <v>118623018</v>
      </c>
      <c r="G54" s="37">
        <f t="shared" si="0"/>
        <v>0.48820354588581721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118623018</v>
      </c>
      <c r="O54" s="37">
        <f t="shared" si="4"/>
        <v>0.48820354588581721</v>
      </c>
      <c r="P54" s="32">
        <f>SUM(P8:P9,P11:P18,P20:P26,P28:P34,P36:P39,P41:P46,P48:P52)</f>
        <v>125383313</v>
      </c>
      <c r="Q54" s="32">
        <f>SUM(Q8:Q9,Q11:Q18,Q20:Q26,Q28:Q34,Q36:Q39,Q41:Q46,Q48:Q52)</f>
        <v>238077570</v>
      </c>
      <c r="R54" s="32">
        <f>SUM(R8:R9,R11:R18,R20:R26,R28:R34,R36:R39,R41:R46,R48:R52)</f>
        <v>264349259</v>
      </c>
      <c r="S54" s="32">
        <f>SUM(S8:S9,S11:S18,S20:S26,S28:S34,S36:S39,S41:S46,S48:S52)</f>
        <v>125383313</v>
      </c>
      <c r="T54" s="37">
        <f t="shared" si="5"/>
        <v>0.52664899511533148</v>
      </c>
      <c r="U54" s="37">
        <f t="shared" si="6"/>
        <v>-5.3917023232589179E-2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8287850</v>
      </c>
      <c r="E57" s="31">
        <v>8287850</v>
      </c>
      <c r="F57" s="31">
        <v>1504913</v>
      </c>
      <c r="G57" s="36">
        <f t="shared" ref="G57:G85" si="7">IF(($D57      =0),0,($F57      /$D57      ))</f>
        <v>0.18158062706250716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1504913</v>
      </c>
      <c r="O57" s="36">
        <f t="shared" ref="O57:O85" si="11">IF(($D57      =0),0,($N57      /$D57      ))</f>
        <v>0.18158062706250716</v>
      </c>
      <c r="P57" s="31">
        <v>1652804</v>
      </c>
      <c r="Q57" s="31">
        <v>7870703</v>
      </c>
      <c r="R57" s="31">
        <v>7870703</v>
      </c>
      <c r="S57" s="31">
        <v>1652804</v>
      </c>
      <c r="T57" s="36">
        <f t="shared" ref="T57:T85" si="12">IF(($Q57      =0),0,($S57      /$Q57      ))</f>
        <v>0.20999445665781061</v>
      </c>
      <c r="U57" s="36">
        <f t="shared" ref="U57:U85" si="13">IF(($P57      =0),0,(($F57      /$P57      )-1))</f>
        <v>-8.947884927674421E-2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8287850</v>
      </c>
      <c r="E58" s="32">
        <f>E57</f>
        <v>8287850</v>
      </c>
      <c r="F58" s="32">
        <f>F57</f>
        <v>1504913</v>
      </c>
      <c r="G58" s="37">
        <f t="shared" si="7"/>
        <v>0.18158062706250716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1504913</v>
      </c>
      <c r="O58" s="37">
        <f t="shared" si="11"/>
        <v>0.18158062706250716</v>
      </c>
      <c r="P58" s="32">
        <f>P57</f>
        <v>1652804</v>
      </c>
      <c r="Q58" s="32">
        <f>Q57</f>
        <v>7870703</v>
      </c>
      <c r="R58" s="32">
        <f>R57</f>
        <v>7870703</v>
      </c>
      <c r="S58" s="32">
        <f>S57</f>
        <v>1652804</v>
      </c>
      <c r="T58" s="37">
        <f t="shared" si="12"/>
        <v>0.20999445665781061</v>
      </c>
      <c r="U58" s="37">
        <f t="shared" si="13"/>
        <v>-8.947884927674421E-2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6325</v>
      </c>
      <c r="Q59" s="31">
        <v>0</v>
      </c>
      <c r="R59" s="31">
        <v>0</v>
      </c>
      <c r="S59" s="31">
        <v>6325</v>
      </c>
      <c r="T59" s="36">
        <f t="shared" si="12"/>
        <v>0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3595450</v>
      </c>
      <c r="E60" s="31">
        <v>3595450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210006</v>
      </c>
      <c r="Q60" s="31">
        <v>3190600</v>
      </c>
      <c r="R60" s="31">
        <v>3565048</v>
      </c>
      <c r="S60" s="31">
        <v>210006</v>
      </c>
      <c r="T60" s="36">
        <f t="shared" si="12"/>
        <v>6.5820221901836645E-2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97414</v>
      </c>
      <c r="E61" s="31">
        <v>97414</v>
      </c>
      <c r="F61" s="31">
        <v>6906</v>
      </c>
      <c r="G61" s="36">
        <f t="shared" si="7"/>
        <v>7.0893300757591315E-2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6906</v>
      </c>
      <c r="O61" s="36">
        <f t="shared" si="11"/>
        <v>7.0893300757591315E-2</v>
      </c>
      <c r="P61" s="31">
        <v>22972</v>
      </c>
      <c r="Q61" s="31">
        <v>91900</v>
      </c>
      <c r="R61" s="31">
        <v>91900</v>
      </c>
      <c r="S61" s="31">
        <v>22972</v>
      </c>
      <c r="T61" s="36">
        <f t="shared" si="12"/>
        <v>0.24996735582154517</v>
      </c>
      <c r="U61" s="36">
        <f t="shared" si="13"/>
        <v>-0.69937314992164379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3692864</v>
      </c>
      <c r="E63" s="32">
        <f>SUM(E59:E62)</f>
        <v>3692864</v>
      </c>
      <c r="F63" s="32">
        <f>SUM(F59:F62)</f>
        <v>6906</v>
      </c>
      <c r="G63" s="37">
        <f t="shared" si="7"/>
        <v>1.870093239285281E-3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6906</v>
      </c>
      <c r="O63" s="37">
        <f t="shared" si="11"/>
        <v>1.870093239285281E-3</v>
      </c>
      <c r="P63" s="32">
        <f>SUM(P59:P62)</f>
        <v>239303</v>
      </c>
      <c r="Q63" s="32">
        <f>SUM(Q59:Q62)</f>
        <v>3282500</v>
      </c>
      <c r="R63" s="32">
        <f>SUM(R59:R62)</f>
        <v>3656948</v>
      </c>
      <c r="S63" s="32">
        <f>SUM(S59:S62)</f>
        <v>239303</v>
      </c>
      <c r="T63" s="37">
        <f t="shared" si="12"/>
        <v>7.2902665651180504E-2</v>
      </c>
      <c r="U63" s="37">
        <f t="shared" si="13"/>
        <v>-0.97114118920364556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1117063</v>
      </c>
      <c r="E65" s="31">
        <v>1117063</v>
      </c>
      <c r="F65" s="31">
        <v>71185</v>
      </c>
      <c r="G65" s="36">
        <f t="shared" si="7"/>
        <v>6.3725143523686661E-2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71185</v>
      </c>
      <c r="O65" s="36">
        <f t="shared" si="11"/>
        <v>6.3725143523686661E-2</v>
      </c>
      <c r="P65" s="31">
        <v>72605</v>
      </c>
      <c r="Q65" s="31">
        <v>1252696</v>
      </c>
      <c r="R65" s="31">
        <v>1252696</v>
      </c>
      <c r="S65" s="31">
        <v>72605</v>
      </c>
      <c r="T65" s="36">
        <f t="shared" si="12"/>
        <v>5.7958994041650967E-2</v>
      </c>
      <c r="U65" s="36">
        <f t="shared" si="13"/>
        <v>-1.9557881688588963E-2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100000</v>
      </c>
      <c r="E66" s="31">
        <v>100000</v>
      </c>
      <c r="F66" s="31">
        <v>9076</v>
      </c>
      <c r="G66" s="36">
        <f t="shared" si="7"/>
        <v>9.0759999999999993E-2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9076</v>
      </c>
      <c r="O66" s="36">
        <f t="shared" si="11"/>
        <v>9.0759999999999993E-2</v>
      </c>
      <c r="P66" s="31">
        <v>31268</v>
      </c>
      <c r="Q66" s="31">
        <v>57000</v>
      </c>
      <c r="R66" s="31">
        <v>87000</v>
      </c>
      <c r="S66" s="31">
        <v>31268</v>
      </c>
      <c r="T66" s="36">
        <f t="shared" si="12"/>
        <v>0.54856140350877192</v>
      </c>
      <c r="U66" s="36">
        <f t="shared" si="13"/>
        <v>-0.70973519252910322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13331757</v>
      </c>
      <c r="E67" s="31">
        <v>13331757</v>
      </c>
      <c r="F67" s="31">
        <v>441325</v>
      </c>
      <c r="G67" s="36">
        <f t="shared" si="7"/>
        <v>3.3103288636299029E-2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441325</v>
      </c>
      <c r="O67" s="36">
        <f t="shared" si="11"/>
        <v>3.3103288636299029E-2</v>
      </c>
      <c r="P67" s="31">
        <v>631464</v>
      </c>
      <c r="Q67" s="31">
        <v>12815332</v>
      </c>
      <c r="R67" s="31">
        <v>12815332</v>
      </c>
      <c r="S67" s="31">
        <v>631464</v>
      </c>
      <c r="T67" s="36">
        <f t="shared" si="12"/>
        <v>4.9274103862467236E-2</v>
      </c>
      <c r="U67" s="36">
        <f t="shared" si="13"/>
        <v>-0.30110821836240864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818351</v>
      </c>
      <c r="E68" s="31">
        <v>818351</v>
      </c>
      <c r="F68" s="31">
        <v>71438</v>
      </c>
      <c r="G68" s="36">
        <f t="shared" si="7"/>
        <v>8.7295060432503901E-2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71438</v>
      </c>
      <c r="O68" s="36">
        <f t="shared" si="11"/>
        <v>8.7295060432503901E-2</v>
      </c>
      <c r="P68" s="31">
        <v>51802</v>
      </c>
      <c r="Q68" s="31">
        <v>804815</v>
      </c>
      <c r="R68" s="31">
        <v>804815</v>
      </c>
      <c r="S68" s="31">
        <v>51802</v>
      </c>
      <c r="T68" s="36">
        <f t="shared" si="12"/>
        <v>6.4365102539092833E-2</v>
      </c>
      <c r="U68" s="36">
        <f t="shared" si="13"/>
        <v>0.37905872360140536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15367171</v>
      </c>
      <c r="E70" s="32">
        <f>SUM(E64:E69)</f>
        <v>15367171</v>
      </c>
      <c r="F70" s="32">
        <f>SUM(F64:F69)</f>
        <v>593024</v>
      </c>
      <c r="G70" s="37">
        <f t="shared" si="7"/>
        <v>3.8590316981570651E-2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593024</v>
      </c>
      <c r="O70" s="37">
        <f t="shared" si="11"/>
        <v>3.8590316981570651E-2</v>
      </c>
      <c r="P70" s="32">
        <f>SUM(P64:P69)</f>
        <v>787139</v>
      </c>
      <c r="Q70" s="32">
        <f>SUM(Q64:Q69)</f>
        <v>14929843</v>
      </c>
      <c r="R70" s="32">
        <f>SUM(R64:R69)</f>
        <v>14959843</v>
      </c>
      <c r="S70" s="32">
        <f>SUM(S64:S69)</f>
        <v>787139</v>
      </c>
      <c r="T70" s="37">
        <f t="shared" si="12"/>
        <v>5.2722523605907977E-2</v>
      </c>
      <c r="U70" s="37">
        <f t="shared" si="13"/>
        <v>-0.24660828646528754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780000</v>
      </c>
      <c r="E71" s="31">
        <v>780000</v>
      </c>
      <c r="F71" s="31">
        <v>291611</v>
      </c>
      <c r="G71" s="36">
        <f t="shared" si="7"/>
        <v>0.37386025641025639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291611</v>
      </c>
      <c r="O71" s="36">
        <f t="shared" si="11"/>
        <v>0.37386025641025639</v>
      </c>
      <c r="P71" s="31">
        <v>282036</v>
      </c>
      <c r="Q71" s="31">
        <v>1011996</v>
      </c>
      <c r="R71" s="31">
        <v>1030000</v>
      </c>
      <c r="S71" s="31">
        <v>282036</v>
      </c>
      <c r="T71" s="36">
        <f t="shared" si="12"/>
        <v>0.27869280115731682</v>
      </c>
      <c r="U71" s="36">
        <f t="shared" si="13"/>
        <v>3.3949566721978686E-2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4977574</v>
      </c>
      <c r="E72" s="31">
        <v>4977574</v>
      </c>
      <c r="F72" s="31">
        <v>351431</v>
      </c>
      <c r="G72" s="36">
        <f t="shared" si="7"/>
        <v>7.0602867983479506E-2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351431</v>
      </c>
      <c r="O72" s="36">
        <f t="shared" si="11"/>
        <v>7.0602867983479506E-2</v>
      </c>
      <c r="P72" s="31">
        <v>2211486</v>
      </c>
      <c r="Q72" s="31">
        <v>5213288</v>
      </c>
      <c r="R72" s="31">
        <v>5142807</v>
      </c>
      <c r="S72" s="31">
        <v>2211486</v>
      </c>
      <c r="T72" s="36">
        <f t="shared" si="12"/>
        <v>0.42420177055248048</v>
      </c>
      <c r="U72" s="36">
        <f t="shared" si="13"/>
        <v>-0.8410882999033229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2474208</v>
      </c>
      <c r="E73" s="31">
        <v>2474208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2213689</v>
      </c>
      <c r="R73" s="31">
        <v>2285147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2499027</v>
      </c>
      <c r="E74" s="31">
        <v>2499027</v>
      </c>
      <c r="F74" s="31">
        <v>509237</v>
      </c>
      <c r="G74" s="36">
        <f t="shared" si="7"/>
        <v>0.20377410888317735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509237</v>
      </c>
      <c r="O74" s="36">
        <f t="shared" si="11"/>
        <v>0.20377410888317735</v>
      </c>
      <c r="P74" s="31">
        <v>522575</v>
      </c>
      <c r="Q74" s="31">
        <v>3171520</v>
      </c>
      <c r="R74" s="31">
        <v>2029062</v>
      </c>
      <c r="S74" s="31">
        <v>522575</v>
      </c>
      <c r="T74" s="36">
        <f t="shared" si="12"/>
        <v>0.16477115074160023</v>
      </c>
      <c r="U74" s="36">
        <f t="shared" si="13"/>
        <v>-2.552360905133233E-2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2100511</v>
      </c>
      <c r="E75" s="31">
        <v>2100511</v>
      </c>
      <c r="F75" s="31">
        <v>147240</v>
      </c>
      <c r="G75" s="36">
        <f t="shared" si="7"/>
        <v>7.0097228721963376E-2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147240</v>
      </c>
      <c r="O75" s="36">
        <f t="shared" si="11"/>
        <v>7.0097228721963376E-2</v>
      </c>
      <c r="P75" s="31">
        <v>411994</v>
      </c>
      <c r="Q75" s="31">
        <v>1994787</v>
      </c>
      <c r="R75" s="31">
        <v>1994787</v>
      </c>
      <c r="S75" s="31">
        <v>411994</v>
      </c>
      <c r="T75" s="36">
        <f t="shared" si="12"/>
        <v>0.20653533434898061</v>
      </c>
      <c r="U75" s="36">
        <f t="shared" si="13"/>
        <v>-0.6426161546041933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4446319</v>
      </c>
      <c r="E76" s="31">
        <v>4446319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17277639</v>
      </c>
      <c r="E78" s="32">
        <f>SUM(E71:E77)</f>
        <v>17277639</v>
      </c>
      <c r="F78" s="32">
        <f>SUM(F71:F77)</f>
        <v>1299519</v>
      </c>
      <c r="G78" s="37">
        <f t="shared" si="7"/>
        <v>7.5213922457808044E-2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1299519</v>
      </c>
      <c r="O78" s="37">
        <f t="shared" si="11"/>
        <v>7.5213922457808044E-2</v>
      </c>
      <c r="P78" s="32">
        <f>SUM(P71:P77)</f>
        <v>3428091</v>
      </c>
      <c r="Q78" s="32">
        <f>SUM(Q71:Q77)</f>
        <v>13605280</v>
      </c>
      <c r="R78" s="32">
        <f>SUM(R71:R77)</f>
        <v>12481803</v>
      </c>
      <c r="S78" s="32">
        <f>SUM(S71:S77)</f>
        <v>3428091</v>
      </c>
      <c r="T78" s="37">
        <f t="shared" si="12"/>
        <v>0.25196769195488811</v>
      </c>
      <c r="U78" s="37">
        <f t="shared" si="13"/>
        <v>-0.6209205064859713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3405916</v>
      </c>
      <c r="E79" s="31">
        <v>3405916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511035</v>
      </c>
      <c r="Q79" s="31">
        <v>3234488</v>
      </c>
      <c r="R79" s="31">
        <v>3234488</v>
      </c>
      <c r="S79" s="31">
        <v>511035</v>
      </c>
      <c r="T79" s="36">
        <f t="shared" si="12"/>
        <v>0.15799563949533899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788177</v>
      </c>
      <c r="E80" s="31">
        <v>788177</v>
      </c>
      <c r="F80" s="31">
        <v>257347</v>
      </c>
      <c r="G80" s="36">
        <f t="shared" si="7"/>
        <v>0.32650914705706968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257347</v>
      </c>
      <c r="O80" s="36">
        <f t="shared" si="11"/>
        <v>0.32650914705706968</v>
      </c>
      <c r="P80" s="31">
        <v>239039</v>
      </c>
      <c r="Q80" s="31">
        <v>748509</v>
      </c>
      <c r="R80" s="31">
        <v>748509</v>
      </c>
      <c r="S80" s="31">
        <v>239039</v>
      </c>
      <c r="T80" s="36">
        <f t="shared" si="12"/>
        <v>0.31935354150718293</v>
      </c>
      <c r="U80" s="36">
        <f t="shared" si="13"/>
        <v>7.6590012508419125E-2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727700</v>
      </c>
      <c r="E81" s="31">
        <v>727700</v>
      </c>
      <c r="F81" s="31">
        <v>91869</v>
      </c>
      <c r="G81" s="36">
        <f t="shared" si="7"/>
        <v>0.12624570564793183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91869</v>
      </c>
      <c r="O81" s="36">
        <f t="shared" si="11"/>
        <v>0.12624570564793183</v>
      </c>
      <c r="P81" s="31">
        <v>102403</v>
      </c>
      <c r="Q81" s="31">
        <v>715700</v>
      </c>
      <c r="R81" s="31">
        <v>720700</v>
      </c>
      <c r="S81" s="31">
        <v>102403</v>
      </c>
      <c r="T81" s="36">
        <f t="shared" si="12"/>
        <v>0.14308089981835964</v>
      </c>
      <c r="U81" s="36">
        <f t="shared" si="13"/>
        <v>-0.10286808003671766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4921793</v>
      </c>
      <c r="E84" s="32">
        <f>SUM(E79:E83)</f>
        <v>4921793</v>
      </c>
      <c r="F84" s="32">
        <f>SUM(F79:F83)</f>
        <v>349216</v>
      </c>
      <c r="G84" s="37">
        <f t="shared" si="7"/>
        <v>7.095300432179899E-2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349216</v>
      </c>
      <c r="O84" s="37">
        <f t="shared" si="11"/>
        <v>7.095300432179899E-2</v>
      </c>
      <c r="P84" s="32">
        <f>SUM(P79:P83)</f>
        <v>852477</v>
      </c>
      <c r="Q84" s="32">
        <f>SUM(Q79:Q83)</f>
        <v>4698697</v>
      </c>
      <c r="R84" s="32">
        <f>SUM(R79:R83)</f>
        <v>4703697</v>
      </c>
      <c r="S84" s="32">
        <f>SUM(S79:S83)</f>
        <v>852477</v>
      </c>
      <c r="T84" s="37">
        <f t="shared" si="12"/>
        <v>0.18142838323049987</v>
      </c>
      <c r="U84" s="37">
        <f t="shared" si="13"/>
        <v>-0.59035141124042056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49547317</v>
      </c>
      <c r="E85" s="32">
        <f>SUM(E57,E59:E62,E64:E69,E71:E77,E79:E83)</f>
        <v>49547317</v>
      </c>
      <c r="F85" s="32">
        <f>SUM(F57,F59:F62,F64:F69,F71:F77,F79:F83)</f>
        <v>3753578</v>
      </c>
      <c r="G85" s="37">
        <f t="shared" si="7"/>
        <v>7.5757442123455448E-2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3753578</v>
      </c>
      <c r="O85" s="37">
        <f t="shared" si="11"/>
        <v>7.5757442123455448E-2</v>
      </c>
      <c r="P85" s="32">
        <f>SUM(P57,P59:P62,P64:P69,P71:P77,P79:P83)</f>
        <v>6959814</v>
      </c>
      <c r="Q85" s="32">
        <f>SUM(Q57,Q59:Q62,Q64:Q69,Q71:Q77,Q79:Q83)</f>
        <v>44387023</v>
      </c>
      <c r="R85" s="32">
        <f>SUM(R57,R59:R62,R64:R69,R71:R77,R79:R83)</f>
        <v>43672994</v>
      </c>
      <c r="S85" s="32">
        <f>SUM(S57,S59:S62,S64:S69,S71:S77,S79:S83)</f>
        <v>6959814</v>
      </c>
      <c r="T85" s="37">
        <f t="shared" si="12"/>
        <v>0.1567983957833802</v>
      </c>
      <c r="U85" s="37">
        <f t="shared" si="13"/>
        <v>-0.46067840318721165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50736359</v>
      </c>
      <c r="E88" s="31">
        <v>50736359</v>
      </c>
      <c r="F88" s="31">
        <v>6401840</v>
      </c>
      <c r="G88" s="36">
        <f t="shared" ref="G88:G99" si="14">IF(($D88      =0),0,($F88      /$D88      ))</f>
        <v>0.12617854584322852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6401840</v>
      </c>
      <c r="O88" s="36">
        <f t="shared" ref="O88:O99" si="18">IF(($D88      =0),0,($N88      /$D88      ))</f>
        <v>0.12617854584322852</v>
      </c>
      <c r="P88" s="31">
        <v>9344223</v>
      </c>
      <c r="Q88" s="31">
        <v>46843597</v>
      </c>
      <c r="R88" s="31">
        <v>43843597</v>
      </c>
      <c r="S88" s="31">
        <v>9344223</v>
      </c>
      <c r="T88" s="36">
        <f t="shared" ref="T88:T99" si="19">IF(($Q88      =0),0,($S88      /$Q88      ))</f>
        <v>0.1994770597996563</v>
      </c>
      <c r="U88" s="36">
        <f t="shared" ref="U88:U99" si="20">IF(($P88      =0),0,(($F88      /$P88      )-1))</f>
        <v>-0.31488792594097981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154371000</v>
      </c>
      <c r="E89" s="31">
        <v>154371000</v>
      </c>
      <c r="F89" s="31">
        <v>34854160</v>
      </c>
      <c r="G89" s="36">
        <f t="shared" si="14"/>
        <v>0.22578178543897492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34854160</v>
      </c>
      <c r="O89" s="36">
        <f t="shared" si="18"/>
        <v>0.22578178543897492</v>
      </c>
      <c r="P89" s="31">
        <v>28340027</v>
      </c>
      <c r="Q89" s="31">
        <v>144310000</v>
      </c>
      <c r="R89" s="31">
        <v>136137290</v>
      </c>
      <c r="S89" s="31">
        <v>28340027</v>
      </c>
      <c r="T89" s="36">
        <f t="shared" si="19"/>
        <v>0.19638297415286535</v>
      </c>
      <c r="U89" s="36">
        <f t="shared" si="20"/>
        <v>0.22985627360199756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46825799</v>
      </c>
      <c r="E90" s="31">
        <v>46825799</v>
      </c>
      <c r="F90" s="31">
        <v>36553</v>
      </c>
      <c r="G90" s="36">
        <f t="shared" si="14"/>
        <v>7.8061668525933748E-4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36553</v>
      </c>
      <c r="O90" s="36">
        <f t="shared" si="18"/>
        <v>7.8061668525933748E-4</v>
      </c>
      <c r="P90" s="31">
        <v>5544032</v>
      </c>
      <c r="Q90" s="31">
        <v>35355899</v>
      </c>
      <c r="R90" s="31">
        <v>47119598</v>
      </c>
      <c r="S90" s="31">
        <v>5544032</v>
      </c>
      <c r="T90" s="36">
        <f t="shared" si="19"/>
        <v>0.15680642146873425</v>
      </c>
      <c r="U90" s="36">
        <f t="shared" si="20"/>
        <v>-0.99340678408782634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251933158</v>
      </c>
      <c r="E91" s="32">
        <f>SUM(E88:E90)</f>
        <v>251933158</v>
      </c>
      <c r="F91" s="32">
        <f>SUM(F88:F90)</f>
        <v>41292553</v>
      </c>
      <c r="G91" s="37">
        <f t="shared" si="14"/>
        <v>0.16390281187202838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41292553</v>
      </c>
      <c r="O91" s="37">
        <f t="shared" si="18"/>
        <v>0.16390281187202838</v>
      </c>
      <c r="P91" s="32">
        <f>SUM(P88:P90)</f>
        <v>43228282</v>
      </c>
      <c r="Q91" s="32">
        <f>SUM(Q88:Q90)</f>
        <v>226509496</v>
      </c>
      <c r="R91" s="32">
        <f>SUM(R88:R90)</f>
        <v>227100485</v>
      </c>
      <c r="S91" s="32">
        <f>SUM(S88:S90)</f>
        <v>43228282</v>
      </c>
      <c r="T91" s="37">
        <f t="shared" si="19"/>
        <v>0.19084534098296699</v>
      </c>
      <c r="U91" s="37">
        <f t="shared" si="20"/>
        <v>-4.4779225785563259E-2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137605589</v>
      </c>
      <c r="E92" s="31">
        <v>137605589</v>
      </c>
      <c r="F92" s="31">
        <v>32382514</v>
      </c>
      <c r="G92" s="36">
        <f t="shared" si="14"/>
        <v>0.23532847928146292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32382514</v>
      </c>
      <c r="O92" s="36">
        <f t="shared" si="18"/>
        <v>0.23532847928146292</v>
      </c>
      <c r="P92" s="31">
        <v>1881122</v>
      </c>
      <c r="Q92" s="31">
        <v>114939322</v>
      </c>
      <c r="R92" s="31">
        <v>111686221</v>
      </c>
      <c r="S92" s="31">
        <v>1881122</v>
      </c>
      <c r="T92" s="36">
        <f t="shared" si="19"/>
        <v>1.6366217994569342E-2</v>
      </c>
      <c r="U92" s="36">
        <f t="shared" si="20"/>
        <v>16.214467748503285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15376304</v>
      </c>
      <c r="E93" s="31">
        <v>15376304</v>
      </c>
      <c r="F93" s="31">
        <v>18156058</v>
      </c>
      <c r="G93" s="36">
        <f t="shared" si="14"/>
        <v>1.1807816754923679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18156058</v>
      </c>
      <c r="O93" s="36">
        <f t="shared" si="18"/>
        <v>1.1807816754923679</v>
      </c>
      <c r="P93" s="31">
        <v>11610569</v>
      </c>
      <c r="Q93" s="31">
        <v>14740722</v>
      </c>
      <c r="R93" s="31">
        <v>14810722</v>
      </c>
      <c r="S93" s="31">
        <v>11610569</v>
      </c>
      <c r="T93" s="36">
        <f t="shared" si="19"/>
        <v>0.78765266721670757</v>
      </c>
      <c r="U93" s="36">
        <f t="shared" si="20"/>
        <v>0.56375264640346212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18561492</v>
      </c>
      <c r="E94" s="31">
        <v>18561492</v>
      </c>
      <c r="F94" s="31">
        <v>4688310</v>
      </c>
      <c r="G94" s="36">
        <f t="shared" si="14"/>
        <v>0.25258260488973622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4688310</v>
      </c>
      <c r="O94" s="36">
        <f t="shared" si="18"/>
        <v>0.25258260488973622</v>
      </c>
      <c r="P94" s="31">
        <v>2829060</v>
      </c>
      <c r="Q94" s="31">
        <v>10113333</v>
      </c>
      <c r="R94" s="31">
        <v>18280352</v>
      </c>
      <c r="S94" s="31">
        <v>2829060</v>
      </c>
      <c r="T94" s="36">
        <f t="shared" si="19"/>
        <v>0.27973567171178876</v>
      </c>
      <c r="U94" s="36">
        <f t="shared" si="20"/>
        <v>0.65719709019957162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3344678</v>
      </c>
      <c r="E95" s="31">
        <v>3344678</v>
      </c>
      <c r="F95" s="31">
        <v>96671</v>
      </c>
      <c r="G95" s="36">
        <f t="shared" si="14"/>
        <v>2.8902931762041069E-2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96671</v>
      </c>
      <c r="O95" s="36">
        <f t="shared" si="18"/>
        <v>2.8902931762041069E-2</v>
      </c>
      <c r="P95" s="31">
        <v>72695</v>
      </c>
      <c r="Q95" s="31">
        <v>3321778</v>
      </c>
      <c r="R95" s="31">
        <v>3321772</v>
      </c>
      <c r="S95" s="31">
        <v>72695</v>
      </c>
      <c r="T95" s="36">
        <f t="shared" si="19"/>
        <v>2.1884364337412074E-2</v>
      </c>
      <c r="U95" s="36">
        <f t="shared" si="20"/>
        <v>0.32981635600797854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174888063</v>
      </c>
      <c r="E96" s="32">
        <f>SUM(E92:E95)</f>
        <v>174888063</v>
      </c>
      <c r="F96" s="32">
        <f>SUM(F92:F95)</f>
        <v>55323553</v>
      </c>
      <c r="G96" s="37">
        <f t="shared" si="14"/>
        <v>0.316336930325542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55323553</v>
      </c>
      <c r="O96" s="37">
        <f t="shared" si="18"/>
        <v>0.316336930325542</v>
      </c>
      <c r="P96" s="32">
        <f>SUM(P92:P95)</f>
        <v>16393446</v>
      </c>
      <c r="Q96" s="32">
        <f>SUM(Q92:Q95)</f>
        <v>143115155</v>
      </c>
      <c r="R96" s="32">
        <f>SUM(R92:R95)</f>
        <v>148099067</v>
      </c>
      <c r="S96" s="32">
        <f>SUM(S92:S95)</f>
        <v>16393446</v>
      </c>
      <c r="T96" s="37">
        <f t="shared" si="19"/>
        <v>0.11454723994813827</v>
      </c>
      <c r="U96" s="37">
        <f t="shared" si="20"/>
        <v>2.374736037804376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24186131</v>
      </c>
      <c r="E97" s="31">
        <v>24186131</v>
      </c>
      <c r="F97" s="31">
        <v>5092300</v>
      </c>
      <c r="G97" s="36">
        <f t="shared" si="14"/>
        <v>0.21054628373591461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5092300</v>
      </c>
      <c r="O97" s="36">
        <f t="shared" si="18"/>
        <v>0.21054628373591461</v>
      </c>
      <c r="P97" s="31">
        <v>4743595</v>
      </c>
      <c r="Q97" s="31">
        <v>21324866</v>
      </c>
      <c r="R97" s="31">
        <v>22221744</v>
      </c>
      <c r="S97" s="31">
        <v>4743595</v>
      </c>
      <c r="T97" s="36">
        <f t="shared" si="19"/>
        <v>0.22244430515999492</v>
      </c>
      <c r="U97" s="36">
        <f t="shared" si="20"/>
        <v>7.351070232597845E-2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24607499</v>
      </c>
      <c r="E98" s="31">
        <v>24607499</v>
      </c>
      <c r="F98" s="31">
        <v>221170</v>
      </c>
      <c r="G98" s="36">
        <f t="shared" si="14"/>
        <v>8.98791055523359E-3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221170</v>
      </c>
      <c r="O98" s="36">
        <f t="shared" si="18"/>
        <v>8.98791055523359E-3</v>
      </c>
      <c r="P98" s="31">
        <v>159707</v>
      </c>
      <c r="Q98" s="31">
        <v>19178102</v>
      </c>
      <c r="R98" s="31">
        <v>19148764</v>
      </c>
      <c r="S98" s="31">
        <v>159707</v>
      </c>
      <c r="T98" s="36">
        <f t="shared" si="19"/>
        <v>8.3275706845234217E-3</v>
      </c>
      <c r="U98" s="36">
        <f t="shared" si="20"/>
        <v>0.38484850382262525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43456020</v>
      </c>
      <c r="E99" s="31">
        <v>43456020</v>
      </c>
      <c r="F99" s="31">
        <v>752914</v>
      </c>
      <c r="G99" s="36">
        <f t="shared" si="14"/>
        <v>1.7325884883153127E-2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752914</v>
      </c>
      <c r="O99" s="36">
        <f t="shared" si="18"/>
        <v>1.7325884883153127E-2</v>
      </c>
      <c r="P99" s="31">
        <v>13092172</v>
      </c>
      <c r="Q99" s="31">
        <v>53436564</v>
      </c>
      <c r="R99" s="31">
        <v>52109990</v>
      </c>
      <c r="S99" s="31">
        <v>13092172</v>
      </c>
      <c r="T99" s="36">
        <f t="shared" si="19"/>
        <v>0.24500400138002884</v>
      </c>
      <c r="U99" s="36">
        <f t="shared" si="20"/>
        <v>-0.94249128410473071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92249650</v>
      </c>
      <c r="E101" s="32">
        <f>SUM(E97:E100)</f>
        <v>92249650</v>
      </c>
      <c r="F101" s="32">
        <f>SUM(F97:F100)</f>
        <v>6066384</v>
      </c>
      <c r="G101" s="37">
        <f>IF(($D101     =0),0,($F101     /$D101     ))</f>
        <v>6.5760509660470257E-2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6066384</v>
      </c>
      <c r="O101" s="37">
        <f>IF(($D101     =0),0,($N101     /$D101     ))</f>
        <v>6.5760509660470257E-2</v>
      </c>
      <c r="P101" s="32">
        <f>SUM(P97:P100)</f>
        <v>17995474</v>
      </c>
      <c r="Q101" s="32">
        <f>SUM(Q97:Q100)</f>
        <v>93939532</v>
      </c>
      <c r="R101" s="32">
        <f>SUM(R97:R100)</f>
        <v>93480498</v>
      </c>
      <c r="S101" s="32">
        <f>SUM(S97:S100)</f>
        <v>17995474</v>
      </c>
      <c r="T101" s="37">
        <f>IF(($Q101     =0),0,($S101     /$Q101     ))</f>
        <v>0.19156444168787215</v>
      </c>
      <c r="U101" s="37">
        <f>IF(($P101     =0),0,(($F101     /$P101     )-1))</f>
        <v>-0.66289390321144082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519070871</v>
      </c>
      <c r="E102" s="32">
        <f>SUM(E88:E90,E92:E95,E97:E100)</f>
        <v>519070871</v>
      </c>
      <c r="F102" s="32">
        <f>SUM(F88:F90,F92:F95,F97:F100)</f>
        <v>102682490</v>
      </c>
      <c r="G102" s="37">
        <f>IF(($D102     =0),0,($F102     /$D102     ))</f>
        <v>0.19781978865849323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102682490</v>
      </c>
      <c r="O102" s="37">
        <f>IF(($D102     =0),0,($N102     /$D102     ))</f>
        <v>0.19781978865849323</v>
      </c>
      <c r="P102" s="32">
        <f>SUM(P88:P90,P92:P95,P97:P100)</f>
        <v>77617202</v>
      </c>
      <c r="Q102" s="32">
        <f>SUM(Q88:Q90,Q92:Q95,Q97:Q100)</f>
        <v>463564183</v>
      </c>
      <c r="R102" s="32">
        <f>SUM(R88:R90,R92:R95,R97:R100)</f>
        <v>468680050</v>
      </c>
      <c r="S102" s="32">
        <f>SUM(S88:S90,S92:S95,S97:S100)</f>
        <v>77617202</v>
      </c>
      <c r="T102" s="37">
        <f>IF(($Q102     =0),0,($S102     /$Q102     ))</f>
        <v>0.16743571838896795</v>
      </c>
      <c r="U102" s="37">
        <f>IF(($P102     =0),0,(($F102     /$P102     )-1))</f>
        <v>0.32293470202649144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325258100</v>
      </c>
      <c r="E105" s="31">
        <v>325258100</v>
      </c>
      <c r="F105" s="31">
        <v>65554451</v>
      </c>
      <c r="G105" s="36">
        <f t="shared" ref="G105:G136" si="21">IF(($D105     =0),0,($F105     /$D105     ))</f>
        <v>0.20154594458985034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65554451</v>
      </c>
      <c r="O105" s="36">
        <f t="shared" ref="O105:O136" si="25">IF(($D105     =0),0,($N105     /$D105     ))</f>
        <v>0.20154594458985034</v>
      </c>
      <c r="P105" s="31">
        <v>61921062</v>
      </c>
      <c r="Q105" s="31">
        <v>217306980</v>
      </c>
      <c r="R105" s="31">
        <v>285186581</v>
      </c>
      <c r="S105" s="31">
        <v>61921062</v>
      </c>
      <c r="T105" s="36">
        <f t="shared" ref="T105:T136" si="26">IF(($Q105     =0),0,($S105     /$Q105     ))</f>
        <v>0.28494741402231993</v>
      </c>
      <c r="U105" s="36">
        <f t="shared" ref="U105:U136" si="27">IF(($P105     =0),0,(($F105     /$P105     )-1))</f>
        <v>5.8677756528142222E-2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325258100</v>
      </c>
      <c r="E106" s="32">
        <f>E105</f>
        <v>325258100</v>
      </c>
      <c r="F106" s="32">
        <f>F105</f>
        <v>65554451</v>
      </c>
      <c r="G106" s="37">
        <f t="shared" si="21"/>
        <v>0.20154594458985034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65554451</v>
      </c>
      <c r="O106" s="37">
        <f t="shared" si="25"/>
        <v>0.20154594458985034</v>
      </c>
      <c r="P106" s="32">
        <f>P105</f>
        <v>61921062</v>
      </c>
      <c r="Q106" s="32">
        <f>Q105</f>
        <v>217306980</v>
      </c>
      <c r="R106" s="32">
        <f>R105</f>
        <v>285186581</v>
      </c>
      <c r="S106" s="32">
        <f>S105</f>
        <v>61921062</v>
      </c>
      <c r="T106" s="37">
        <f t="shared" si="26"/>
        <v>0.28494741402231993</v>
      </c>
      <c r="U106" s="37">
        <f t="shared" si="27"/>
        <v>5.8677756528142222E-2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10420065</v>
      </c>
      <c r="E107" s="31">
        <v>10420065</v>
      </c>
      <c r="F107" s="31">
        <v>119384</v>
      </c>
      <c r="G107" s="36">
        <f t="shared" si="21"/>
        <v>1.1457126227139658E-2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119384</v>
      </c>
      <c r="O107" s="36">
        <f t="shared" si="25"/>
        <v>1.1457126227139658E-2</v>
      </c>
      <c r="P107" s="31">
        <v>76683</v>
      </c>
      <c r="Q107" s="31">
        <v>10399103</v>
      </c>
      <c r="R107" s="31">
        <v>10653103</v>
      </c>
      <c r="S107" s="31">
        <v>76683</v>
      </c>
      <c r="T107" s="36">
        <f t="shared" si="26"/>
        <v>7.3740013922354653E-3</v>
      </c>
      <c r="U107" s="36">
        <f t="shared" si="27"/>
        <v>0.55685093175801681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8528923</v>
      </c>
      <c r="E108" s="31">
        <v>8528923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5667949</v>
      </c>
      <c r="R108" s="31">
        <v>5717949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22835450</v>
      </c>
      <c r="E109" s="31">
        <v>22835450</v>
      </c>
      <c r="F109" s="31">
        <v>13913</v>
      </c>
      <c r="G109" s="36">
        <f t="shared" si="21"/>
        <v>6.0927198719534759E-4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13913</v>
      </c>
      <c r="O109" s="36">
        <f t="shared" si="25"/>
        <v>6.0927198719534759E-4</v>
      </c>
      <c r="P109" s="31">
        <v>15094</v>
      </c>
      <c r="Q109" s="31">
        <v>22902864</v>
      </c>
      <c r="R109" s="31">
        <v>22827864</v>
      </c>
      <c r="S109" s="31">
        <v>15094</v>
      </c>
      <c r="T109" s="36">
        <f t="shared" si="26"/>
        <v>6.5904421385901786E-4</v>
      </c>
      <c r="U109" s="36">
        <f t="shared" si="27"/>
        <v>-7.8243010467735519E-2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16243056</v>
      </c>
      <c r="E110" s="31">
        <v>16243056</v>
      </c>
      <c r="F110" s="31">
        <v>181261</v>
      </c>
      <c r="G110" s="36">
        <f t="shared" si="21"/>
        <v>1.1159291699788512E-2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181261</v>
      </c>
      <c r="O110" s="36">
        <f t="shared" si="25"/>
        <v>1.1159291699788512E-2</v>
      </c>
      <c r="P110" s="31">
        <v>172492</v>
      </c>
      <c r="Q110" s="31">
        <v>15739358</v>
      </c>
      <c r="R110" s="31">
        <v>15939358</v>
      </c>
      <c r="S110" s="31">
        <v>172492</v>
      </c>
      <c r="T110" s="36">
        <f t="shared" si="26"/>
        <v>1.0959278008671003E-2</v>
      </c>
      <c r="U110" s="36">
        <f t="shared" si="27"/>
        <v>5.0837140273171988E-2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58027494</v>
      </c>
      <c r="E112" s="32">
        <f>SUM(E107:E111)</f>
        <v>58027494</v>
      </c>
      <c r="F112" s="32">
        <f>SUM(F107:F111)</f>
        <v>314558</v>
      </c>
      <c r="G112" s="37">
        <f t="shared" si="21"/>
        <v>5.4208441260620351E-3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314558</v>
      </c>
      <c r="O112" s="37">
        <f t="shared" si="25"/>
        <v>5.4208441260620351E-3</v>
      </c>
      <c r="P112" s="32">
        <f>SUM(P107:P111)</f>
        <v>264269</v>
      </c>
      <c r="Q112" s="32">
        <f>SUM(Q107:Q111)</f>
        <v>54709274</v>
      </c>
      <c r="R112" s="32">
        <f>SUM(R107:R111)</f>
        <v>55138274</v>
      </c>
      <c r="S112" s="32">
        <f>SUM(S107:S111)</f>
        <v>264269</v>
      </c>
      <c r="T112" s="37">
        <f t="shared" si="26"/>
        <v>4.8304241800028276E-3</v>
      </c>
      <c r="U112" s="37">
        <f t="shared" si="27"/>
        <v>0.190294737559078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3200500</v>
      </c>
      <c r="E113" s="31">
        <v>3200500</v>
      </c>
      <c r="F113" s="31">
        <v>847644</v>
      </c>
      <c r="G113" s="36">
        <f t="shared" si="21"/>
        <v>0.26484736759881267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847644</v>
      </c>
      <c r="O113" s="36">
        <f t="shared" si="25"/>
        <v>0.26484736759881267</v>
      </c>
      <c r="P113" s="31">
        <v>1391</v>
      </c>
      <c r="Q113" s="31">
        <v>3201000</v>
      </c>
      <c r="R113" s="31">
        <v>3200000</v>
      </c>
      <c r="S113" s="31">
        <v>1391</v>
      </c>
      <c r="T113" s="36">
        <f t="shared" si="26"/>
        <v>4.345517025929397E-4</v>
      </c>
      <c r="U113" s="36">
        <f t="shared" si="27"/>
        <v>608.3774263120057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5133895</v>
      </c>
      <c r="E114" s="31">
        <v>5133895</v>
      </c>
      <c r="F114" s="31">
        <v>46095</v>
      </c>
      <c r="G114" s="36">
        <f t="shared" si="21"/>
        <v>8.9785630598210528E-3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46095</v>
      </c>
      <c r="O114" s="36">
        <f t="shared" si="25"/>
        <v>8.9785630598210528E-3</v>
      </c>
      <c r="P114" s="31">
        <v>236895</v>
      </c>
      <c r="Q114" s="31">
        <v>5092268</v>
      </c>
      <c r="R114" s="31">
        <v>5551569</v>
      </c>
      <c r="S114" s="31">
        <v>236895</v>
      </c>
      <c r="T114" s="36">
        <f t="shared" si="26"/>
        <v>4.6520528770284675E-2</v>
      </c>
      <c r="U114" s="36">
        <f t="shared" si="27"/>
        <v>-0.80542012283923259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3773292</v>
      </c>
      <c r="E115" s="31">
        <v>3773292</v>
      </c>
      <c r="F115" s="31">
        <v>990880</v>
      </c>
      <c r="G115" s="36">
        <f t="shared" si="21"/>
        <v>0.262603583290135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990880</v>
      </c>
      <c r="O115" s="36">
        <f t="shared" si="25"/>
        <v>0.262603583290135</v>
      </c>
      <c r="P115" s="31">
        <v>4207175</v>
      </c>
      <c r="Q115" s="31">
        <v>11246309</v>
      </c>
      <c r="R115" s="31">
        <v>11485696</v>
      </c>
      <c r="S115" s="31">
        <v>4207175</v>
      </c>
      <c r="T115" s="36">
        <f t="shared" si="26"/>
        <v>0.37409384714576133</v>
      </c>
      <c r="U115" s="36">
        <f t="shared" si="27"/>
        <v>-0.76447853963764278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14281000</v>
      </c>
      <c r="E116" s="31">
        <v>14281000</v>
      </c>
      <c r="F116" s="31">
        <v>5189420</v>
      </c>
      <c r="G116" s="36">
        <f t="shared" si="21"/>
        <v>0.3633793151740074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5189420</v>
      </c>
      <c r="O116" s="36">
        <f t="shared" si="25"/>
        <v>0.3633793151740074</v>
      </c>
      <c r="P116" s="31">
        <v>4901409</v>
      </c>
      <c r="Q116" s="31">
        <v>13053500</v>
      </c>
      <c r="R116" s="31">
        <v>13282000</v>
      </c>
      <c r="S116" s="31">
        <v>4901409</v>
      </c>
      <c r="T116" s="36">
        <f t="shared" si="26"/>
        <v>0.37548619144290801</v>
      </c>
      <c r="U116" s="36">
        <f t="shared" si="27"/>
        <v>5.8760858357260082E-2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77738320</v>
      </c>
      <c r="E117" s="31">
        <v>77738320</v>
      </c>
      <c r="F117" s="31">
        <v>-10642640</v>
      </c>
      <c r="G117" s="36">
        <f t="shared" si="21"/>
        <v>-0.13690339590564859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-10642640</v>
      </c>
      <c r="O117" s="36">
        <f t="shared" si="25"/>
        <v>-0.13690339590564859</v>
      </c>
      <c r="P117" s="31">
        <v>4343183</v>
      </c>
      <c r="Q117" s="31">
        <v>24140827</v>
      </c>
      <c r="R117" s="31">
        <v>24751644</v>
      </c>
      <c r="S117" s="31">
        <v>4343183</v>
      </c>
      <c r="T117" s="36">
        <f t="shared" si="26"/>
        <v>0.17991028227823347</v>
      </c>
      <c r="U117" s="36">
        <f t="shared" si="27"/>
        <v>-3.4504240323283639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2027035</v>
      </c>
      <c r="E118" s="31">
        <v>2027035</v>
      </c>
      <c r="F118" s="31">
        <v>843955</v>
      </c>
      <c r="G118" s="36">
        <f t="shared" si="21"/>
        <v>0.4163494956919836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843955</v>
      </c>
      <c r="O118" s="36">
        <f t="shared" si="25"/>
        <v>0.4163494956919836</v>
      </c>
      <c r="P118" s="31">
        <v>8873763</v>
      </c>
      <c r="Q118" s="31">
        <v>2028414</v>
      </c>
      <c r="R118" s="31">
        <v>10725876</v>
      </c>
      <c r="S118" s="31">
        <v>8873763</v>
      </c>
      <c r="T118" s="36">
        <f t="shared" si="26"/>
        <v>4.3747297149398499</v>
      </c>
      <c r="U118" s="36">
        <f t="shared" si="27"/>
        <v>-0.90489322286385154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3743004</v>
      </c>
      <c r="E119" s="31">
        <v>3743004</v>
      </c>
      <c r="F119" s="31">
        <v>59060</v>
      </c>
      <c r="G119" s="36">
        <f t="shared" si="21"/>
        <v>1.577877020703157E-2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59060</v>
      </c>
      <c r="O119" s="36">
        <f t="shared" si="25"/>
        <v>1.577877020703157E-2</v>
      </c>
      <c r="P119" s="31">
        <v>33809998</v>
      </c>
      <c r="Q119" s="31">
        <v>5435256</v>
      </c>
      <c r="R119" s="31">
        <v>5689256</v>
      </c>
      <c r="S119" s="31">
        <v>33809998</v>
      </c>
      <c r="T119" s="36">
        <f t="shared" si="26"/>
        <v>6.2204978017594756</v>
      </c>
      <c r="U119" s="36">
        <f t="shared" si="27"/>
        <v>-0.9982531794293511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2959000</v>
      </c>
      <c r="E120" s="31">
        <v>2959000</v>
      </c>
      <c r="F120" s="31">
        <v>539515</v>
      </c>
      <c r="G120" s="36">
        <f t="shared" si="21"/>
        <v>0.18233017911456573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539515</v>
      </c>
      <c r="O120" s="36">
        <f t="shared" si="25"/>
        <v>0.18233017911456573</v>
      </c>
      <c r="P120" s="31">
        <v>375994</v>
      </c>
      <c r="Q120" s="31">
        <v>2287000</v>
      </c>
      <c r="R120" s="31">
        <v>2287000</v>
      </c>
      <c r="S120" s="31">
        <v>375994</v>
      </c>
      <c r="T120" s="36">
        <f t="shared" si="26"/>
        <v>0.16440489724529952</v>
      </c>
      <c r="U120" s="36">
        <f t="shared" si="27"/>
        <v>0.43490321654068942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112856046</v>
      </c>
      <c r="E121" s="32">
        <f>SUM(E113:E120)</f>
        <v>112856046</v>
      </c>
      <c r="F121" s="32">
        <f>SUM(F113:F120)</f>
        <v>-2126071</v>
      </c>
      <c r="G121" s="37">
        <f t="shared" si="21"/>
        <v>-1.8838786891399686E-2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-2126071</v>
      </c>
      <c r="O121" s="37">
        <f t="shared" si="25"/>
        <v>-1.8838786891399686E-2</v>
      </c>
      <c r="P121" s="32">
        <f>SUM(P113:P120)</f>
        <v>56749808</v>
      </c>
      <c r="Q121" s="32">
        <f>SUM(Q113:Q120)</f>
        <v>66484574</v>
      </c>
      <c r="R121" s="32">
        <f>SUM(R113:R120)</f>
        <v>76973041</v>
      </c>
      <c r="S121" s="32">
        <f>SUM(S113:S120)</f>
        <v>56749808</v>
      </c>
      <c r="T121" s="37">
        <f t="shared" si="26"/>
        <v>0.8535785759866642</v>
      </c>
      <c r="U121" s="37">
        <f t="shared" si="27"/>
        <v>-1.0374639329176232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3807793</v>
      </c>
      <c r="E122" s="31">
        <v>3807793</v>
      </c>
      <c r="F122" s="31">
        <v>1534380</v>
      </c>
      <c r="G122" s="36">
        <f t="shared" si="21"/>
        <v>0.40295782885256631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1534380</v>
      </c>
      <c r="O122" s="36">
        <f t="shared" si="25"/>
        <v>0.40295782885256631</v>
      </c>
      <c r="P122" s="31">
        <v>1471125</v>
      </c>
      <c r="Q122" s="31">
        <v>3765309</v>
      </c>
      <c r="R122" s="31">
        <v>3765309</v>
      </c>
      <c r="S122" s="31">
        <v>1471125</v>
      </c>
      <c r="T122" s="36">
        <f t="shared" si="26"/>
        <v>0.39070498596529529</v>
      </c>
      <c r="U122" s="36">
        <f t="shared" si="27"/>
        <v>4.2997705837369393E-2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7339659</v>
      </c>
      <c r="E123" s="31">
        <v>7339659</v>
      </c>
      <c r="F123" s="31">
        <v>1878742</v>
      </c>
      <c r="G123" s="36">
        <f t="shared" si="21"/>
        <v>0.25597129239927902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1878742</v>
      </c>
      <c r="O123" s="36">
        <f t="shared" si="25"/>
        <v>0.25597129239927902</v>
      </c>
      <c r="P123" s="31">
        <v>32668</v>
      </c>
      <c r="Q123" s="31">
        <v>7492005</v>
      </c>
      <c r="R123" s="31">
        <v>7302005</v>
      </c>
      <c r="S123" s="31">
        <v>32668</v>
      </c>
      <c r="T123" s="36">
        <f t="shared" si="26"/>
        <v>4.3603815000123466E-3</v>
      </c>
      <c r="U123" s="36">
        <f t="shared" si="27"/>
        <v>56.510162850495895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7773480</v>
      </c>
      <c r="E124" s="31">
        <v>7773480</v>
      </c>
      <c r="F124" s="31">
        <v>1416598</v>
      </c>
      <c r="G124" s="36">
        <f t="shared" si="21"/>
        <v>0.18223472627446138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1416598</v>
      </c>
      <c r="O124" s="36">
        <f t="shared" si="25"/>
        <v>0.18223472627446138</v>
      </c>
      <c r="P124" s="31">
        <v>1599724</v>
      </c>
      <c r="Q124" s="31">
        <v>7663524</v>
      </c>
      <c r="R124" s="31">
        <v>7932355</v>
      </c>
      <c r="S124" s="31">
        <v>1599724</v>
      </c>
      <c r="T124" s="36">
        <f t="shared" si="26"/>
        <v>0.20874521956217532</v>
      </c>
      <c r="U124" s="36">
        <f t="shared" si="27"/>
        <v>-0.11447349667817697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18920932</v>
      </c>
      <c r="E126" s="32">
        <f>SUM(E122:E125)</f>
        <v>18920932</v>
      </c>
      <c r="F126" s="32">
        <f>SUM(F122:F125)</f>
        <v>4829720</v>
      </c>
      <c r="G126" s="37">
        <f t="shared" si="21"/>
        <v>0.2552580390860239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4829720</v>
      </c>
      <c r="O126" s="37">
        <f t="shared" si="25"/>
        <v>0.2552580390860239</v>
      </c>
      <c r="P126" s="32">
        <f>SUM(P122:P125)</f>
        <v>3103517</v>
      </c>
      <c r="Q126" s="32">
        <f>SUM(Q122:Q125)</f>
        <v>18920838</v>
      </c>
      <c r="R126" s="32">
        <f>SUM(R122:R125)</f>
        <v>18999669</v>
      </c>
      <c r="S126" s="32">
        <f>SUM(S122:S125)</f>
        <v>3103517</v>
      </c>
      <c r="T126" s="37">
        <f t="shared" si="26"/>
        <v>0.16402640305889199</v>
      </c>
      <c r="U126" s="37">
        <f t="shared" si="27"/>
        <v>0.55620864973512307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6097800</v>
      </c>
      <c r="E127" s="31">
        <v>6097800</v>
      </c>
      <c r="F127" s="31">
        <v>316925</v>
      </c>
      <c r="G127" s="36">
        <f t="shared" si="21"/>
        <v>5.1973662632424811E-2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316925</v>
      </c>
      <c r="O127" s="36">
        <f t="shared" si="25"/>
        <v>5.1973662632424811E-2</v>
      </c>
      <c r="P127" s="31">
        <v>280319</v>
      </c>
      <c r="Q127" s="31">
        <v>6059801</v>
      </c>
      <c r="R127" s="31">
        <v>6639801</v>
      </c>
      <c r="S127" s="31">
        <v>280319</v>
      </c>
      <c r="T127" s="36">
        <f t="shared" si="26"/>
        <v>4.6258779785012742E-2</v>
      </c>
      <c r="U127" s="36">
        <f t="shared" si="27"/>
        <v>0.13058693845226332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4228728</v>
      </c>
      <c r="E128" s="31">
        <v>4228728</v>
      </c>
      <c r="F128" s="31">
        <v>1316455</v>
      </c>
      <c r="G128" s="36">
        <f t="shared" si="21"/>
        <v>0.3113122905989697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1316455</v>
      </c>
      <c r="O128" s="36">
        <f t="shared" si="25"/>
        <v>0.3113122905989697</v>
      </c>
      <c r="P128" s="31">
        <v>1229765</v>
      </c>
      <c r="Q128" s="31">
        <v>4034949</v>
      </c>
      <c r="R128" s="31">
        <v>3344900</v>
      </c>
      <c r="S128" s="31">
        <v>1229765</v>
      </c>
      <c r="T128" s="36">
        <f t="shared" si="26"/>
        <v>0.30477832557487095</v>
      </c>
      <c r="U128" s="36">
        <f t="shared" si="27"/>
        <v>7.0493142998865554E-2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1289004</v>
      </c>
      <c r="E129" s="31">
        <v>1289004</v>
      </c>
      <c r="F129" s="31">
        <v>4800</v>
      </c>
      <c r="G129" s="36">
        <f t="shared" si="21"/>
        <v>3.7238053566940057E-3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4800</v>
      </c>
      <c r="O129" s="36">
        <f t="shared" si="25"/>
        <v>3.7238053566940057E-3</v>
      </c>
      <c r="P129" s="31">
        <v>0</v>
      </c>
      <c r="Q129" s="31">
        <v>1289004</v>
      </c>
      <c r="R129" s="31">
        <v>2578008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2560621</v>
      </c>
      <c r="E130" s="31">
        <v>2560621</v>
      </c>
      <c r="F130" s="31">
        <v>596507</v>
      </c>
      <c r="G130" s="36">
        <f t="shared" si="21"/>
        <v>0.2329540373214154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596507</v>
      </c>
      <c r="O130" s="36">
        <f t="shared" si="25"/>
        <v>0.2329540373214154</v>
      </c>
      <c r="P130" s="31">
        <v>537412</v>
      </c>
      <c r="Q130" s="31">
        <v>2729209</v>
      </c>
      <c r="R130" s="31">
        <v>2542334</v>
      </c>
      <c r="S130" s="31">
        <v>537412</v>
      </c>
      <c r="T130" s="36">
        <f t="shared" si="26"/>
        <v>0.19691126623135127</v>
      </c>
      <c r="U130" s="36">
        <f t="shared" si="27"/>
        <v>0.10996218915841105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14176153</v>
      </c>
      <c r="E132" s="32">
        <f>SUM(E127:E131)</f>
        <v>14176153</v>
      </c>
      <c r="F132" s="32">
        <f>SUM(F127:F131)</f>
        <v>2234687</v>
      </c>
      <c r="G132" s="37">
        <f t="shared" si="21"/>
        <v>0.15763705428405012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2234687</v>
      </c>
      <c r="O132" s="37">
        <f t="shared" si="25"/>
        <v>0.15763705428405012</v>
      </c>
      <c r="P132" s="32">
        <f>SUM(P127:P131)</f>
        <v>2047496</v>
      </c>
      <c r="Q132" s="32">
        <f>SUM(Q127:Q131)</f>
        <v>14112963</v>
      </c>
      <c r="R132" s="32">
        <f>SUM(R127:R131)</f>
        <v>15105043</v>
      </c>
      <c r="S132" s="32">
        <f>SUM(S127:S131)</f>
        <v>2047496</v>
      </c>
      <c r="T132" s="37">
        <f t="shared" si="26"/>
        <v>0.14507910209925443</v>
      </c>
      <c r="U132" s="37">
        <f t="shared" si="27"/>
        <v>9.1424354430973187E-2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11336461</v>
      </c>
      <c r="E133" s="31">
        <v>11336461</v>
      </c>
      <c r="F133" s="31">
        <v>2861827</v>
      </c>
      <c r="G133" s="36">
        <f t="shared" si="21"/>
        <v>0.25244447980723439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2861827</v>
      </c>
      <c r="O133" s="36">
        <f t="shared" si="25"/>
        <v>0.25244447980723439</v>
      </c>
      <c r="P133" s="31">
        <v>3254971</v>
      </c>
      <c r="Q133" s="31">
        <v>13532997</v>
      </c>
      <c r="R133" s="31">
        <v>11755703</v>
      </c>
      <c r="S133" s="31">
        <v>3254971</v>
      </c>
      <c r="T133" s="36">
        <f t="shared" si="26"/>
        <v>0.24052107600408099</v>
      </c>
      <c r="U133" s="36">
        <f t="shared" si="27"/>
        <v>-0.12078264291755592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2038833</v>
      </c>
      <c r="E134" s="31">
        <v>2038833</v>
      </c>
      <c r="F134" s="31">
        <v>8300</v>
      </c>
      <c r="G134" s="36">
        <f t="shared" si="21"/>
        <v>4.0709562774391035E-3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8300</v>
      </c>
      <c r="O134" s="36">
        <f t="shared" si="25"/>
        <v>4.0709562774391035E-3</v>
      </c>
      <c r="P134" s="31">
        <v>14100</v>
      </c>
      <c r="Q134" s="31">
        <v>2034846</v>
      </c>
      <c r="R134" s="31">
        <v>2034846</v>
      </c>
      <c r="S134" s="31">
        <v>14100</v>
      </c>
      <c r="T134" s="36">
        <f t="shared" si="26"/>
        <v>6.9292713060349533E-3</v>
      </c>
      <c r="U134" s="36">
        <f t="shared" si="27"/>
        <v>-0.41134751773049649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23297000</v>
      </c>
      <c r="E136" s="31">
        <v>23297000</v>
      </c>
      <c r="F136" s="31">
        <v>9712776</v>
      </c>
      <c r="G136" s="36">
        <f t="shared" si="21"/>
        <v>0.41691101858608404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9712776</v>
      </c>
      <c r="O136" s="36">
        <f t="shared" si="25"/>
        <v>0.41691101858608404</v>
      </c>
      <c r="P136" s="31">
        <v>7798165</v>
      </c>
      <c r="Q136" s="31">
        <v>19959197</v>
      </c>
      <c r="R136" s="31">
        <v>19959197</v>
      </c>
      <c r="S136" s="31">
        <v>7798165</v>
      </c>
      <c r="T136" s="36">
        <f t="shared" si="26"/>
        <v>0.39070534751473218</v>
      </c>
      <c r="U136" s="36">
        <f t="shared" si="27"/>
        <v>0.24552070903860068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36672294</v>
      </c>
      <c r="E137" s="32">
        <f>SUM(E133:E136)</f>
        <v>36672294</v>
      </c>
      <c r="F137" s="32">
        <f>SUM(F133:F136)</f>
        <v>12582903</v>
      </c>
      <c r="G137" s="37">
        <f t="shared" ref="G137:G170" si="28">IF(($D137     =0),0,($F137     /$D137     ))</f>
        <v>0.34311742265155271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12582903</v>
      </c>
      <c r="O137" s="37">
        <f t="shared" ref="O137:O170" si="32">IF(($D137     =0),0,($N137     /$D137     ))</f>
        <v>0.34311742265155271</v>
      </c>
      <c r="P137" s="32">
        <f>SUM(P133:P136)</f>
        <v>11067236</v>
      </c>
      <c r="Q137" s="32">
        <f>SUM(Q133:Q136)</f>
        <v>35527040</v>
      </c>
      <c r="R137" s="32">
        <f>SUM(R133:R136)</f>
        <v>33749746</v>
      </c>
      <c r="S137" s="32">
        <f>SUM(S133:S136)</f>
        <v>11067236</v>
      </c>
      <c r="T137" s="37">
        <f t="shared" ref="T137:T170" si="33">IF(($Q137     =0),0,($S137     /$Q137     ))</f>
        <v>0.31151584821026462</v>
      </c>
      <c r="U137" s="37">
        <f t="shared" ref="U137:U170" si="34">IF(($P137     =0),0,(($F137     /$P137     )-1))</f>
        <v>0.13695081590380842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18380356</v>
      </c>
      <c r="E138" s="31">
        <v>18380356</v>
      </c>
      <c r="F138" s="31">
        <v>9165426</v>
      </c>
      <c r="G138" s="36">
        <f t="shared" si="28"/>
        <v>0.49865334490800939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9165426</v>
      </c>
      <c r="O138" s="36">
        <f t="shared" si="32"/>
        <v>0.49865334490800939</v>
      </c>
      <c r="P138" s="31">
        <v>7568043</v>
      </c>
      <c r="Q138" s="31">
        <v>14149906</v>
      </c>
      <c r="R138" s="31">
        <v>17539906</v>
      </c>
      <c r="S138" s="31">
        <v>7568043</v>
      </c>
      <c r="T138" s="36">
        <f t="shared" si="33"/>
        <v>0.53484758131962151</v>
      </c>
      <c r="U138" s="36">
        <f t="shared" si="34"/>
        <v>0.21106949313052259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25937106</v>
      </c>
      <c r="E139" s="31">
        <v>25937106</v>
      </c>
      <c r="F139" s="31">
        <v>10681923</v>
      </c>
      <c r="G139" s="36">
        <f t="shared" si="28"/>
        <v>0.41183943189344252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10681923</v>
      </c>
      <c r="O139" s="36">
        <f t="shared" si="32"/>
        <v>0.41183943189344252</v>
      </c>
      <c r="P139" s="31">
        <v>9298218</v>
      </c>
      <c r="Q139" s="31">
        <v>24297187</v>
      </c>
      <c r="R139" s="31">
        <v>24297187</v>
      </c>
      <c r="S139" s="31">
        <v>9298218</v>
      </c>
      <c r="T139" s="36">
        <f t="shared" si="33"/>
        <v>0.38268701640235142</v>
      </c>
      <c r="U139" s="36">
        <f t="shared" si="34"/>
        <v>0.14881399855327127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5577567</v>
      </c>
      <c r="E140" s="31">
        <v>5577567</v>
      </c>
      <c r="F140" s="31">
        <v>1329967</v>
      </c>
      <c r="G140" s="36">
        <f t="shared" si="28"/>
        <v>0.23844930952868876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1329967</v>
      </c>
      <c r="O140" s="36">
        <f t="shared" si="32"/>
        <v>0.23844930952868876</v>
      </c>
      <c r="P140" s="31">
        <v>1132474</v>
      </c>
      <c r="Q140" s="31">
        <v>5535100</v>
      </c>
      <c r="R140" s="31">
        <v>5535100</v>
      </c>
      <c r="S140" s="31">
        <v>1132474</v>
      </c>
      <c r="T140" s="36">
        <f t="shared" si="33"/>
        <v>0.20459865223753862</v>
      </c>
      <c r="U140" s="36">
        <f t="shared" si="34"/>
        <v>0.17439075863993336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2900514</v>
      </c>
      <c r="E141" s="31">
        <v>2900514</v>
      </c>
      <c r="F141" s="31">
        <v>1255918</v>
      </c>
      <c r="G141" s="36">
        <f t="shared" si="28"/>
        <v>0.43299842717532133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1255918</v>
      </c>
      <c r="O141" s="36">
        <f t="shared" si="32"/>
        <v>0.43299842717532133</v>
      </c>
      <c r="P141" s="31">
        <v>1419503</v>
      </c>
      <c r="Q141" s="31">
        <v>2896931</v>
      </c>
      <c r="R141" s="31">
        <v>2896931</v>
      </c>
      <c r="S141" s="31">
        <v>1419503</v>
      </c>
      <c r="T141" s="36">
        <f t="shared" si="33"/>
        <v>0.49000235076361848</v>
      </c>
      <c r="U141" s="36">
        <f t="shared" si="34"/>
        <v>-0.11524103858885826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2076186</v>
      </c>
      <c r="E142" s="31">
        <v>2076186</v>
      </c>
      <c r="F142" s="31">
        <v>45318</v>
      </c>
      <c r="G142" s="36">
        <f t="shared" si="28"/>
        <v>2.1827524123561183E-2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45318</v>
      </c>
      <c r="O142" s="36">
        <f t="shared" si="32"/>
        <v>2.1827524123561183E-2</v>
      </c>
      <c r="P142" s="31">
        <v>19645</v>
      </c>
      <c r="Q142" s="31">
        <v>8768553</v>
      </c>
      <c r="R142" s="31">
        <v>8792553</v>
      </c>
      <c r="S142" s="31">
        <v>19645</v>
      </c>
      <c r="T142" s="36">
        <f t="shared" si="33"/>
        <v>2.2403924569994616E-3</v>
      </c>
      <c r="U142" s="36">
        <f t="shared" si="34"/>
        <v>1.3068465258335453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1922000</v>
      </c>
      <c r="E143" s="31">
        <v>1922000</v>
      </c>
      <c r="F143" s="31">
        <v>7600</v>
      </c>
      <c r="G143" s="36">
        <f t="shared" si="28"/>
        <v>3.9542143600416234E-3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7600</v>
      </c>
      <c r="O143" s="36">
        <f t="shared" si="32"/>
        <v>3.9542143600416234E-3</v>
      </c>
      <c r="P143" s="31">
        <v>10210</v>
      </c>
      <c r="Q143" s="31">
        <v>1911000</v>
      </c>
      <c r="R143" s="31">
        <v>2243184</v>
      </c>
      <c r="S143" s="31">
        <v>10210</v>
      </c>
      <c r="T143" s="36">
        <f t="shared" si="33"/>
        <v>5.3427524856096281E-3</v>
      </c>
      <c r="U143" s="36">
        <f t="shared" si="34"/>
        <v>-0.25563173359451519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56793729</v>
      </c>
      <c r="E144" s="32">
        <f>SUM(E138:E143)</f>
        <v>56793729</v>
      </c>
      <c r="F144" s="32">
        <f>SUM(F138:F143)</f>
        <v>22486152</v>
      </c>
      <c r="G144" s="37">
        <f t="shared" si="28"/>
        <v>0.39592667000259835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22486152</v>
      </c>
      <c r="O144" s="37">
        <f t="shared" si="32"/>
        <v>0.39592667000259835</v>
      </c>
      <c r="P144" s="32">
        <f>SUM(P138:P143)</f>
        <v>19448093</v>
      </c>
      <c r="Q144" s="32">
        <f>SUM(Q138:Q143)</f>
        <v>57558677</v>
      </c>
      <c r="R144" s="32">
        <f>SUM(R138:R143)</f>
        <v>61304861</v>
      </c>
      <c r="S144" s="32">
        <f>SUM(S138:S143)</f>
        <v>19448093</v>
      </c>
      <c r="T144" s="37">
        <f t="shared" si="33"/>
        <v>0.33788290512653724</v>
      </c>
      <c r="U144" s="37">
        <f t="shared" si="34"/>
        <v>0.15621372234285391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3203511</v>
      </c>
      <c r="E145" s="31">
        <v>3203511</v>
      </c>
      <c r="F145" s="31">
        <v>571405</v>
      </c>
      <c r="G145" s="36">
        <f t="shared" si="28"/>
        <v>0.17836835896614683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571405</v>
      </c>
      <c r="O145" s="36">
        <f t="shared" si="32"/>
        <v>0.17836835896614683</v>
      </c>
      <c r="P145" s="31">
        <v>6041</v>
      </c>
      <c r="Q145" s="31">
        <v>2987654</v>
      </c>
      <c r="R145" s="31">
        <v>2985879</v>
      </c>
      <c r="S145" s="31">
        <v>6041</v>
      </c>
      <c r="T145" s="36">
        <f t="shared" si="33"/>
        <v>2.0219878205441459E-3</v>
      </c>
      <c r="U145" s="36">
        <f t="shared" si="34"/>
        <v>93.587816586657837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77071246</v>
      </c>
      <c r="E146" s="31">
        <v>77071246</v>
      </c>
      <c r="F146" s="31">
        <v>32114245</v>
      </c>
      <c r="G146" s="36">
        <f t="shared" si="28"/>
        <v>0.41668257186344176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32114245</v>
      </c>
      <c r="O146" s="36">
        <f t="shared" si="32"/>
        <v>0.41668257186344176</v>
      </c>
      <c r="P146" s="31">
        <v>29865231</v>
      </c>
      <c r="Q146" s="31">
        <v>76571246</v>
      </c>
      <c r="R146" s="31">
        <v>76571246</v>
      </c>
      <c r="S146" s="31">
        <v>29865231</v>
      </c>
      <c r="T146" s="36">
        <f t="shared" si="33"/>
        <v>0.39003193182986728</v>
      </c>
      <c r="U146" s="36">
        <f t="shared" si="34"/>
        <v>7.5305427907120581E-2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42590394</v>
      </c>
      <c r="E147" s="31">
        <v>42590394</v>
      </c>
      <c r="F147" s="31">
        <v>3700111</v>
      </c>
      <c r="G147" s="36">
        <f t="shared" si="28"/>
        <v>8.6876655801775393E-2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3700111</v>
      </c>
      <c r="O147" s="36">
        <f t="shared" si="32"/>
        <v>8.6876655801775393E-2</v>
      </c>
      <c r="P147" s="31">
        <v>25062841</v>
      </c>
      <c r="Q147" s="31">
        <v>43260657</v>
      </c>
      <c r="R147" s="31">
        <v>43759362</v>
      </c>
      <c r="S147" s="31">
        <v>25062841</v>
      </c>
      <c r="T147" s="36">
        <f t="shared" si="33"/>
        <v>0.57934489991679972</v>
      </c>
      <c r="U147" s="36">
        <f t="shared" si="34"/>
        <v>-0.85236665707610726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1797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1797</v>
      </c>
      <c r="O148" s="36">
        <f t="shared" si="32"/>
        <v>0</v>
      </c>
      <c r="P148" s="31">
        <v>1631</v>
      </c>
      <c r="Q148" s="31">
        <v>0</v>
      </c>
      <c r="R148" s="31">
        <v>0</v>
      </c>
      <c r="S148" s="31">
        <v>1631</v>
      </c>
      <c r="T148" s="36">
        <f t="shared" si="33"/>
        <v>0</v>
      </c>
      <c r="U148" s="36">
        <f t="shared" si="34"/>
        <v>0.10177805027590425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2330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2330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122865151</v>
      </c>
      <c r="E150" s="32">
        <f>SUM(E145:E149)</f>
        <v>122865151</v>
      </c>
      <c r="F150" s="32">
        <f>SUM(F145:F149)</f>
        <v>36389888</v>
      </c>
      <c r="G150" s="37">
        <f t="shared" si="28"/>
        <v>0.296177457186375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36389888</v>
      </c>
      <c r="O150" s="37">
        <f t="shared" si="32"/>
        <v>0.296177457186375</v>
      </c>
      <c r="P150" s="32">
        <f>SUM(P145:P149)</f>
        <v>54935744</v>
      </c>
      <c r="Q150" s="32">
        <f>SUM(Q145:Q149)</f>
        <v>122819557</v>
      </c>
      <c r="R150" s="32">
        <f>SUM(R145:R149)</f>
        <v>123316487</v>
      </c>
      <c r="S150" s="32">
        <f>SUM(S145:S149)</f>
        <v>54935744</v>
      </c>
      <c r="T150" s="37">
        <f t="shared" si="33"/>
        <v>0.4472882441678242</v>
      </c>
      <c r="U150" s="37">
        <f t="shared" si="34"/>
        <v>-0.33759178723419125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3187000</v>
      </c>
      <c r="E151" s="31">
        <v>3187000</v>
      </c>
      <c r="F151" s="31">
        <v>1011553</v>
      </c>
      <c r="G151" s="36">
        <f t="shared" si="28"/>
        <v>0.31739974898023221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1011553</v>
      </c>
      <c r="O151" s="36">
        <f t="shared" si="32"/>
        <v>0.31739974898023221</v>
      </c>
      <c r="P151" s="31">
        <v>956054</v>
      </c>
      <c r="Q151" s="31">
        <v>3187000</v>
      </c>
      <c r="R151" s="31">
        <v>1223000</v>
      </c>
      <c r="S151" s="31">
        <v>956054</v>
      </c>
      <c r="T151" s="36">
        <f t="shared" si="33"/>
        <v>0.29998556636335111</v>
      </c>
      <c r="U151" s="36">
        <f t="shared" si="34"/>
        <v>5.8050068301581215E-2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19041000</v>
      </c>
      <c r="E152" s="31">
        <v>19041000</v>
      </c>
      <c r="F152" s="31">
        <v>1470118</v>
      </c>
      <c r="G152" s="36">
        <f t="shared" si="28"/>
        <v>7.7208024788614049E-2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1470118</v>
      </c>
      <c r="O152" s="36">
        <f t="shared" si="32"/>
        <v>7.7208024788614049E-2</v>
      </c>
      <c r="P152" s="31">
        <v>1148599</v>
      </c>
      <c r="Q152" s="31">
        <v>19232500</v>
      </c>
      <c r="R152" s="31">
        <v>19541901</v>
      </c>
      <c r="S152" s="31">
        <v>1148599</v>
      </c>
      <c r="T152" s="36">
        <f t="shared" si="33"/>
        <v>5.9721773040426362E-2</v>
      </c>
      <c r="U152" s="36">
        <f t="shared" si="34"/>
        <v>0.27992275807309608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9435280</v>
      </c>
      <c r="E153" s="31">
        <v>9435280</v>
      </c>
      <c r="F153" s="31">
        <v>90444</v>
      </c>
      <c r="G153" s="36">
        <f t="shared" si="28"/>
        <v>9.5857250659227913E-3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90444</v>
      </c>
      <c r="O153" s="36">
        <f t="shared" si="32"/>
        <v>9.5857250659227913E-3</v>
      </c>
      <c r="P153" s="31">
        <v>92911</v>
      </c>
      <c r="Q153" s="31">
        <v>9742780</v>
      </c>
      <c r="R153" s="31">
        <v>10452780</v>
      </c>
      <c r="S153" s="31">
        <v>92911</v>
      </c>
      <c r="T153" s="36">
        <f t="shared" si="33"/>
        <v>9.5363951562079819E-3</v>
      </c>
      <c r="U153" s="36">
        <f t="shared" si="34"/>
        <v>-2.6552291978344855E-2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1256543</v>
      </c>
      <c r="E154" s="31">
        <v>1256543</v>
      </c>
      <c r="F154" s="31">
        <v>385151</v>
      </c>
      <c r="G154" s="36">
        <f t="shared" si="28"/>
        <v>0.30651637070915999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385151</v>
      </c>
      <c r="O154" s="36">
        <f t="shared" si="32"/>
        <v>0.30651637070915999</v>
      </c>
      <c r="P154" s="31">
        <v>366537</v>
      </c>
      <c r="Q154" s="31">
        <v>1255969</v>
      </c>
      <c r="R154" s="31">
        <v>1255969</v>
      </c>
      <c r="S154" s="31">
        <v>366537</v>
      </c>
      <c r="T154" s="36">
        <f t="shared" si="33"/>
        <v>0.29183602461525721</v>
      </c>
      <c r="U154" s="36">
        <f t="shared" si="34"/>
        <v>5.0783413407104794E-2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9581720</v>
      </c>
      <c r="E155" s="31">
        <v>9581720</v>
      </c>
      <c r="F155" s="31">
        <v>920557</v>
      </c>
      <c r="G155" s="36">
        <f t="shared" si="28"/>
        <v>9.6074295637943924E-2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920557</v>
      </c>
      <c r="O155" s="36">
        <f t="shared" si="32"/>
        <v>9.6074295637943924E-2</v>
      </c>
      <c r="P155" s="31">
        <v>415706</v>
      </c>
      <c r="Q155" s="31">
        <v>9492000</v>
      </c>
      <c r="R155" s="31">
        <v>5925424</v>
      </c>
      <c r="S155" s="31">
        <v>415706</v>
      </c>
      <c r="T155" s="36">
        <f t="shared" si="33"/>
        <v>4.3795406658238514E-2</v>
      </c>
      <c r="U155" s="36">
        <f t="shared" si="34"/>
        <v>1.2144424184399552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405285</v>
      </c>
      <c r="E156" s="31">
        <v>405285</v>
      </c>
      <c r="F156" s="31">
        <v>117692</v>
      </c>
      <c r="G156" s="36">
        <f t="shared" si="28"/>
        <v>0.29039318010782533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117692</v>
      </c>
      <c r="O156" s="36">
        <f t="shared" si="32"/>
        <v>0.29039318010782533</v>
      </c>
      <c r="P156" s="31">
        <v>97561</v>
      </c>
      <c r="Q156" s="31">
        <v>449378</v>
      </c>
      <c r="R156" s="31">
        <v>449378</v>
      </c>
      <c r="S156" s="31">
        <v>97561</v>
      </c>
      <c r="T156" s="36">
        <f t="shared" si="33"/>
        <v>0.21710230585386914</v>
      </c>
      <c r="U156" s="36">
        <f t="shared" si="34"/>
        <v>0.20634269841432529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42906828</v>
      </c>
      <c r="E157" s="32">
        <f>SUM(E151:E156)</f>
        <v>42906828</v>
      </c>
      <c r="F157" s="32">
        <f>SUM(F151:F156)</f>
        <v>3995515</v>
      </c>
      <c r="G157" s="37">
        <f t="shared" si="28"/>
        <v>9.3120726612556867E-2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3995515</v>
      </c>
      <c r="O157" s="37">
        <f t="shared" si="32"/>
        <v>9.3120726612556867E-2</v>
      </c>
      <c r="P157" s="32">
        <f>SUM(P151:P156)</f>
        <v>3077368</v>
      </c>
      <c r="Q157" s="32">
        <f>SUM(Q151:Q156)</f>
        <v>43359627</v>
      </c>
      <c r="R157" s="32">
        <f>SUM(R151:R156)</f>
        <v>38848452</v>
      </c>
      <c r="S157" s="32">
        <f>SUM(S151:S156)</f>
        <v>3077368</v>
      </c>
      <c r="T157" s="37">
        <f t="shared" si="33"/>
        <v>7.097311976415295E-2</v>
      </c>
      <c r="U157" s="37">
        <f t="shared" si="34"/>
        <v>0.29835463292007969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4142469</v>
      </c>
      <c r="E158" s="31">
        <v>4142469</v>
      </c>
      <c r="F158" s="31">
        <v>1008193</v>
      </c>
      <c r="G158" s="36">
        <f t="shared" si="28"/>
        <v>0.24337973319776202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1008193</v>
      </c>
      <c r="O158" s="36">
        <f t="shared" si="32"/>
        <v>0.24337973319776202</v>
      </c>
      <c r="P158" s="31">
        <v>853706</v>
      </c>
      <c r="Q158" s="31">
        <v>4263080</v>
      </c>
      <c r="R158" s="31">
        <v>3607080</v>
      </c>
      <c r="S158" s="31">
        <v>853706</v>
      </c>
      <c r="T158" s="36">
        <f t="shared" si="33"/>
        <v>0.20025568368409694</v>
      </c>
      <c r="U158" s="36">
        <f t="shared" si="34"/>
        <v>0.18096042431469384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22896708</v>
      </c>
      <c r="E159" s="31">
        <v>22896708</v>
      </c>
      <c r="F159" s="31">
        <v>6892237</v>
      </c>
      <c r="G159" s="36">
        <f t="shared" si="28"/>
        <v>0.30101432048659571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6892237</v>
      </c>
      <c r="O159" s="36">
        <f t="shared" si="32"/>
        <v>0.30101432048659571</v>
      </c>
      <c r="P159" s="31">
        <v>4556873</v>
      </c>
      <c r="Q159" s="31">
        <v>20908440</v>
      </c>
      <c r="R159" s="31">
        <v>21616440</v>
      </c>
      <c r="S159" s="31">
        <v>4556873</v>
      </c>
      <c r="T159" s="36">
        <f t="shared" si="33"/>
        <v>0.21794418904518942</v>
      </c>
      <c r="U159" s="36">
        <f t="shared" si="34"/>
        <v>0.51249266766925472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2009000</v>
      </c>
      <c r="E160" s="31">
        <v>2009000</v>
      </c>
      <c r="F160" s="31">
        <v>685082</v>
      </c>
      <c r="G160" s="36">
        <f t="shared" si="28"/>
        <v>0.34100647088103536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685082</v>
      </c>
      <c r="O160" s="36">
        <f t="shared" si="32"/>
        <v>0.34100647088103536</v>
      </c>
      <c r="P160" s="31">
        <v>585409</v>
      </c>
      <c r="Q160" s="31">
        <v>2004000</v>
      </c>
      <c r="R160" s="31">
        <v>2006500</v>
      </c>
      <c r="S160" s="31">
        <v>585409</v>
      </c>
      <c r="T160" s="36">
        <f t="shared" si="33"/>
        <v>0.29212025948103792</v>
      </c>
      <c r="U160" s="36">
        <f t="shared" si="34"/>
        <v>0.17026215859339366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1871798</v>
      </c>
      <c r="E161" s="31">
        <v>1871798</v>
      </c>
      <c r="F161" s="31">
        <v>1133436</v>
      </c>
      <c r="G161" s="36">
        <f t="shared" si="28"/>
        <v>0.60553328938272188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1133436</v>
      </c>
      <c r="O161" s="36">
        <f t="shared" si="32"/>
        <v>0.60553328938272188</v>
      </c>
      <c r="P161" s="31">
        <v>1211223</v>
      </c>
      <c r="Q161" s="31">
        <v>1870300</v>
      </c>
      <c r="R161" s="31">
        <v>2370280</v>
      </c>
      <c r="S161" s="31">
        <v>1211223</v>
      </c>
      <c r="T161" s="36">
        <f t="shared" si="33"/>
        <v>0.64760893974228728</v>
      </c>
      <c r="U161" s="36">
        <f t="shared" si="34"/>
        <v>-6.4221865007517143E-2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24567763</v>
      </c>
      <c r="E162" s="31">
        <v>24567763</v>
      </c>
      <c r="F162" s="31">
        <v>10236568</v>
      </c>
      <c r="G162" s="36">
        <f t="shared" si="28"/>
        <v>0.41666667005864555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10236568</v>
      </c>
      <c r="O162" s="36">
        <f t="shared" si="32"/>
        <v>0.41666667005864555</v>
      </c>
      <c r="P162" s="31">
        <v>8772832</v>
      </c>
      <c r="Q162" s="31">
        <v>22494451</v>
      </c>
      <c r="R162" s="31">
        <v>22494451</v>
      </c>
      <c r="S162" s="31">
        <v>8772832</v>
      </c>
      <c r="T162" s="36">
        <f t="shared" si="33"/>
        <v>0.38999982706846237</v>
      </c>
      <c r="U162" s="36">
        <f t="shared" si="34"/>
        <v>0.16684874394038318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55487738</v>
      </c>
      <c r="E163" s="32">
        <f>SUM(E158:E162)</f>
        <v>55487738</v>
      </c>
      <c r="F163" s="32">
        <f>SUM(F158:F162)</f>
        <v>19955516</v>
      </c>
      <c r="G163" s="37">
        <f t="shared" si="28"/>
        <v>0.35963830423218912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19955516</v>
      </c>
      <c r="O163" s="37">
        <f t="shared" si="32"/>
        <v>0.35963830423218912</v>
      </c>
      <c r="P163" s="32">
        <f>SUM(P158:P162)</f>
        <v>15980043</v>
      </c>
      <c r="Q163" s="32">
        <f>SUM(Q158:Q162)</f>
        <v>51540271</v>
      </c>
      <c r="R163" s="32">
        <f>SUM(R158:R162)</f>
        <v>52094751</v>
      </c>
      <c r="S163" s="32">
        <f>SUM(S158:S162)</f>
        <v>15980043</v>
      </c>
      <c r="T163" s="37">
        <f t="shared" si="33"/>
        <v>0.31004965030160592</v>
      </c>
      <c r="U163" s="37">
        <f t="shared" si="34"/>
        <v>0.24877736561785224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5709696</v>
      </c>
      <c r="E164" s="31">
        <v>5709696</v>
      </c>
      <c r="F164" s="31">
        <v>1770508</v>
      </c>
      <c r="G164" s="36">
        <f t="shared" si="28"/>
        <v>0.31008796265160177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1770508</v>
      </c>
      <c r="O164" s="36">
        <f t="shared" si="32"/>
        <v>0.31008796265160177</v>
      </c>
      <c r="P164" s="31">
        <v>1253374</v>
      </c>
      <c r="Q164" s="31">
        <v>6320611</v>
      </c>
      <c r="R164" s="31">
        <v>6544876</v>
      </c>
      <c r="S164" s="31">
        <v>1253374</v>
      </c>
      <c r="T164" s="36">
        <f t="shared" si="33"/>
        <v>0.19829949984265763</v>
      </c>
      <c r="U164" s="36">
        <f t="shared" si="34"/>
        <v>0.41259352755043577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9516250</v>
      </c>
      <c r="E165" s="31">
        <v>9516250</v>
      </c>
      <c r="F165" s="31">
        <v>1429732</v>
      </c>
      <c r="G165" s="36">
        <f t="shared" si="28"/>
        <v>0.15024111388414554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1429732</v>
      </c>
      <c r="O165" s="36">
        <f t="shared" si="32"/>
        <v>0.15024111388414554</v>
      </c>
      <c r="P165" s="31">
        <v>916629</v>
      </c>
      <c r="Q165" s="31">
        <v>4347578</v>
      </c>
      <c r="R165" s="31">
        <v>3803908</v>
      </c>
      <c r="S165" s="31">
        <v>916629</v>
      </c>
      <c r="T165" s="36">
        <f t="shared" si="33"/>
        <v>0.21083670034212151</v>
      </c>
      <c r="U165" s="36">
        <f t="shared" si="34"/>
        <v>0.55977172880194703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41950036</v>
      </c>
      <c r="E166" s="31">
        <v>41950036</v>
      </c>
      <c r="F166" s="31">
        <v>16478831</v>
      </c>
      <c r="G166" s="36">
        <f t="shared" si="28"/>
        <v>0.39282042570833553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16478831</v>
      </c>
      <c r="O166" s="36">
        <f t="shared" si="32"/>
        <v>0.39282042570833553</v>
      </c>
      <c r="P166" s="31">
        <v>9079842</v>
      </c>
      <c r="Q166" s="31">
        <v>27850266</v>
      </c>
      <c r="R166" s="31">
        <v>27820266</v>
      </c>
      <c r="S166" s="31">
        <v>9079842</v>
      </c>
      <c r="T166" s="36">
        <f t="shared" si="33"/>
        <v>0.32602352882374624</v>
      </c>
      <c r="U166" s="36">
        <f t="shared" si="34"/>
        <v>0.81488080959999087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4178008</v>
      </c>
      <c r="E167" s="31">
        <v>4178008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1241314</v>
      </c>
      <c r="Q167" s="31">
        <v>4177555</v>
      </c>
      <c r="R167" s="31">
        <v>4431555</v>
      </c>
      <c r="S167" s="31">
        <v>1241314</v>
      </c>
      <c r="T167" s="36">
        <f t="shared" si="33"/>
        <v>0.29713887668744038</v>
      </c>
      <c r="U167" s="36">
        <f t="shared" si="34"/>
        <v>-1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16049</v>
      </c>
      <c r="E168" s="31">
        <v>16049</v>
      </c>
      <c r="F168" s="31">
        <v>11340</v>
      </c>
      <c r="G168" s="36">
        <f t="shared" si="28"/>
        <v>0.70658608012960311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11340</v>
      </c>
      <c r="O168" s="36">
        <f t="shared" si="32"/>
        <v>0.70658608012960311</v>
      </c>
      <c r="P168" s="31">
        <v>11551</v>
      </c>
      <c r="Q168" s="31">
        <v>0</v>
      </c>
      <c r="R168" s="31">
        <v>15242</v>
      </c>
      <c r="S168" s="31">
        <v>11551</v>
      </c>
      <c r="T168" s="36">
        <f t="shared" si="33"/>
        <v>0</v>
      </c>
      <c r="U168" s="36">
        <f t="shared" si="34"/>
        <v>-1.8266816725824642E-2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61370039</v>
      </c>
      <c r="E169" s="32">
        <f>SUM(E164:E168)</f>
        <v>61370039</v>
      </c>
      <c r="F169" s="32">
        <f>SUM(F164:F168)</f>
        <v>19690411</v>
      </c>
      <c r="G169" s="37">
        <f t="shared" si="28"/>
        <v>0.32084729488276842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19690411</v>
      </c>
      <c r="O169" s="37">
        <f t="shared" si="32"/>
        <v>0.32084729488276842</v>
      </c>
      <c r="P169" s="32">
        <f>SUM(P164:P168)</f>
        <v>12502710</v>
      </c>
      <c r="Q169" s="32">
        <f>SUM(Q164:Q168)</f>
        <v>42696010</v>
      </c>
      <c r="R169" s="32">
        <f>SUM(R164:R168)</f>
        <v>42615847</v>
      </c>
      <c r="S169" s="32">
        <f>SUM(S164:S168)</f>
        <v>12502710</v>
      </c>
      <c r="T169" s="37">
        <f t="shared" si="33"/>
        <v>0.29283087576567457</v>
      </c>
      <c r="U169" s="37">
        <f t="shared" si="34"/>
        <v>0.57489144353504162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905334504</v>
      </c>
      <c r="E170" s="32">
        <f>SUM(E105,E107:E111,E113:E120,E122:E125,E127:E131,E133:E136,E138:E143,E145:E149,E151:E156,E158:E162,E164:E168)</f>
        <v>905334504</v>
      </c>
      <c r="F170" s="32">
        <f>SUM(F105,F107:F111,F113:F120,F122:F125,F127:F131,F133:F136,F138:F143,F145:F149,F151:F156,F158:F162,F164:F168)</f>
        <v>185907730</v>
      </c>
      <c r="G170" s="37">
        <f t="shared" si="28"/>
        <v>0.20534700619341467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185907730</v>
      </c>
      <c r="O170" s="37">
        <f t="shared" si="32"/>
        <v>0.20534700619341467</v>
      </c>
      <c r="P170" s="32">
        <f>SUM(P105,P107:P111,P113:P120,P122:P125,P127:P131,P133:P136,P138:P143,P145:P149,P151:P156,P158:P162,P164:P168)</f>
        <v>241097346</v>
      </c>
      <c r="Q170" s="32">
        <f>SUM(Q105,Q107:Q111,Q113:Q120,Q122:Q125,Q127:Q131,Q133:Q136,Q138:Q143,Q145:Q149,Q151:Q156,Q158:Q162,Q164:Q168)</f>
        <v>725035811</v>
      </c>
      <c r="R170" s="32">
        <f>SUM(R105,R107:R111,R113:R120,R122:R125,R127:R131,R133:R136,R138:R143,R145:R149,R151:R156,R158:R162,R164:R168)</f>
        <v>803332752</v>
      </c>
      <c r="S170" s="32">
        <f>SUM(S105,S107:S111,S113:S120,S122:S125,S127:S131,S133:S136,S138:S143,S145:S149,S151:S156,S158:S162,S164:S168)</f>
        <v>241097346</v>
      </c>
      <c r="T170" s="37">
        <f t="shared" si="33"/>
        <v>0.33253163822000509</v>
      </c>
      <c r="U170" s="37">
        <f t="shared" si="34"/>
        <v>-0.22891009343586888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565939</v>
      </c>
      <c r="E173" s="31">
        <v>565939</v>
      </c>
      <c r="F173" s="31">
        <v>73587</v>
      </c>
      <c r="G173" s="36">
        <f t="shared" ref="G173:G205" si="35">IF(($D173     =0),0,($F173     /$D173     ))</f>
        <v>0.13002638093504776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73587</v>
      </c>
      <c r="O173" s="36">
        <f t="shared" ref="O173:O205" si="39">IF(($D173     =0),0,($N173     /$D173     ))</f>
        <v>0.13002638093504776</v>
      </c>
      <c r="P173" s="31">
        <v>121328</v>
      </c>
      <c r="Q173" s="31">
        <v>741600</v>
      </c>
      <c r="R173" s="31">
        <v>497600</v>
      </c>
      <c r="S173" s="31">
        <v>121328</v>
      </c>
      <c r="T173" s="36">
        <f t="shared" ref="T173:T205" si="40">IF(($Q173     =0),0,($S173     /$Q173     ))</f>
        <v>0.16360302049622438</v>
      </c>
      <c r="U173" s="36">
        <f t="shared" ref="U173:U205" si="41">IF(($P173     =0),0,(($F173     /$P173     )-1))</f>
        <v>-0.39348707635500457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157837</v>
      </c>
      <c r="E174" s="31">
        <v>157837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149892</v>
      </c>
      <c r="R174" s="31">
        <v>149892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53344</v>
      </c>
      <c r="E175" s="31">
        <v>53344</v>
      </c>
      <c r="F175" s="31">
        <v>2557</v>
      </c>
      <c r="G175" s="36">
        <f t="shared" si="35"/>
        <v>4.7934163167366525E-2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2557</v>
      </c>
      <c r="O175" s="36">
        <f t="shared" si="39"/>
        <v>4.7934163167366525E-2</v>
      </c>
      <c r="P175" s="31">
        <v>5926</v>
      </c>
      <c r="Q175" s="31">
        <v>58100</v>
      </c>
      <c r="R175" s="31">
        <v>58100</v>
      </c>
      <c r="S175" s="31">
        <v>5926</v>
      </c>
      <c r="T175" s="36">
        <f t="shared" si="40"/>
        <v>0.10199655765920826</v>
      </c>
      <c r="U175" s="36">
        <f t="shared" si="41"/>
        <v>-0.56851164360445494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190039</v>
      </c>
      <c r="E176" s="31">
        <v>190039</v>
      </c>
      <c r="F176" s="31">
        <v>72181</v>
      </c>
      <c r="G176" s="36">
        <f t="shared" si="35"/>
        <v>0.37982203652934399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72181</v>
      </c>
      <c r="O176" s="36">
        <f t="shared" si="39"/>
        <v>0.37982203652934399</v>
      </c>
      <c r="P176" s="31">
        <v>72688</v>
      </c>
      <c r="Q176" s="31">
        <v>180474</v>
      </c>
      <c r="R176" s="31">
        <v>180474</v>
      </c>
      <c r="S176" s="31">
        <v>72688</v>
      </c>
      <c r="T176" s="36">
        <f t="shared" si="40"/>
        <v>0.40276161663175858</v>
      </c>
      <c r="U176" s="36">
        <f t="shared" si="41"/>
        <v>-6.9750165089148553E-3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518523</v>
      </c>
      <c r="E177" s="31">
        <v>518523</v>
      </c>
      <c r="F177" s="31">
        <v>21798</v>
      </c>
      <c r="G177" s="36">
        <f t="shared" si="35"/>
        <v>4.2038636666068815E-2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21798</v>
      </c>
      <c r="O177" s="36">
        <f t="shared" si="39"/>
        <v>4.2038636666068815E-2</v>
      </c>
      <c r="P177" s="31">
        <v>16791</v>
      </c>
      <c r="Q177" s="31">
        <v>486546</v>
      </c>
      <c r="R177" s="31">
        <v>491575</v>
      </c>
      <c r="S177" s="31">
        <v>16791</v>
      </c>
      <c r="T177" s="36">
        <f t="shared" si="40"/>
        <v>3.4510611535188862E-2</v>
      </c>
      <c r="U177" s="36">
        <f t="shared" si="41"/>
        <v>0.29819546185456502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1485682</v>
      </c>
      <c r="E179" s="32">
        <f>SUM(E173:E178)</f>
        <v>1485682</v>
      </c>
      <c r="F179" s="32">
        <f>SUM(F173:F178)</f>
        <v>170123</v>
      </c>
      <c r="G179" s="37">
        <f t="shared" si="35"/>
        <v>0.11450835373922549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170123</v>
      </c>
      <c r="O179" s="37">
        <f t="shared" si="39"/>
        <v>0.11450835373922549</v>
      </c>
      <c r="P179" s="32">
        <f>SUM(P173:P178)</f>
        <v>216733</v>
      </c>
      <c r="Q179" s="32">
        <f>SUM(Q173:Q178)</f>
        <v>1616612</v>
      </c>
      <c r="R179" s="32">
        <f>SUM(R173:R178)</f>
        <v>1377641</v>
      </c>
      <c r="S179" s="32">
        <f>SUM(S173:S178)</f>
        <v>216733</v>
      </c>
      <c r="T179" s="37">
        <f t="shared" si="40"/>
        <v>0.13406618285649247</v>
      </c>
      <c r="U179" s="37">
        <f t="shared" si="41"/>
        <v>-0.21505723632303342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171278</v>
      </c>
      <c r="E180" s="31">
        <v>171278</v>
      </c>
      <c r="F180" s="31">
        <v>67249</v>
      </c>
      <c r="G180" s="36">
        <f t="shared" si="35"/>
        <v>0.39263069395952777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67249</v>
      </c>
      <c r="O180" s="36">
        <f t="shared" si="39"/>
        <v>0.39263069395952777</v>
      </c>
      <c r="P180" s="31">
        <v>46763</v>
      </c>
      <c r="Q180" s="31">
        <v>250758</v>
      </c>
      <c r="R180" s="31">
        <v>250758</v>
      </c>
      <c r="S180" s="31">
        <v>46763</v>
      </c>
      <c r="T180" s="36">
        <f t="shared" si="40"/>
        <v>0.18648657271153862</v>
      </c>
      <c r="U180" s="36">
        <f t="shared" si="41"/>
        <v>0.43808138913243377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400000</v>
      </c>
      <c r="E181" s="31">
        <v>400000</v>
      </c>
      <c r="F181" s="31">
        <v>95632</v>
      </c>
      <c r="G181" s="36">
        <f t="shared" si="35"/>
        <v>0.23907999999999999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95632</v>
      </c>
      <c r="O181" s="36">
        <f t="shared" si="39"/>
        <v>0.23907999999999999</v>
      </c>
      <c r="P181" s="31">
        <v>104868</v>
      </c>
      <c r="Q181" s="31">
        <v>471600</v>
      </c>
      <c r="R181" s="31">
        <v>450000</v>
      </c>
      <c r="S181" s="31">
        <v>104868</v>
      </c>
      <c r="T181" s="36">
        <f t="shared" si="40"/>
        <v>0.22236641221374046</v>
      </c>
      <c r="U181" s="36">
        <f t="shared" si="41"/>
        <v>-8.8072624632871799E-2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157074</v>
      </c>
      <c r="E182" s="31">
        <v>157074</v>
      </c>
      <c r="F182" s="31">
        <v>37324</v>
      </c>
      <c r="G182" s="36">
        <f t="shared" si="35"/>
        <v>0.23762048461234833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37324</v>
      </c>
      <c r="O182" s="36">
        <f t="shared" si="39"/>
        <v>0.23762048461234833</v>
      </c>
      <c r="P182" s="31">
        <v>38595</v>
      </c>
      <c r="Q182" s="31">
        <v>149168</v>
      </c>
      <c r="R182" s="31">
        <v>149168</v>
      </c>
      <c r="S182" s="31">
        <v>38595</v>
      </c>
      <c r="T182" s="36">
        <f t="shared" si="40"/>
        <v>0.2587351174514641</v>
      </c>
      <c r="U182" s="36">
        <f t="shared" si="41"/>
        <v>-3.2931726907630576E-2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477835</v>
      </c>
      <c r="E183" s="31">
        <v>477835</v>
      </c>
      <c r="F183" s="31">
        <v>107146</v>
      </c>
      <c r="G183" s="36">
        <f t="shared" si="35"/>
        <v>0.22423221404878252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107146</v>
      </c>
      <c r="O183" s="36">
        <f t="shared" si="39"/>
        <v>0.22423221404878252</v>
      </c>
      <c r="P183" s="31">
        <v>78581</v>
      </c>
      <c r="Q183" s="31">
        <v>557784</v>
      </c>
      <c r="R183" s="31">
        <v>453784</v>
      </c>
      <c r="S183" s="31">
        <v>78581</v>
      </c>
      <c r="T183" s="36">
        <f t="shared" si="40"/>
        <v>0.14088069933881214</v>
      </c>
      <c r="U183" s="36">
        <f t="shared" si="41"/>
        <v>0.36351026329519853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61926710</v>
      </c>
      <c r="E184" s="31">
        <v>61926710</v>
      </c>
      <c r="F184" s="31">
        <v>26450797</v>
      </c>
      <c r="G184" s="36">
        <f t="shared" si="35"/>
        <v>0.42713066784913972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26450797</v>
      </c>
      <c r="O184" s="36">
        <f t="shared" si="39"/>
        <v>0.42713066784913972</v>
      </c>
      <c r="P184" s="31">
        <v>19929849</v>
      </c>
      <c r="Q184" s="31">
        <v>49045850</v>
      </c>
      <c r="R184" s="31">
        <v>49069845</v>
      </c>
      <c r="S184" s="31">
        <v>19929849</v>
      </c>
      <c r="T184" s="36">
        <f t="shared" si="40"/>
        <v>0.40635138345038369</v>
      </c>
      <c r="U184" s="36">
        <f t="shared" si="41"/>
        <v>0.32719505300817886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63132897</v>
      </c>
      <c r="E185" s="32">
        <f>SUM(E180:E184)</f>
        <v>63132897</v>
      </c>
      <c r="F185" s="32">
        <f>SUM(F180:F184)</f>
        <v>26758148</v>
      </c>
      <c r="G185" s="37">
        <f t="shared" si="35"/>
        <v>0.42383843085800421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26758148</v>
      </c>
      <c r="O185" s="37">
        <f t="shared" si="39"/>
        <v>0.42383843085800421</v>
      </c>
      <c r="P185" s="32">
        <f>SUM(P180:P184)</f>
        <v>20198656</v>
      </c>
      <c r="Q185" s="32">
        <f>SUM(Q180:Q184)</f>
        <v>50475160</v>
      </c>
      <c r="R185" s="32">
        <f>SUM(R180:R184)</f>
        <v>50373555</v>
      </c>
      <c r="S185" s="32">
        <f>SUM(S180:S184)</f>
        <v>20198656</v>
      </c>
      <c r="T185" s="37">
        <f t="shared" si="40"/>
        <v>0.40017022234302974</v>
      </c>
      <c r="U185" s="37">
        <f t="shared" si="41"/>
        <v>0.32474893379044634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1245612</v>
      </c>
      <c r="E187" s="31">
        <v>1245612</v>
      </c>
      <c r="F187" s="31">
        <v>455162</v>
      </c>
      <c r="G187" s="36">
        <f t="shared" si="35"/>
        <v>0.36541234349058938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455162</v>
      </c>
      <c r="O187" s="36">
        <f t="shared" si="39"/>
        <v>0.36541234349058938</v>
      </c>
      <c r="P187" s="31">
        <v>468729</v>
      </c>
      <c r="Q187" s="31">
        <v>1421299</v>
      </c>
      <c r="R187" s="31">
        <v>1435598</v>
      </c>
      <c r="S187" s="31">
        <v>468729</v>
      </c>
      <c r="T187" s="36">
        <f t="shared" si="40"/>
        <v>0.32978915766492484</v>
      </c>
      <c r="U187" s="36">
        <f t="shared" si="41"/>
        <v>-2.8944230034838925E-2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2273974</v>
      </c>
      <c r="E188" s="31">
        <v>2273974</v>
      </c>
      <c r="F188" s="31">
        <v>574642</v>
      </c>
      <c r="G188" s="36">
        <f t="shared" si="35"/>
        <v>0.25270385677232898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574642</v>
      </c>
      <c r="O188" s="36">
        <f t="shared" si="39"/>
        <v>0.25270385677232898</v>
      </c>
      <c r="P188" s="31">
        <v>603700</v>
      </c>
      <c r="Q188" s="31">
        <v>2171897</v>
      </c>
      <c r="R188" s="31">
        <v>2171897</v>
      </c>
      <c r="S188" s="31">
        <v>603700</v>
      </c>
      <c r="T188" s="36">
        <f t="shared" si="40"/>
        <v>0.27795977433552327</v>
      </c>
      <c r="U188" s="36">
        <f t="shared" si="41"/>
        <v>-4.8133178731157855E-2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374168</v>
      </c>
      <c r="E189" s="31">
        <v>374168</v>
      </c>
      <c r="F189" s="31">
        <v>31133</v>
      </c>
      <c r="G189" s="36">
        <f t="shared" si="35"/>
        <v>8.3205939577943602E-2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31133</v>
      </c>
      <c r="O189" s="36">
        <f t="shared" si="39"/>
        <v>8.3205939577943602E-2</v>
      </c>
      <c r="P189" s="31">
        <v>26783</v>
      </c>
      <c r="Q189" s="31">
        <v>376570</v>
      </c>
      <c r="R189" s="31">
        <v>376570</v>
      </c>
      <c r="S189" s="31">
        <v>26783</v>
      </c>
      <c r="T189" s="36">
        <f t="shared" si="40"/>
        <v>7.1123562684228703E-2</v>
      </c>
      <c r="U189" s="36">
        <f t="shared" si="41"/>
        <v>0.16241645820109762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17009000</v>
      </c>
      <c r="F190" s="31">
        <v>7087083</v>
      </c>
      <c r="G190" s="36">
        <f t="shared" si="35"/>
        <v>0.41666664706919865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7087083</v>
      </c>
      <c r="O190" s="36">
        <f t="shared" si="39"/>
        <v>0.41666664706919865</v>
      </c>
      <c r="P190" s="31">
        <v>5749760</v>
      </c>
      <c r="Q190" s="31">
        <v>14743000</v>
      </c>
      <c r="R190" s="31">
        <v>15364000</v>
      </c>
      <c r="S190" s="31">
        <v>5749760</v>
      </c>
      <c r="T190" s="36">
        <f t="shared" si="40"/>
        <v>0.38999932171199891</v>
      </c>
      <c r="U190" s="36">
        <f t="shared" si="41"/>
        <v>0.2325876210485307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20902754</v>
      </c>
      <c r="E191" s="32">
        <f>SUM(E186:E190)</f>
        <v>20902754</v>
      </c>
      <c r="F191" s="32">
        <f>SUM(F186:F190)</f>
        <v>8148020</v>
      </c>
      <c r="G191" s="37">
        <f t="shared" si="35"/>
        <v>0.38980605139399332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8148020</v>
      </c>
      <c r="O191" s="37">
        <f t="shared" si="39"/>
        <v>0.38980605139399332</v>
      </c>
      <c r="P191" s="32">
        <f>SUM(P186:P190)</f>
        <v>6848972</v>
      </c>
      <c r="Q191" s="32">
        <f>SUM(Q186:Q190)</f>
        <v>18712766</v>
      </c>
      <c r="R191" s="32">
        <f>SUM(R186:R190)</f>
        <v>19348065</v>
      </c>
      <c r="S191" s="32">
        <f>SUM(S186:S190)</f>
        <v>6848972</v>
      </c>
      <c r="T191" s="37">
        <f t="shared" si="40"/>
        <v>0.36600532492096571</v>
      </c>
      <c r="U191" s="37">
        <f t="shared" si="41"/>
        <v>0.18967050821641562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377366</v>
      </c>
      <c r="E192" s="31">
        <v>377366</v>
      </c>
      <c r="F192" s="31">
        <v>80364</v>
      </c>
      <c r="G192" s="36">
        <f t="shared" si="35"/>
        <v>0.21296036208879443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80364</v>
      </c>
      <c r="O192" s="36">
        <f t="shared" si="39"/>
        <v>0.21296036208879443</v>
      </c>
      <c r="P192" s="31">
        <v>104446</v>
      </c>
      <c r="Q192" s="31">
        <v>362119</v>
      </c>
      <c r="R192" s="31">
        <v>362119</v>
      </c>
      <c r="S192" s="31">
        <v>104446</v>
      </c>
      <c r="T192" s="36">
        <f t="shared" si="40"/>
        <v>0.28843004647643455</v>
      </c>
      <c r="U192" s="36">
        <f t="shared" si="41"/>
        <v>-0.23056890642054262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241734</v>
      </c>
      <c r="E193" s="31">
        <v>241734</v>
      </c>
      <c r="F193" s="31">
        <v>110244</v>
      </c>
      <c r="G193" s="36">
        <f t="shared" si="35"/>
        <v>0.45605500260617043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110244</v>
      </c>
      <c r="O193" s="36">
        <f t="shared" si="39"/>
        <v>0.45605500260617043</v>
      </c>
      <c r="P193" s="31">
        <v>22306</v>
      </c>
      <c r="Q193" s="31">
        <v>229565</v>
      </c>
      <c r="R193" s="31">
        <v>229565</v>
      </c>
      <c r="S193" s="31">
        <v>22306</v>
      </c>
      <c r="T193" s="36">
        <f t="shared" si="40"/>
        <v>9.7166379892405202E-2</v>
      </c>
      <c r="U193" s="36">
        <f t="shared" si="41"/>
        <v>3.9423473504886575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523094</v>
      </c>
      <c r="E194" s="31">
        <v>523094</v>
      </c>
      <c r="F194" s="31">
        <v>149151</v>
      </c>
      <c r="G194" s="36">
        <f t="shared" si="35"/>
        <v>0.28513230891579716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149151</v>
      </c>
      <c r="O194" s="36">
        <f t="shared" si="39"/>
        <v>0.28513230891579716</v>
      </c>
      <c r="P194" s="31">
        <v>122000</v>
      </c>
      <c r="Q194" s="31">
        <v>401582</v>
      </c>
      <c r="R194" s="31">
        <v>421582</v>
      </c>
      <c r="S194" s="31">
        <v>122000</v>
      </c>
      <c r="T194" s="36">
        <f t="shared" si="40"/>
        <v>0.30379847702337254</v>
      </c>
      <c r="U194" s="36">
        <f t="shared" si="41"/>
        <v>0.22254918032786875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450646</v>
      </c>
      <c r="E195" s="31">
        <v>450646</v>
      </c>
      <c r="F195" s="31">
        <v>83321</v>
      </c>
      <c r="G195" s="36">
        <f t="shared" si="35"/>
        <v>0.18489235453105099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83321</v>
      </c>
      <c r="O195" s="36">
        <f t="shared" si="39"/>
        <v>0.18489235453105099</v>
      </c>
      <c r="P195" s="31">
        <v>90113</v>
      </c>
      <c r="Q195" s="31">
        <v>402365</v>
      </c>
      <c r="R195" s="31">
        <v>427965</v>
      </c>
      <c r="S195" s="31">
        <v>90113</v>
      </c>
      <c r="T195" s="36">
        <f t="shared" si="40"/>
        <v>0.2239583462776335</v>
      </c>
      <c r="U195" s="36">
        <f t="shared" si="41"/>
        <v>-7.5372032892035534E-2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1286623</v>
      </c>
      <c r="E196" s="31">
        <v>1286623</v>
      </c>
      <c r="F196" s="31">
        <v>105992</v>
      </c>
      <c r="G196" s="36">
        <f t="shared" si="35"/>
        <v>8.2379997870394045E-2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105992</v>
      </c>
      <c r="O196" s="36">
        <f t="shared" si="39"/>
        <v>8.2379997870394045E-2</v>
      </c>
      <c r="P196" s="31">
        <v>125552</v>
      </c>
      <c r="Q196" s="31">
        <v>1221864</v>
      </c>
      <c r="R196" s="31">
        <v>1201442</v>
      </c>
      <c r="S196" s="31">
        <v>125552</v>
      </c>
      <c r="T196" s="36">
        <f t="shared" si="40"/>
        <v>0.10275448004033182</v>
      </c>
      <c r="U196" s="36">
        <f t="shared" si="41"/>
        <v>-0.15579202242895374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2879463</v>
      </c>
      <c r="E198" s="32">
        <f>SUM(E192:E197)</f>
        <v>2879463</v>
      </c>
      <c r="F198" s="32">
        <f>SUM(F192:F197)</f>
        <v>529072</v>
      </c>
      <c r="G198" s="37">
        <f t="shared" si="35"/>
        <v>0.18373981537529741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529072</v>
      </c>
      <c r="O198" s="37">
        <f t="shared" si="39"/>
        <v>0.18373981537529741</v>
      </c>
      <c r="P198" s="32">
        <f>SUM(P192:P197)</f>
        <v>464417</v>
      </c>
      <c r="Q198" s="32">
        <f>SUM(Q192:Q197)</f>
        <v>2617495</v>
      </c>
      <c r="R198" s="32">
        <f>SUM(R192:R197)</f>
        <v>2642673</v>
      </c>
      <c r="S198" s="32">
        <f>SUM(S192:S197)</f>
        <v>464417</v>
      </c>
      <c r="T198" s="37">
        <f t="shared" si="40"/>
        <v>0.17742803711181873</v>
      </c>
      <c r="U198" s="37">
        <f t="shared" si="41"/>
        <v>0.1392175566355236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111496</v>
      </c>
      <c r="E199" s="31">
        <v>111496</v>
      </c>
      <c r="F199" s="31">
        <v>15796</v>
      </c>
      <c r="G199" s="36">
        <f t="shared" si="35"/>
        <v>0.14167324388318864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15796</v>
      </c>
      <c r="O199" s="36">
        <f t="shared" si="39"/>
        <v>0.14167324388318864</v>
      </c>
      <c r="P199" s="31">
        <v>13931</v>
      </c>
      <c r="Q199" s="31">
        <v>105908</v>
      </c>
      <c r="R199" s="31">
        <v>105908</v>
      </c>
      <c r="S199" s="31">
        <v>13931</v>
      </c>
      <c r="T199" s="36">
        <f t="shared" si="40"/>
        <v>0.13153869396079615</v>
      </c>
      <c r="U199" s="36">
        <f t="shared" si="41"/>
        <v>0.13387409374775672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11327291</v>
      </c>
      <c r="E200" s="31">
        <v>11327291</v>
      </c>
      <c r="F200" s="31">
        <v>3211838</v>
      </c>
      <c r="G200" s="36">
        <f t="shared" si="35"/>
        <v>0.28354864371366462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3211838</v>
      </c>
      <c r="O200" s="36">
        <f t="shared" si="39"/>
        <v>0.28354864371366462</v>
      </c>
      <c r="P200" s="31">
        <v>4690256</v>
      </c>
      <c r="Q200" s="31">
        <v>10997506</v>
      </c>
      <c r="R200" s="31">
        <v>10974581</v>
      </c>
      <c r="S200" s="31">
        <v>4690256</v>
      </c>
      <c r="T200" s="36">
        <f t="shared" si="40"/>
        <v>0.42648360455543283</v>
      </c>
      <c r="U200" s="36">
        <f t="shared" si="41"/>
        <v>-0.31521051302956593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261500</v>
      </c>
      <c r="E202" s="31">
        <v>261500</v>
      </c>
      <c r="F202" s="31">
        <v>19604</v>
      </c>
      <c r="G202" s="36">
        <f t="shared" si="35"/>
        <v>7.4967495219885272E-2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19604</v>
      </c>
      <c r="O202" s="36">
        <f t="shared" si="39"/>
        <v>7.4967495219885272E-2</v>
      </c>
      <c r="P202" s="31">
        <v>35520</v>
      </c>
      <c r="Q202" s="31">
        <v>149314</v>
      </c>
      <c r="R202" s="31">
        <v>149314</v>
      </c>
      <c r="S202" s="31">
        <v>35520</v>
      </c>
      <c r="T202" s="36">
        <f t="shared" si="40"/>
        <v>0.23788794084948497</v>
      </c>
      <c r="U202" s="36">
        <f t="shared" si="41"/>
        <v>-0.44808558558558553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11700287</v>
      </c>
      <c r="E204" s="32">
        <f>SUM(E199:E203)</f>
        <v>11700287</v>
      </c>
      <c r="F204" s="32">
        <f>SUM(F199:F203)</f>
        <v>3247238</v>
      </c>
      <c r="G204" s="37">
        <f t="shared" si="35"/>
        <v>0.27753490149429666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3247238</v>
      </c>
      <c r="O204" s="37">
        <f t="shared" si="39"/>
        <v>0.27753490149429666</v>
      </c>
      <c r="P204" s="32">
        <f>SUM(P199:P203)</f>
        <v>4739707</v>
      </c>
      <c r="Q204" s="32">
        <f>SUM(Q199:Q203)</f>
        <v>11252728</v>
      </c>
      <c r="R204" s="32">
        <f>SUM(R199:R203)</f>
        <v>11229803</v>
      </c>
      <c r="S204" s="32">
        <f>SUM(S199:S203)</f>
        <v>4739707</v>
      </c>
      <c r="T204" s="37">
        <f t="shared" si="40"/>
        <v>0.42120515131975106</v>
      </c>
      <c r="U204" s="37">
        <f t="shared" si="41"/>
        <v>-0.31488634213043132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100101083</v>
      </c>
      <c r="E205" s="32">
        <f>SUM(E173:E178,E180:E184,E186:E190,E192:E197,E199:E203)</f>
        <v>100101083</v>
      </c>
      <c r="F205" s="32">
        <f>SUM(F173:F178,F180:F184,F186:F190,F192:F197,F199:F203)</f>
        <v>38852601</v>
      </c>
      <c r="G205" s="37">
        <f t="shared" si="35"/>
        <v>0.38813367283948369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38852601</v>
      </c>
      <c r="O205" s="37">
        <f t="shared" si="39"/>
        <v>0.38813367283948369</v>
      </c>
      <c r="P205" s="32">
        <f>SUM(P173:P178,P180:P184,P186:P190,P192:P197,P199:P203)</f>
        <v>32468485</v>
      </c>
      <c r="Q205" s="32">
        <f>SUM(Q173:Q178,Q180:Q184,Q186:Q190,Q192:Q197,Q199:Q203)</f>
        <v>84674761</v>
      </c>
      <c r="R205" s="32">
        <f>SUM(R173:R178,R180:R184,R186:R190,R192:R197,R199:R203)</f>
        <v>84971737</v>
      </c>
      <c r="S205" s="32">
        <f>SUM(S173:S178,S180:S184,S186:S190,S192:S197,S199:S203)</f>
        <v>32468485</v>
      </c>
      <c r="T205" s="37">
        <f t="shared" si="40"/>
        <v>0.38344938464012907</v>
      </c>
      <c r="U205" s="37">
        <f t="shared" si="41"/>
        <v>0.19662500421562634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16822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16822</v>
      </c>
      <c r="O208" s="36">
        <f t="shared" ref="O208:O231" si="46">IF(($D208     =0),0,($N208     /$D208     ))</f>
        <v>0</v>
      </c>
      <c r="P208" s="31">
        <v>61954</v>
      </c>
      <c r="Q208" s="31">
        <v>131659</v>
      </c>
      <c r="R208" s="31">
        <v>131660</v>
      </c>
      <c r="S208" s="31">
        <v>61954</v>
      </c>
      <c r="T208" s="36">
        <f t="shared" ref="T208:T231" si="47">IF(($Q208     =0),0,($S208     /$Q208     ))</f>
        <v>0.47056410879620841</v>
      </c>
      <c r="U208" s="36">
        <f t="shared" ref="U208:U231" si="48">IF(($P208     =0),0,(($F208     /$P208     )-1))</f>
        <v>-0.72847596603931952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1017197</v>
      </c>
      <c r="E209" s="31">
        <v>1017197</v>
      </c>
      <c r="F209" s="31">
        <v>235195</v>
      </c>
      <c r="G209" s="36">
        <f t="shared" si="42"/>
        <v>0.23121873147482738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235195</v>
      </c>
      <c r="O209" s="36">
        <f t="shared" si="46"/>
        <v>0.23121873147482738</v>
      </c>
      <c r="P209" s="31">
        <v>237267</v>
      </c>
      <c r="Q209" s="31">
        <v>1016595</v>
      </c>
      <c r="R209" s="31">
        <v>1096339</v>
      </c>
      <c r="S209" s="31">
        <v>237267</v>
      </c>
      <c r="T209" s="36">
        <f t="shared" si="47"/>
        <v>0.23339382940108894</v>
      </c>
      <c r="U209" s="36">
        <f t="shared" si="48"/>
        <v>-8.7327778409976853E-3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231810</v>
      </c>
      <c r="E210" s="31">
        <v>231810</v>
      </c>
      <c r="F210" s="31">
        <v>40985</v>
      </c>
      <c r="G210" s="36">
        <f t="shared" si="42"/>
        <v>0.17680427936672274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40985</v>
      </c>
      <c r="O210" s="36">
        <f t="shared" si="46"/>
        <v>0.17680427936672274</v>
      </c>
      <c r="P210" s="31">
        <v>63680</v>
      </c>
      <c r="Q210" s="31">
        <v>932715</v>
      </c>
      <c r="R210" s="31">
        <v>1315174</v>
      </c>
      <c r="S210" s="31">
        <v>63680</v>
      </c>
      <c r="T210" s="36">
        <f t="shared" si="47"/>
        <v>6.8273802822941626E-2</v>
      </c>
      <c r="U210" s="36">
        <f t="shared" si="48"/>
        <v>-0.35639133165829151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21817704</v>
      </c>
      <c r="E211" s="31">
        <v>21817704</v>
      </c>
      <c r="F211" s="31">
        <v>36702</v>
      </c>
      <c r="G211" s="36">
        <f t="shared" si="42"/>
        <v>1.6822118404393057E-3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36702</v>
      </c>
      <c r="O211" s="36">
        <f t="shared" si="46"/>
        <v>1.6822118404393057E-3</v>
      </c>
      <c r="P211" s="31">
        <v>30134</v>
      </c>
      <c r="Q211" s="31">
        <v>1089851</v>
      </c>
      <c r="R211" s="31">
        <v>1395851</v>
      </c>
      <c r="S211" s="31">
        <v>30134</v>
      </c>
      <c r="T211" s="36">
        <f t="shared" si="47"/>
        <v>2.764965119085086E-2</v>
      </c>
      <c r="U211" s="36">
        <f t="shared" si="48"/>
        <v>0.21795977965089275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316028</v>
      </c>
      <c r="E212" s="31">
        <v>316028</v>
      </c>
      <c r="F212" s="31">
        <v>49057</v>
      </c>
      <c r="G212" s="36">
        <f t="shared" si="42"/>
        <v>0.15522991633652714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49057</v>
      </c>
      <c r="O212" s="36">
        <f t="shared" si="46"/>
        <v>0.15522991633652714</v>
      </c>
      <c r="P212" s="31">
        <v>51560</v>
      </c>
      <c r="Q212" s="31">
        <v>398662</v>
      </c>
      <c r="R212" s="31">
        <v>398662</v>
      </c>
      <c r="S212" s="31">
        <v>51560</v>
      </c>
      <c r="T212" s="36">
        <f t="shared" si="47"/>
        <v>0.12933261760589171</v>
      </c>
      <c r="U212" s="36">
        <f t="shared" si="48"/>
        <v>-4.8545384018619075E-2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206042</v>
      </c>
      <c r="E213" s="31">
        <v>206042</v>
      </c>
      <c r="F213" s="31">
        <v>26432</v>
      </c>
      <c r="G213" s="36">
        <f t="shared" si="42"/>
        <v>0.12828452451441938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26432</v>
      </c>
      <c r="O213" s="36">
        <f t="shared" si="46"/>
        <v>0.12828452451441938</v>
      </c>
      <c r="P213" s="31">
        <v>33378</v>
      </c>
      <c r="Q213" s="31">
        <v>195300</v>
      </c>
      <c r="R213" s="31">
        <v>195300</v>
      </c>
      <c r="S213" s="31">
        <v>33378</v>
      </c>
      <c r="T213" s="36">
        <f t="shared" si="47"/>
        <v>0.17090629800307219</v>
      </c>
      <c r="U213" s="36">
        <f t="shared" si="48"/>
        <v>-0.20810114446641503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2034839</v>
      </c>
      <c r="E214" s="31">
        <v>2034839</v>
      </c>
      <c r="F214" s="31">
        <v>440616</v>
      </c>
      <c r="G214" s="36">
        <f t="shared" si="42"/>
        <v>0.21653605027228198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440616</v>
      </c>
      <c r="O214" s="36">
        <f t="shared" si="46"/>
        <v>0.21653605027228198</v>
      </c>
      <c r="P214" s="31">
        <v>676799</v>
      </c>
      <c r="Q214" s="31">
        <v>4457587</v>
      </c>
      <c r="R214" s="31">
        <v>4457587</v>
      </c>
      <c r="S214" s="31">
        <v>676799</v>
      </c>
      <c r="T214" s="36">
        <f t="shared" si="47"/>
        <v>0.15183079993727547</v>
      </c>
      <c r="U214" s="36">
        <f t="shared" si="48"/>
        <v>-0.34897066928290377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3100</v>
      </c>
      <c r="E215" s="31">
        <v>3100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2950</v>
      </c>
      <c r="R215" s="31">
        <v>2950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25626720</v>
      </c>
      <c r="E216" s="32">
        <f>SUM(E208:E215)</f>
        <v>25626720</v>
      </c>
      <c r="F216" s="32">
        <f>SUM(F208:F215)</f>
        <v>845809</v>
      </c>
      <c r="G216" s="37">
        <f t="shared" si="42"/>
        <v>3.3004965130145412E-2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845809</v>
      </c>
      <c r="O216" s="37">
        <f t="shared" si="46"/>
        <v>3.3004965130145412E-2</v>
      </c>
      <c r="P216" s="32">
        <f>SUM(P208:P215)</f>
        <v>1154772</v>
      </c>
      <c r="Q216" s="32">
        <f>SUM(Q208:Q215)</f>
        <v>8225319</v>
      </c>
      <c r="R216" s="32">
        <f>SUM(R208:R215)</f>
        <v>8993523</v>
      </c>
      <c r="S216" s="32">
        <f>SUM(S208:S215)</f>
        <v>1154772</v>
      </c>
      <c r="T216" s="37">
        <f t="shared" si="47"/>
        <v>0.14039236654529752</v>
      </c>
      <c r="U216" s="37">
        <f t="shared" si="48"/>
        <v>-0.26755324860665131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2291712</v>
      </c>
      <c r="E217" s="31">
        <v>2291712</v>
      </c>
      <c r="F217" s="31">
        <v>72556</v>
      </c>
      <c r="G217" s="36">
        <f t="shared" si="42"/>
        <v>3.1660173704200177E-2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72556</v>
      </c>
      <c r="O217" s="36">
        <f t="shared" si="46"/>
        <v>3.1660173704200177E-2</v>
      </c>
      <c r="P217" s="31">
        <v>79669</v>
      </c>
      <c r="Q217" s="31">
        <v>3812671</v>
      </c>
      <c r="R217" s="31">
        <v>2889712</v>
      </c>
      <c r="S217" s="31">
        <v>79669</v>
      </c>
      <c r="T217" s="36">
        <f t="shared" si="47"/>
        <v>2.0895849655005638E-2</v>
      </c>
      <c r="U217" s="36">
        <f t="shared" si="48"/>
        <v>-8.928190387729229E-2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1944441</v>
      </c>
      <c r="E218" s="31">
        <v>1944441</v>
      </c>
      <c r="F218" s="31">
        <v>377336</v>
      </c>
      <c r="G218" s="36">
        <f t="shared" si="42"/>
        <v>0.19405885804711998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377336</v>
      </c>
      <c r="O218" s="36">
        <f t="shared" si="46"/>
        <v>0.19405885804711998</v>
      </c>
      <c r="P218" s="31">
        <v>310604</v>
      </c>
      <c r="Q218" s="31">
        <v>3413960</v>
      </c>
      <c r="R218" s="31">
        <v>1959877</v>
      </c>
      <c r="S218" s="31">
        <v>310604</v>
      </c>
      <c r="T218" s="36">
        <f t="shared" si="47"/>
        <v>9.0980562162415499E-2</v>
      </c>
      <c r="U218" s="36">
        <f t="shared" si="48"/>
        <v>0.2148459131241065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1759860</v>
      </c>
      <c r="E219" s="31">
        <v>1759860</v>
      </c>
      <c r="F219" s="31">
        <v>1998549</v>
      </c>
      <c r="G219" s="36">
        <f t="shared" si="42"/>
        <v>1.1356295387133066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1998549</v>
      </c>
      <c r="O219" s="36">
        <f t="shared" si="46"/>
        <v>1.1356295387133066</v>
      </c>
      <c r="P219" s="31">
        <v>276881</v>
      </c>
      <c r="Q219" s="31">
        <v>1676052</v>
      </c>
      <c r="R219" s="31">
        <v>1676052</v>
      </c>
      <c r="S219" s="31">
        <v>276881</v>
      </c>
      <c r="T219" s="36">
        <f t="shared" si="47"/>
        <v>0.16519833513518672</v>
      </c>
      <c r="U219" s="36">
        <f t="shared" si="48"/>
        <v>6.2180792470411479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495087</v>
      </c>
      <c r="E220" s="31">
        <v>495087</v>
      </c>
      <c r="F220" s="31">
        <v>25326</v>
      </c>
      <c r="G220" s="36">
        <f t="shared" si="42"/>
        <v>5.1154645547146257E-2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25326</v>
      </c>
      <c r="O220" s="36">
        <f t="shared" si="46"/>
        <v>5.1154645547146257E-2</v>
      </c>
      <c r="P220" s="31">
        <v>18936</v>
      </c>
      <c r="Q220" s="31">
        <v>75000</v>
      </c>
      <c r="R220" s="31">
        <v>460993</v>
      </c>
      <c r="S220" s="31">
        <v>18936</v>
      </c>
      <c r="T220" s="36">
        <f t="shared" si="47"/>
        <v>0.25247999999999998</v>
      </c>
      <c r="U220" s="36">
        <f t="shared" si="48"/>
        <v>0.3374524714828897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119275</v>
      </c>
      <c r="E221" s="31">
        <v>119275</v>
      </c>
      <c r="F221" s="31">
        <v>27894</v>
      </c>
      <c r="G221" s="36">
        <f t="shared" si="42"/>
        <v>0.23386292181932508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27894</v>
      </c>
      <c r="O221" s="36">
        <f t="shared" si="46"/>
        <v>0.23386292181932508</v>
      </c>
      <c r="P221" s="31">
        <v>34904</v>
      </c>
      <c r="Q221" s="31">
        <v>84936</v>
      </c>
      <c r="R221" s="31">
        <v>111752</v>
      </c>
      <c r="S221" s="31">
        <v>34904</v>
      </c>
      <c r="T221" s="36">
        <f t="shared" si="47"/>
        <v>0.41094471131204674</v>
      </c>
      <c r="U221" s="36">
        <f t="shared" si="48"/>
        <v>-0.20083658033463214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272650</v>
      </c>
      <c r="E222" s="31">
        <v>272650</v>
      </c>
      <c r="F222" s="31">
        <v>67607</v>
      </c>
      <c r="G222" s="36">
        <f t="shared" si="42"/>
        <v>0.24796258940033009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67607</v>
      </c>
      <c r="O222" s="36">
        <f t="shared" si="46"/>
        <v>0.24796258940033009</v>
      </c>
      <c r="P222" s="31">
        <v>54736</v>
      </c>
      <c r="Q222" s="31">
        <v>156000</v>
      </c>
      <c r="R222" s="31">
        <v>261000</v>
      </c>
      <c r="S222" s="31">
        <v>54736</v>
      </c>
      <c r="T222" s="36">
        <f t="shared" si="47"/>
        <v>0.35087179487179487</v>
      </c>
      <c r="U222" s="36">
        <f t="shared" si="48"/>
        <v>0.2351468868751827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6883025</v>
      </c>
      <c r="E224" s="32">
        <f>SUM(E217:E223)</f>
        <v>6883025</v>
      </c>
      <c r="F224" s="32">
        <f>SUM(F217:F223)</f>
        <v>2569268</v>
      </c>
      <c r="G224" s="37">
        <f t="shared" si="42"/>
        <v>0.37327599420313018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2569268</v>
      </c>
      <c r="O224" s="37">
        <f t="shared" si="46"/>
        <v>0.37327599420313018</v>
      </c>
      <c r="P224" s="32">
        <f>SUM(P217:P223)</f>
        <v>775730</v>
      </c>
      <c r="Q224" s="32">
        <f>SUM(Q217:Q223)</f>
        <v>9218619</v>
      </c>
      <c r="R224" s="32">
        <f>SUM(R217:R223)</f>
        <v>7359386</v>
      </c>
      <c r="S224" s="32">
        <f>SUM(S217:S223)</f>
        <v>775730</v>
      </c>
      <c r="T224" s="37">
        <f t="shared" si="47"/>
        <v>8.4148178810730764E-2</v>
      </c>
      <c r="U224" s="37">
        <f t="shared" si="48"/>
        <v>2.3120647648021864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517000</v>
      </c>
      <c r="E225" s="31">
        <v>517000</v>
      </c>
      <c r="F225" s="31">
        <v>22816</v>
      </c>
      <c r="G225" s="36">
        <f t="shared" si="42"/>
        <v>4.4131528046421661E-2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22816</v>
      </c>
      <c r="O225" s="36">
        <f t="shared" si="46"/>
        <v>4.4131528046421661E-2</v>
      </c>
      <c r="P225" s="31">
        <v>18063</v>
      </c>
      <c r="Q225" s="31">
        <v>170412</v>
      </c>
      <c r="R225" s="31">
        <v>170412</v>
      </c>
      <c r="S225" s="31">
        <v>18063</v>
      </c>
      <c r="T225" s="36">
        <f t="shared" si="47"/>
        <v>0.10599605661573129</v>
      </c>
      <c r="U225" s="36">
        <f t="shared" si="48"/>
        <v>0.26313458450977145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3292879</v>
      </c>
      <c r="E226" s="31">
        <v>3292879</v>
      </c>
      <c r="F226" s="31">
        <v>5597</v>
      </c>
      <c r="G226" s="36">
        <f t="shared" si="42"/>
        <v>1.6997284139502241E-3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5597</v>
      </c>
      <c r="O226" s="36">
        <f t="shared" si="46"/>
        <v>1.6997284139502241E-3</v>
      </c>
      <c r="P226" s="31">
        <v>14888</v>
      </c>
      <c r="Q226" s="31">
        <v>124189</v>
      </c>
      <c r="R226" s="31">
        <v>78860</v>
      </c>
      <c r="S226" s="31">
        <v>14888</v>
      </c>
      <c r="T226" s="36">
        <f t="shared" si="47"/>
        <v>0.11988179307346061</v>
      </c>
      <c r="U226" s="36">
        <f t="shared" si="48"/>
        <v>-0.62405964535196135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135188</v>
      </c>
      <c r="E227" s="31">
        <v>135188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832</v>
      </c>
      <c r="Q227" s="31">
        <v>131250</v>
      </c>
      <c r="R227" s="31">
        <v>131250</v>
      </c>
      <c r="S227" s="31">
        <v>832</v>
      </c>
      <c r="T227" s="36">
        <f t="shared" si="47"/>
        <v>6.3390476190476192E-3</v>
      </c>
      <c r="U227" s="36">
        <f t="shared" si="48"/>
        <v>-1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1491345</v>
      </c>
      <c r="E228" s="31">
        <v>1491345</v>
      </c>
      <c r="F228" s="31">
        <v>564925</v>
      </c>
      <c r="G228" s="36">
        <f t="shared" si="42"/>
        <v>0.37880235626230013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564925</v>
      </c>
      <c r="O228" s="36">
        <f t="shared" si="46"/>
        <v>0.37880235626230013</v>
      </c>
      <c r="P228" s="31">
        <v>548726</v>
      </c>
      <c r="Q228" s="31">
        <v>1355768</v>
      </c>
      <c r="R228" s="31">
        <v>1355768</v>
      </c>
      <c r="S228" s="31">
        <v>548726</v>
      </c>
      <c r="T228" s="36">
        <f t="shared" si="47"/>
        <v>0.404734438340483</v>
      </c>
      <c r="U228" s="36">
        <f t="shared" si="48"/>
        <v>2.9521108895878889E-2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5436412</v>
      </c>
      <c r="E230" s="32">
        <f>SUM(E225:E229)</f>
        <v>5436412</v>
      </c>
      <c r="F230" s="32">
        <f>SUM(F225:F229)</f>
        <v>593338</v>
      </c>
      <c r="G230" s="37">
        <f t="shared" si="42"/>
        <v>0.10914147051400813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593338</v>
      </c>
      <c r="O230" s="37">
        <f t="shared" si="46"/>
        <v>0.10914147051400813</v>
      </c>
      <c r="P230" s="32">
        <f>SUM(P225:P229)</f>
        <v>582509</v>
      </c>
      <c r="Q230" s="32">
        <f>SUM(Q225:Q229)</f>
        <v>1781619</v>
      </c>
      <c r="R230" s="32">
        <f>SUM(R225:R229)</f>
        <v>1736290</v>
      </c>
      <c r="S230" s="32">
        <f>SUM(S225:S229)</f>
        <v>582509</v>
      </c>
      <c r="T230" s="37">
        <f t="shared" si="47"/>
        <v>0.32695486520967726</v>
      </c>
      <c r="U230" s="37">
        <f t="shared" si="48"/>
        <v>1.859027070826369E-2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37946157</v>
      </c>
      <c r="E231" s="32">
        <f>SUM(E208:E215,E217:E223,E225:E229)</f>
        <v>37946157</v>
      </c>
      <c r="F231" s="32">
        <f>SUM(F208:F215,F217:F223,F225:F229)</f>
        <v>4008415</v>
      </c>
      <c r="G231" s="37">
        <f t="shared" si="42"/>
        <v>0.10563428069936041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4008415</v>
      </c>
      <c r="O231" s="37">
        <f t="shared" si="46"/>
        <v>0.10563428069936041</v>
      </c>
      <c r="P231" s="32">
        <f>SUM(P208:P215,P217:P223,P225:P229)</f>
        <v>2513011</v>
      </c>
      <c r="Q231" s="32">
        <f>SUM(Q208:Q215,Q217:Q223,Q225:Q229)</f>
        <v>19225557</v>
      </c>
      <c r="R231" s="32">
        <f>SUM(R208:R215,R217:R223,R225:R229)</f>
        <v>18089199</v>
      </c>
      <c r="S231" s="32">
        <f>SUM(S208:S215,S217:S223,S225:S229)</f>
        <v>2513011</v>
      </c>
      <c r="T231" s="37">
        <f t="shared" si="47"/>
        <v>0.13071199965753919</v>
      </c>
      <c r="U231" s="37">
        <f t="shared" si="48"/>
        <v>0.59506464555865457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1036000</v>
      </c>
      <c r="E234" s="31">
        <v>1036000</v>
      </c>
      <c r="F234" s="31">
        <v>61492</v>
      </c>
      <c r="G234" s="36">
        <f t="shared" ref="G234:G260" si="49">IF(($D234     =0),0,($F234     /$D234     ))</f>
        <v>5.9355212355212357E-2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61492</v>
      </c>
      <c r="O234" s="36">
        <f t="shared" ref="O234:O260" si="53">IF(($D234     =0),0,($N234     /$D234     ))</f>
        <v>5.9355212355212357E-2</v>
      </c>
      <c r="P234" s="31">
        <v>0</v>
      </c>
      <c r="Q234" s="31">
        <v>922000</v>
      </c>
      <c r="R234" s="31">
        <v>1192000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1328567</v>
      </c>
      <c r="E235" s="31">
        <v>1328567</v>
      </c>
      <c r="F235" s="31">
        <v>325847</v>
      </c>
      <c r="G235" s="36">
        <f t="shared" si="49"/>
        <v>0.24526200033570003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325847</v>
      </c>
      <c r="O235" s="36">
        <f t="shared" si="53"/>
        <v>0.24526200033570003</v>
      </c>
      <c r="P235" s="31">
        <v>354095</v>
      </c>
      <c r="Q235" s="31">
        <v>2355644</v>
      </c>
      <c r="R235" s="31">
        <v>2355644</v>
      </c>
      <c r="S235" s="31">
        <v>354095</v>
      </c>
      <c r="T235" s="36">
        <f t="shared" si="54"/>
        <v>0.15031770505220654</v>
      </c>
      <c r="U235" s="36">
        <f t="shared" si="55"/>
        <v>-7.9775201570200127E-2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5493632</v>
      </c>
      <c r="E236" s="31">
        <v>5493632</v>
      </c>
      <c r="F236" s="31">
        <v>639744</v>
      </c>
      <c r="G236" s="36">
        <f t="shared" si="49"/>
        <v>0.11645192106060254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639744</v>
      </c>
      <c r="O236" s="36">
        <f t="shared" si="53"/>
        <v>0.11645192106060254</v>
      </c>
      <c r="P236" s="31">
        <v>835326</v>
      </c>
      <c r="Q236" s="31">
        <v>4508054</v>
      </c>
      <c r="R236" s="31">
        <v>4897596</v>
      </c>
      <c r="S236" s="31">
        <v>835326</v>
      </c>
      <c r="T236" s="36">
        <f t="shared" si="54"/>
        <v>0.18529636069133157</v>
      </c>
      <c r="U236" s="36">
        <f t="shared" si="55"/>
        <v>-0.23413852795196122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2160721</v>
      </c>
      <c r="E237" s="31">
        <v>2160721</v>
      </c>
      <c r="F237" s="31">
        <v>314319</v>
      </c>
      <c r="G237" s="36">
        <f t="shared" si="49"/>
        <v>0.14546949837577364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314319</v>
      </c>
      <c r="O237" s="36">
        <f t="shared" si="53"/>
        <v>0.14546949837577364</v>
      </c>
      <c r="P237" s="31">
        <v>469123</v>
      </c>
      <c r="Q237" s="31">
        <v>1236387</v>
      </c>
      <c r="R237" s="31">
        <v>2495451</v>
      </c>
      <c r="S237" s="31">
        <v>469123</v>
      </c>
      <c r="T237" s="36">
        <f t="shared" si="54"/>
        <v>0.37943055046680368</v>
      </c>
      <c r="U237" s="36">
        <f t="shared" si="55"/>
        <v>-0.32998595251138829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18824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18824</v>
      </c>
      <c r="O238" s="36">
        <f t="shared" si="53"/>
        <v>0</v>
      </c>
      <c r="P238" s="31">
        <v>3153</v>
      </c>
      <c r="Q238" s="31">
        <v>0</v>
      </c>
      <c r="R238" s="31">
        <v>2169529</v>
      </c>
      <c r="S238" s="31">
        <v>3153</v>
      </c>
      <c r="T238" s="36">
        <f t="shared" si="54"/>
        <v>0</v>
      </c>
      <c r="U238" s="36">
        <f t="shared" si="55"/>
        <v>4.970187123374564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300000</v>
      </c>
      <c r="E239" s="31">
        <v>300000</v>
      </c>
      <c r="F239" s="31">
        <v>450952</v>
      </c>
      <c r="G239" s="36">
        <f t="shared" si="49"/>
        <v>1.5031733333333333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450952</v>
      </c>
      <c r="O239" s="36">
        <f t="shared" si="53"/>
        <v>1.5031733333333333</v>
      </c>
      <c r="P239" s="31">
        <v>569668</v>
      </c>
      <c r="Q239" s="31">
        <v>200000</v>
      </c>
      <c r="R239" s="31">
        <v>1500000</v>
      </c>
      <c r="S239" s="31">
        <v>569668</v>
      </c>
      <c r="T239" s="36">
        <f t="shared" si="54"/>
        <v>2.8483399999999999</v>
      </c>
      <c r="U239" s="36">
        <f t="shared" si="55"/>
        <v>-0.20839506519586848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10318920</v>
      </c>
      <c r="E240" s="32">
        <f>SUM(E234:E239)</f>
        <v>10318920</v>
      </c>
      <c r="F240" s="32">
        <f>SUM(F234:F239)</f>
        <v>1811178</v>
      </c>
      <c r="G240" s="37">
        <f t="shared" si="49"/>
        <v>0.17552011256992012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1811178</v>
      </c>
      <c r="O240" s="37">
        <f t="shared" si="53"/>
        <v>0.17552011256992012</v>
      </c>
      <c r="P240" s="32">
        <f>SUM(P234:P239)</f>
        <v>2231365</v>
      </c>
      <c r="Q240" s="32">
        <f>SUM(Q234:Q239)</f>
        <v>9222085</v>
      </c>
      <c r="R240" s="32">
        <f>SUM(R234:R239)</f>
        <v>14610220</v>
      </c>
      <c r="S240" s="32">
        <f>SUM(S234:S239)</f>
        <v>2231365</v>
      </c>
      <c r="T240" s="37">
        <f t="shared" si="54"/>
        <v>0.24195884119480573</v>
      </c>
      <c r="U240" s="37">
        <f t="shared" si="55"/>
        <v>-0.18830939805903557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12013560</v>
      </c>
      <c r="E241" s="31">
        <v>12013560</v>
      </c>
      <c r="F241" s="31">
        <v>4467304</v>
      </c>
      <c r="G241" s="36">
        <f t="shared" si="49"/>
        <v>0.37185513702849116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4467304</v>
      </c>
      <c r="O241" s="36">
        <f t="shared" si="53"/>
        <v>0.37185513702849116</v>
      </c>
      <c r="P241" s="31">
        <v>3933627</v>
      </c>
      <c r="Q241" s="31">
        <v>11793247</v>
      </c>
      <c r="R241" s="31">
        <v>11793247</v>
      </c>
      <c r="S241" s="31">
        <v>3933627</v>
      </c>
      <c r="T241" s="36">
        <f t="shared" si="54"/>
        <v>0.33354910653529091</v>
      </c>
      <c r="U241" s="36">
        <f t="shared" si="55"/>
        <v>0.13567046392553239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858969</v>
      </c>
      <c r="E242" s="31">
        <v>858969</v>
      </c>
      <c r="F242" s="31">
        <v>32720</v>
      </c>
      <c r="G242" s="36">
        <f t="shared" si="49"/>
        <v>3.8092177948214664E-2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32720</v>
      </c>
      <c r="O242" s="36">
        <f t="shared" si="53"/>
        <v>3.8092177948214664E-2</v>
      </c>
      <c r="P242" s="31">
        <v>11266</v>
      </c>
      <c r="Q242" s="31">
        <v>1578975</v>
      </c>
      <c r="R242" s="31">
        <v>1648000</v>
      </c>
      <c r="S242" s="31">
        <v>11266</v>
      </c>
      <c r="T242" s="36">
        <f t="shared" si="54"/>
        <v>7.1350084706850968E-3</v>
      </c>
      <c r="U242" s="36">
        <f t="shared" si="55"/>
        <v>1.9043138647257236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3166038</v>
      </c>
      <c r="E243" s="31">
        <v>3166038</v>
      </c>
      <c r="F243" s="31">
        <v>177875</v>
      </c>
      <c r="G243" s="36">
        <f t="shared" si="49"/>
        <v>5.6182206278004243E-2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177875</v>
      </c>
      <c r="O243" s="36">
        <f t="shared" si="53"/>
        <v>5.6182206278004243E-2</v>
      </c>
      <c r="P243" s="31">
        <v>376087</v>
      </c>
      <c r="Q243" s="31">
        <v>5095200</v>
      </c>
      <c r="R243" s="31">
        <v>5095200</v>
      </c>
      <c r="S243" s="31">
        <v>376087</v>
      </c>
      <c r="T243" s="36">
        <f t="shared" si="54"/>
        <v>7.3812019155283404E-2</v>
      </c>
      <c r="U243" s="36">
        <f t="shared" si="55"/>
        <v>-0.52703762693206624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1100000</v>
      </c>
      <c r="E244" s="31">
        <v>1100000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1250793</v>
      </c>
      <c r="R244" s="31">
        <v>1250793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17466576</v>
      </c>
      <c r="E245" s="31">
        <v>17466576</v>
      </c>
      <c r="F245" s="31">
        <v>6737088</v>
      </c>
      <c r="G245" s="36">
        <f t="shared" si="49"/>
        <v>0.38571314721328326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6737088</v>
      </c>
      <c r="O245" s="36">
        <f t="shared" si="53"/>
        <v>0.38571314721328326</v>
      </c>
      <c r="P245" s="31">
        <v>7405399</v>
      </c>
      <c r="Q245" s="31">
        <v>19058051</v>
      </c>
      <c r="R245" s="31">
        <v>19058051</v>
      </c>
      <c r="S245" s="31">
        <v>7405399</v>
      </c>
      <c r="T245" s="36">
        <f t="shared" si="54"/>
        <v>0.38857063610544434</v>
      </c>
      <c r="U245" s="36">
        <f t="shared" si="55"/>
        <v>-9.0246453972297802E-2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34605143</v>
      </c>
      <c r="E247" s="32">
        <f>SUM(E241:E246)</f>
        <v>34605143</v>
      </c>
      <c r="F247" s="32">
        <f>SUM(F241:F246)</f>
        <v>11414987</v>
      </c>
      <c r="G247" s="37">
        <f t="shared" si="49"/>
        <v>0.32986388757301188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11414987</v>
      </c>
      <c r="O247" s="37">
        <f t="shared" si="53"/>
        <v>0.32986388757301188</v>
      </c>
      <c r="P247" s="32">
        <f>SUM(P241:P246)</f>
        <v>11726379</v>
      </c>
      <c r="Q247" s="32">
        <f>SUM(Q241:Q246)</f>
        <v>38776266</v>
      </c>
      <c r="R247" s="32">
        <f>SUM(R241:R246)</f>
        <v>38845291</v>
      </c>
      <c r="S247" s="32">
        <f>SUM(S241:S246)</f>
        <v>11726379</v>
      </c>
      <c r="T247" s="37">
        <f t="shared" si="54"/>
        <v>0.30241124815886089</v>
      </c>
      <c r="U247" s="37">
        <f t="shared" si="55"/>
        <v>-2.6554829926612511E-2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3631373</v>
      </c>
      <c r="E248" s="31">
        <v>3631373</v>
      </c>
      <c r="F248" s="31">
        <v>316845</v>
      </c>
      <c r="G248" s="36">
        <f t="shared" si="49"/>
        <v>8.7252121993526971E-2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316845</v>
      </c>
      <c r="O248" s="36">
        <f t="shared" si="53"/>
        <v>8.7252121993526971E-2</v>
      </c>
      <c r="P248" s="31">
        <v>872101</v>
      </c>
      <c r="Q248" s="31">
        <v>3271833</v>
      </c>
      <c r="R248" s="31">
        <v>3847628</v>
      </c>
      <c r="S248" s="31">
        <v>872101</v>
      </c>
      <c r="T248" s="36">
        <f t="shared" si="54"/>
        <v>0.26654813983476539</v>
      </c>
      <c r="U248" s="36">
        <f t="shared" si="55"/>
        <v>-0.63668772309629273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2017000</v>
      </c>
      <c r="E249" s="31">
        <v>2017000</v>
      </c>
      <c r="F249" s="31">
        <v>475098</v>
      </c>
      <c r="G249" s="36">
        <f t="shared" si="49"/>
        <v>0.23554685176003967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475098</v>
      </c>
      <c r="O249" s="36">
        <f t="shared" si="53"/>
        <v>0.23554685176003967</v>
      </c>
      <c r="P249" s="31">
        <v>230623</v>
      </c>
      <c r="Q249" s="31">
        <v>2500917</v>
      </c>
      <c r="R249" s="31">
        <v>2500917</v>
      </c>
      <c r="S249" s="31">
        <v>230623</v>
      </c>
      <c r="T249" s="36">
        <f t="shared" si="54"/>
        <v>9.2215375400303168E-2</v>
      </c>
      <c r="U249" s="36">
        <f t="shared" si="55"/>
        <v>1.0600633935036834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1311988</v>
      </c>
      <c r="E250" s="31">
        <v>1311988</v>
      </c>
      <c r="F250" s="31">
        <v>1097000</v>
      </c>
      <c r="G250" s="36">
        <f t="shared" si="49"/>
        <v>0.8361356963630765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1097000</v>
      </c>
      <c r="O250" s="36">
        <f t="shared" si="53"/>
        <v>0.8361356963630765</v>
      </c>
      <c r="P250" s="31">
        <v>1051000</v>
      </c>
      <c r="Q250" s="31">
        <v>1181000</v>
      </c>
      <c r="R250" s="31">
        <v>1181000</v>
      </c>
      <c r="S250" s="31">
        <v>1051000</v>
      </c>
      <c r="T250" s="36">
        <f t="shared" si="54"/>
        <v>0.8899237933954276</v>
      </c>
      <c r="U250" s="36">
        <f t="shared" si="55"/>
        <v>4.3767840152235893E-2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967137</v>
      </c>
      <c r="E251" s="31">
        <v>967137</v>
      </c>
      <c r="F251" s="31">
        <v>6681</v>
      </c>
      <c r="G251" s="36">
        <f t="shared" si="49"/>
        <v>6.9080182021781815E-3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6681</v>
      </c>
      <c r="O251" s="36">
        <f t="shared" si="53"/>
        <v>6.9080182021781815E-3</v>
      </c>
      <c r="P251" s="31">
        <v>0</v>
      </c>
      <c r="Q251" s="31">
        <v>1447587</v>
      </c>
      <c r="R251" s="31">
        <v>925721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20900868</v>
      </c>
      <c r="E252" s="31">
        <v>20900868</v>
      </c>
      <c r="F252" s="31">
        <v>330000</v>
      </c>
      <c r="G252" s="36">
        <f t="shared" si="49"/>
        <v>1.5788817957225507E-2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330000</v>
      </c>
      <c r="O252" s="36">
        <f t="shared" si="53"/>
        <v>1.5788817957225507E-2</v>
      </c>
      <c r="P252" s="31">
        <v>0</v>
      </c>
      <c r="Q252" s="31">
        <v>22306045</v>
      </c>
      <c r="R252" s="31">
        <v>20800872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28828366</v>
      </c>
      <c r="E254" s="32">
        <f>SUM(E248:E253)</f>
        <v>28828366</v>
      </c>
      <c r="F254" s="32">
        <f>SUM(F248:F253)</f>
        <v>2225624</v>
      </c>
      <c r="G254" s="37">
        <f t="shared" si="49"/>
        <v>7.720257193904087E-2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2225624</v>
      </c>
      <c r="O254" s="37">
        <f t="shared" si="53"/>
        <v>7.720257193904087E-2</v>
      </c>
      <c r="P254" s="32">
        <f>SUM(P248:P253)</f>
        <v>2153724</v>
      </c>
      <c r="Q254" s="32">
        <f>SUM(Q248:Q253)</f>
        <v>30707382</v>
      </c>
      <c r="R254" s="32">
        <f>SUM(R248:R253)</f>
        <v>29256138</v>
      </c>
      <c r="S254" s="32">
        <f>SUM(S248:S253)</f>
        <v>2153724</v>
      </c>
      <c r="T254" s="37">
        <f t="shared" si="54"/>
        <v>7.013701135446844E-2</v>
      </c>
      <c r="U254" s="37">
        <f t="shared" si="55"/>
        <v>3.3384036208910617E-2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4679358</v>
      </c>
      <c r="E255" s="31">
        <v>4679358</v>
      </c>
      <c r="F255" s="31">
        <v>519905</v>
      </c>
      <c r="G255" s="36">
        <f t="shared" si="49"/>
        <v>0.11110605343724503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519905</v>
      </c>
      <c r="O255" s="36">
        <f t="shared" si="53"/>
        <v>0.11110605343724503</v>
      </c>
      <c r="P255" s="31">
        <v>499851</v>
      </c>
      <c r="Q255" s="31">
        <v>4350068</v>
      </c>
      <c r="R255" s="31">
        <v>4529175</v>
      </c>
      <c r="S255" s="31">
        <v>499851</v>
      </c>
      <c r="T255" s="36">
        <f t="shared" si="54"/>
        <v>0.11490647962284728</v>
      </c>
      <c r="U255" s="36">
        <f t="shared" si="55"/>
        <v>4.0119955746812597E-2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41645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41645</v>
      </c>
      <c r="O256" s="36">
        <f t="shared" si="53"/>
        <v>0</v>
      </c>
      <c r="P256" s="31">
        <v>46542</v>
      </c>
      <c r="Q256" s="31">
        <v>999000</v>
      </c>
      <c r="R256" s="31">
        <v>1042685</v>
      </c>
      <c r="S256" s="31">
        <v>46542</v>
      </c>
      <c r="T256" s="36">
        <f t="shared" si="54"/>
        <v>4.6588588588588588E-2</v>
      </c>
      <c r="U256" s="36">
        <f t="shared" si="55"/>
        <v>-0.10521679343388768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3599732</v>
      </c>
      <c r="E257" s="31">
        <v>3599732</v>
      </c>
      <c r="F257" s="31">
        <v>400300</v>
      </c>
      <c r="G257" s="36">
        <f t="shared" si="49"/>
        <v>0.11120272286936916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400300</v>
      </c>
      <c r="O257" s="36">
        <f t="shared" si="53"/>
        <v>0.11120272286936916</v>
      </c>
      <c r="P257" s="31">
        <v>704781</v>
      </c>
      <c r="Q257" s="31">
        <v>3349555</v>
      </c>
      <c r="R257" s="31">
        <v>3870252</v>
      </c>
      <c r="S257" s="31">
        <v>704781</v>
      </c>
      <c r="T257" s="36">
        <f t="shared" si="54"/>
        <v>0.21041033808968654</v>
      </c>
      <c r="U257" s="36">
        <f t="shared" si="55"/>
        <v>-0.43202214588645271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597430</v>
      </c>
      <c r="E258" s="31">
        <v>597430</v>
      </c>
      <c r="F258" s="31">
        <v>145085</v>
      </c>
      <c r="G258" s="36">
        <f t="shared" si="49"/>
        <v>0.24284853455634969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145085</v>
      </c>
      <c r="O258" s="36">
        <f t="shared" si="53"/>
        <v>0.24284853455634969</v>
      </c>
      <c r="P258" s="31">
        <v>163608</v>
      </c>
      <c r="Q258" s="31">
        <v>500000</v>
      </c>
      <c r="R258" s="31">
        <v>500000</v>
      </c>
      <c r="S258" s="31">
        <v>163608</v>
      </c>
      <c r="T258" s="36">
        <f t="shared" si="54"/>
        <v>0.32721600000000001</v>
      </c>
      <c r="U258" s="36">
        <f t="shared" si="55"/>
        <v>-0.11321573517187422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8876520</v>
      </c>
      <c r="E259" s="32">
        <f>SUM(E255:E258)</f>
        <v>8876520</v>
      </c>
      <c r="F259" s="32">
        <f>SUM(F255:F258)</f>
        <v>1106935</v>
      </c>
      <c r="G259" s="37">
        <f t="shared" si="49"/>
        <v>0.12470371271624466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1106935</v>
      </c>
      <c r="O259" s="37">
        <f t="shared" si="53"/>
        <v>0.12470371271624466</v>
      </c>
      <c r="P259" s="32">
        <f>SUM(P255:P258)</f>
        <v>1414782</v>
      </c>
      <c r="Q259" s="32">
        <f>SUM(Q255:Q258)</f>
        <v>9198623</v>
      </c>
      <c r="R259" s="32">
        <f>SUM(R255:R258)</f>
        <v>9942112</v>
      </c>
      <c r="S259" s="32">
        <f>SUM(S255:S258)</f>
        <v>1414782</v>
      </c>
      <c r="T259" s="37">
        <f t="shared" si="54"/>
        <v>0.15380367257142727</v>
      </c>
      <c r="U259" s="37">
        <f t="shared" si="55"/>
        <v>-0.21759324051337947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82628949</v>
      </c>
      <c r="E260" s="32">
        <f>SUM(E234:E239,E241:E246,E248:E253,E255:E258)</f>
        <v>82628949</v>
      </c>
      <c r="F260" s="32">
        <f>SUM(F234:F239,F241:F246,F248:F253,F255:F258)</f>
        <v>16558724</v>
      </c>
      <c r="G260" s="37">
        <f t="shared" si="49"/>
        <v>0.20039857943733497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16558724</v>
      </c>
      <c r="O260" s="37">
        <f t="shared" si="53"/>
        <v>0.20039857943733497</v>
      </c>
      <c r="P260" s="32">
        <f>SUM(P234:P239,P241:P246,P248:P253,P255:P258)</f>
        <v>17526250</v>
      </c>
      <c r="Q260" s="32">
        <f>SUM(Q234:Q239,Q241:Q246,Q248:Q253,Q255:Q258)</f>
        <v>87904356</v>
      </c>
      <c r="R260" s="32">
        <f>SUM(R234:R239,R241:R246,R248:R253,R255:R258)</f>
        <v>92653761</v>
      </c>
      <c r="S260" s="32">
        <f>SUM(S234:S239,S241:S246,S248:S253,S255:S258)</f>
        <v>17526250</v>
      </c>
      <c r="T260" s="37">
        <f t="shared" si="54"/>
        <v>0.19937862920012747</v>
      </c>
      <c r="U260" s="37">
        <f t="shared" si="55"/>
        <v>-5.5204393409885144E-2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3491000</v>
      </c>
      <c r="E263" s="31">
        <v>3491000</v>
      </c>
      <c r="F263" s="31">
        <v>235694</v>
      </c>
      <c r="G263" s="36">
        <f t="shared" ref="G263:G299" si="56">IF(($D263     =0),0,($F263     /$D263     ))</f>
        <v>6.751475221999427E-2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235694</v>
      </c>
      <c r="O263" s="36">
        <f t="shared" ref="O263:O299" si="60">IF(($D263     =0),0,($N263     /$D263     ))</f>
        <v>6.751475221999427E-2</v>
      </c>
      <c r="P263" s="31">
        <v>7458</v>
      </c>
      <c r="Q263" s="31">
        <v>2399100</v>
      </c>
      <c r="R263" s="31">
        <v>2417922</v>
      </c>
      <c r="S263" s="31">
        <v>7458</v>
      </c>
      <c r="T263" s="36">
        <f t="shared" ref="T263:T299" si="61">IF(($Q263     =0),0,($S263     /$Q263     ))</f>
        <v>3.1086657496561211E-3</v>
      </c>
      <c r="U263" s="36">
        <f t="shared" ref="U263:U299" si="62">IF(($P263     =0),0,(($F263     /$P263     )-1))</f>
        <v>30.60284258514347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4403708</v>
      </c>
      <c r="E264" s="31">
        <v>4403708</v>
      </c>
      <c r="F264" s="31">
        <v>1983976</v>
      </c>
      <c r="G264" s="36">
        <f t="shared" si="56"/>
        <v>0.45052396752918222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1983976</v>
      </c>
      <c r="O264" s="36">
        <f t="shared" si="60"/>
        <v>0.45052396752918222</v>
      </c>
      <c r="P264" s="31">
        <v>2839252</v>
      </c>
      <c r="Q264" s="31">
        <v>5823763</v>
      </c>
      <c r="R264" s="31">
        <v>5825763</v>
      </c>
      <c r="S264" s="31">
        <v>2839252</v>
      </c>
      <c r="T264" s="36">
        <f t="shared" si="61"/>
        <v>0.48752876791174365</v>
      </c>
      <c r="U264" s="36">
        <f t="shared" si="62"/>
        <v>-0.30123285992226123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87508</v>
      </c>
      <c r="E265" s="31">
        <v>87508</v>
      </c>
      <c r="F265" s="31">
        <v>13528</v>
      </c>
      <c r="G265" s="36">
        <f t="shared" si="56"/>
        <v>0.15459158019838187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13528</v>
      </c>
      <c r="O265" s="36">
        <f t="shared" si="60"/>
        <v>0.15459158019838187</v>
      </c>
      <c r="P265" s="31">
        <v>12731</v>
      </c>
      <c r="Q265" s="31">
        <v>1087508</v>
      </c>
      <c r="R265" s="31">
        <v>1087508</v>
      </c>
      <c r="S265" s="31">
        <v>12731</v>
      </c>
      <c r="T265" s="36">
        <f t="shared" si="61"/>
        <v>1.170658054929251E-2</v>
      </c>
      <c r="U265" s="36">
        <f t="shared" si="62"/>
        <v>6.2603094807949011E-2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3494536</v>
      </c>
      <c r="G266" s="36">
        <f t="shared" si="56"/>
        <v>0.41666668653896094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3494536</v>
      </c>
      <c r="O266" s="36">
        <f t="shared" si="60"/>
        <v>0.41666668653896094</v>
      </c>
      <c r="P266" s="31">
        <v>3069105</v>
      </c>
      <c r="Q266" s="31">
        <v>7869545</v>
      </c>
      <c r="R266" s="31">
        <v>6607115</v>
      </c>
      <c r="S266" s="31">
        <v>3069105</v>
      </c>
      <c r="T266" s="36">
        <f t="shared" si="61"/>
        <v>0.38999776988377344</v>
      </c>
      <c r="U266" s="36">
        <f t="shared" si="62"/>
        <v>0.13861728419197128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16369102</v>
      </c>
      <c r="E267" s="32">
        <f>SUM(E263:E266)</f>
        <v>16369102</v>
      </c>
      <c r="F267" s="32">
        <f>SUM(F263:F266)</f>
        <v>5727734</v>
      </c>
      <c r="G267" s="37">
        <f t="shared" si="56"/>
        <v>0.34991131462190167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5727734</v>
      </c>
      <c r="O267" s="37">
        <f t="shared" si="60"/>
        <v>0.34991131462190167</v>
      </c>
      <c r="P267" s="32">
        <f>SUM(P263:P266)</f>
        <v>5928546</v>
      </c>
      <c r="Q267" s="32">
        <f>SUM(Q263:Q266)</f>
        <v>17179916</v>
      </c>
      <c r="R267" s="32">
        <f>SUM(R263:R266)</f>
        <v>15938308</v>
      </c>
      <c r="S267" s="32">
        <f>SUM(S263:S266)</f>
        <v>5928546</v>
      </c>
      <c r="T267" s="37">
        <f t="shared" si="61"/>
        <v>0.34508585490173527</v>
      </c>
      <c r="U267" s="37">
        <f t="shared" si="62"/>
        <v>-3.3872048896980811E-2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1555420</v>
      </c>
      <c r="E268" s="31">
        <v>1555420</v>
      </c>
      <c r="F268" s="31">
        <v>-3741</v>
      </c>
      <c r="G268" s="36">
        <f t="shared" si="56"/>
        <v>-2.4051381620398349E-3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-3741</v>
      </c>
      <c r="O268" s="36">
        <f t="shared" si="60"/>
        <v>-2.4051381620398349E-3</v>
      </c>
      <c r="P268" s="31">
        <v>-2487</v>
      </c>
      <c r="Q268" s="31">
        <v>1169444</v>
      </c>
      <c r="R268" s="31">
        <v>1390030</v>
      </c>
      <c r="S268" s="31">
        <v>-2487</v>
      </c>
      <c r="T268" s="36">
        <f t="shared" si="61"/>
        <v>-2.1266516395825707E-3</v>
      </c>
      <c r="U268" s="36">
        <f t="shared" si="62"/>
        <v>0.50422195416164062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3273205</v>
      </c>
      <c r="E269" s="31">
        <v>3273205</v>
      </c>
      <c r="F269" s="31">
        <v>937756</v>
      </c>
      <c r="G269" s="36">
        <f t="shared" si="56"/>
        <v>0.28649473528239144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937756</v>
      </c>
      <c r="O269" s="36">
        <f t="shared" si="60"/>
        <v>0.28649473528239144</v>
      </c>
      <c r="P269" s="31">
        <v>916651</v>
      </c>
      <c r="Q269" s="31">
        <v>2949237</v>
      </c>
      <c r="R269" s="31">
        <v>3122228</v>
      </c>
      <c r="S269" s="31">
        <v>916651</v>
      </c>
      <c r="T269" s="36">
        <f t="shared" si="61"/>
        <v>0.3108095415865188</v>
      </c>
      <c r="U269" s="36">
        <f t="shared" si="62"/>
        <v>2.3024029865237772E-2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1045462</v>
      </c>
      <c r="E270" s="31">
        <v>1045462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1002338</v>
      </c>
      <c r="R270" s="31">
        <v>1002338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1883989</v>
      </c>
      <c r="E271" s="31">
        <v>1883989</v>
      </c>
      <c r="F271" s="31">
        <v>8016</v>
      </c>
      <c r="G271" s="36">
        <f t="shared" si="56"/>
        <v>4.2548019123253905E-3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8016</v>
      </c>
      <c r="O271" s="36">
        <f t="shared" si="60"/>
        <v>4.2548019123253905E-3</v>
      </c>
      <c r="P271" s="31">
        <v>7975</v>
      </c>
      <c r="Q271" s="31">
        <v>1822273</v>
      </c>
      <c r="R271" s="31">
        <v>1822273</v>
      </c>
      <c r="S271" s="31">
        <v>7975</v>
      </c>
      <c r="T271" s="36">
        <f t="shared" si="61"/>
        <v>4.3764024380540129E-3</v>
      </c>
      <c r="U271" s="36">
        <f t="shared" si="62"/>
        <v>5.1410658307209367E-3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26157</v>
      </c>
      <c r="E272" s="31">
        <v>26157</v>
      </c>
      <c r="F272" s="31">
        <v>4902</v>
      </c>
      <c r="G272" s="36">
        <f t="shared" si="56"/>
        <v>0.18740681270787934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4902</v>
      </c>
      <c r="O272" s="36">
        <f t="shared" si="60"/>
        <v>0.18740681270787934</v>
      </c>
      <c r="P272" s="31">
        <v>39722</v>
      </c>
      <c r="Q272" s="31">
        <v>1234043</v>
      </c>
      <c r="R272" s="31">
        <v>1235432</v>
      </c>
      <c r="S272" s="31">
        <v>39722</v>
      </c>
      <c r="T272" s="36">
        <f t="shared" si="61"/>
        <v>3.2188505586920393E-2</v>
      </c>
      <c r="U272" s="36">
        <f t="shared" si="62"/>
        <v>-0.87659231660037262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1305072</v>
      </c>
      <c r="E273" s="31">
        <v>1305072</v>
      </c>
      <c r="F273" s="31">
        <v>135290</v>
      </c>
      <c r="G273" s="36">
        <f t="shared" si="56"/>
        <v>0.10366477864822783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135290</v>
      </c>
      <c r="O273" s="36">
        <f t="shared" si="60"/>
        <v>0.10366477864822783</v>
      </c>
      <c r="P273" s="31">
        <v>214085</v>
      </c>
      <c r="Q273" s="31">
        <v>2399783</v>
      </c>
      <c r="R273" s="31">
        <v>1299783</v>
      </c>
      <c r="S273" s="31">
        <v>214085</v>
      </c>
      <c r="T273" s="36">
        <f t="shared" si="61"/>
        <v>8.9210149417676521E-2</v>
      </c>
      <c r="U273" s="36">
        <f t="shared" si="62"/>
        <v>-0.36805474461078547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9089305</v>
      </c>
      <c r="E275" s="32">
        <f>SUM(E268:E274)</f>
        <v>9089305</v>
      </c>
      <c r="F275" s="32">
        <f>SUM(F268:F274)</f>
        <v>1082223</v>
      </c>
      <c r="G275" s="37">
        <f t="shared" si="56"/>
        <v>0.11906553911437673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1082223</v>
      </c>
      <c r="O275" s="37">
        <f t="shared" si="60"/>
        <v>0.11906553911437673</v>
      </c>
      <c r="P275" s="32">
        <f>SUM(P268:P274)</f>
        <v>1175946</v>
      </c>
      <c r="Q275" s="32">
        <f>SUM(Q268:Q274)</f>
        <v>10577118</v>
      </c>
      <c r="R275" s="32">
        <f>SUM(R268:R274)</f>
        <v>9872084</v>
      </c>
      <c r="S275" s="32">
        <f>SUM(S268:S274)</f>
        <v>1175946</v>
      </c>
      <c r="T275" s="37">
        <f t="shared" si="61"/>
        <v>0.11117830017590803</v>
      </c>
      <c r="U275" s="37">
        <f t="shared" si="62"/>
        <v>-7.9700088269359259E-2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1513103</v>
      </c>
      <c r="E276" s="31">
        <v>1513103</v>
      </c>
      <c r="F276" s="31">
        <v>4017</v>
      </c>
      <c r="G276" s="36">
        <f t="shared" si="56"/>
        <v>2.6548093553446128E-3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4017</v>
      </c>
      <c r="O276" s="36">
        <f t="shared" si="60"/>
        <v>2.6548093553446128E-3</v>
      </c>
      <c r="P276" s="31">
        <v>8166</v>
      </c>
      <c r="Q276" s="31">
        <v>1453107</v>
      </c>
      <c r="R276" s="31">
        <v>1453107</v>
      </c>
      <c r="S276" s="31">
        <v>8166</v>
      </c>
      <c r="T276" s="36">
        <f t="shared" si="61"/>
        <v>5.6196825147769571E-3</v>
      </c>
      <c r="U276" s="36">
        <f t="shared" si="62"/>
        <v>-0.50808229243203529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1705900</v>
      </c>
      <c r="E277" s="31">
        <v>1705900</v>
      </c>
      <c r="F277" s="31">
        <v>840448</v>
      </c>
      <c r="G277" s="36">
        <f t="shared" si="56"/>
        <v>0.4926713171932704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840448</v>
      </c>
      <c r="O277" s="36">
        <f t="shared" si="60"/>
        <v>0.4926713171932704</v>
      </c>
      <c r="P277" s="31">
        <v>9517</v>
      </c>
      <c r="Q277" s="31">
        <v>1633800</v>
      </c>
      <c r="R277" s="31">
        <v>1634800</v>
      </c>
      <c r="S277" s="31">
        <v>9517</v>
      </c>
      <c r="T277" s="36">
        <f t="shared" si="61"/>
        <v>5.8250703880523931E-3</v>
      </c>
      <c r="U277" s="36">
        <f t="shared" si="62"/>
        <v>87.31018177997268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2076800</v>
      </c>
      <c r="E278" s="31">
        <v>2076800</v>
      </c>
      <c r="F278" s="31">
        <v>67800</v>
      </c>
      <c r="G278" s="36">
        <f t="shared" si="56"/>
        <v>3.2646379044684128E-2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67800</v>
      </c>
      <c r="O278" s="36">
        <f t="shared" si="60"/>
        <v>3.2646379044684128E-2</v>
      </c>
      <c r="P278" s="31">
        <v>64010</v>
      </c>
      <c r="Q278" s="31">
        <v>1877799</v>
      </c>
      <c r="R278" s="31">
        <v>2207378</v>
      </c>
      <c r="S278" s="31">
        <v>64010</v>
      </c>
      <c r="T278" s="36">
        <f t="shared" si="61"/>
        <v>3.4087780428043682E-2</v>
      </c>
      <c r="U278" s="36">
        <f t="shared" si="62"/>
        <v>5.9209498515856884E-2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1269100</v>
      </c>
      <c r="E279" s="31">
        <v>1269100</v>
      </c>
      <c r="F279" s="31">
        <v>1887</v>
      </c>
      <c r="G279" s="36">
        <f t="shared" si="56"/>
        <v>1.4868804664723032E-3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1887</v>
      </c>
      <c r="O279" s="36">
        <f t="shared" si="60"/>
        <v>1.4868804664723032E-3</v>
      </c>
      <c r="P279" s="31">
        <v>4760</v>
      </c>
      <c r="Q279" s="31">
        <v>1221773</v>
      </c>
      <c r="R279" s="31">
        <v>1221773</v>
      </c>
      <c r="S279" s="31">
        <v>4760</v>
      </c>
      <c r="T279" s="36">
        <f t="shared" si="61"/>
        <v>3.8959774033310605E-3</v>
      </c>
      <c r="U279" s="36">
        <f t="shared" si="62"/>
        <v>-0.60357142857142865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1460000</v>
      </c>
      <c r="E280" s="31">
        <v>1460000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1400000</v>
      </c>
      <c r="R280" s="31">
        <v>1400000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1043600</v>
      </c>
      <c r="E281" s="31">
        <v>1043600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40074</v>
      </c>
      <c r="Q281" s="31">
        <v>1000000</v>
      </c>
      <c r="R281" s="31">
        <v>1000000</v>
      </c>
      <c r="S281" s="31">
        <v>40074</v>
      </c>
      <c r="T281" s="36">
        <f t="shared" si="61"/>
        <v>4.0073999999999999E-2</v>
      </c>
      <c r="U281" s="36">
        <f t="shared" si="62"/>
        <v>-1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1356000</v>
      </c>
      <c r="E282" s="31">
        <v>1356000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1391226</v>
      </c>
      <c r="R282" s="31">
        <v>1300000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1534200</v>
      </c>
      <c r="E283" s="31">
        <v>1534200</v>
      </c>
      <c r="F283" s="31">
        <v>19509</v>
      </c>
      <c r="G283" s="36">
        <f t="shared" si="56"/>
        <v>1.271607352366054E-2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19509</v>
      </c>
      <c r="O283" s="36">
        <f t="shared" si="60"/>
        <v>1.271607352366054E-2</v>
      </c>
      <c r="P283" s="31">
        <v>18169</v>
      </c>
      <c r="Q283" s="31">
        <v>1447250</v>
      </c>
      <c r="R283" s="31">
        <v>1470000</v>
      </c>
      <c r="S283" s="31">
        <v>18169</v>
      </c>
      <c r="T283" s="36">
        <f t="shared" si="61"/>
        <v>1.2554154430817067E-2</v>
      </c>
      <c r="U283" s="36">
        <f t="shared" si="62"/>
        <v>7.3751995156585481E-2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11958703</v>
      </c>
      <c r="E285" s="32">
        <f>SUM(E276:E284)</f>
        <v>11958703</v>
      </c>
      <c r="F285" s="32">
        <f>SUM(F276:F284)</f>
        <v>933661</v>
      </c>
      <c r="G285" s="37">
        <f t="shared" si="56"/>
        <v>7.807376769872118E-2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933661</v>
      </c>
      <c r="O285" s="37">
        <f t="shared" si="60"/>
        <v>7.807376769872118E-2</v>
      </c>
      <c r="P285" s="32">
        <f>SUM(P276:P284)</f>
        <v>144696</v>
      </c>
      <c r="Q285" s="32">
        <f>SUM(Q276:Q284)</f>
        <v>11424955</v>
      </c>
      <c r="R285" s="32">
        <f>SUM(R276:R284)</f>
        <v>11687058</v>
      </c>
      <c r="S285" s="32">
        <f>SUM(S276:S284)</f>
        <v>144696</v>
      </c>
      <c r="T285" s="37">
        <f t="shared" si="61"/>
        <v>1.2664907651715039E-2</v>
      </c>
      <c r="U285" s="37">
        <f t="shared" si="62"/>
        <v>5.4525695250732573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395627</v>
      </c>
      <c r="E286" s="31">
        <v>395627</v>
      </c>
      <c r="F286" s="31">
        <v>10329</v>
      </c>
      <c r="G286" s="36">
        <f t="shared" si="56"/>
        <v>2.6107924888847323E-2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10329</v>
      </c>
      <c r="O286" s="36">
        <f t="shared" si="60"/>
        <v>2.6107924888847323E-2</v>
      </c>
      <c r="P286" s="31">
        <v>12376</v>
      </c>
      <c r="Q286" s="31">
        <v>1274536</v>
      </c>
      <c r="R286" s="31">
        <v>2479200</v>
      </c>
      <c r="S286" s="31">
        <v>12376</v>
      </c>
      <c r="T286" s="36">
        <f t="shared" si="61"/>
        <v>9.7102004180344842E-3</v>
      </c>
      <c r="U286" s="36">
        <f t="shared" si="62"/>
        <v>-0.16540077569489331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1043738</v>
      </c>
      <c r="E287" s="31">
        <v>1043738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1000701</v>
      </c>
      <c r="R287" s="31">
        <v>1000701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1763155</v>
      </c>
      <c r="E288" s="31">
        <v>1763155</v>
      </c>
      <c r="F288" s="31">
        <v>6485</v>
      </c>
      <c r="G288" s="36">
        <f t="shared" si="56"/>
        <v>3.6780657401079314E-3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6485</v>
      </c>
      <c r="O288" s="36">
        <f t="shared" si="60"/>
        <v>3.6780657401079314E-3</v>
      </c>
      <c r="P288" s="31">
        <v>7332</v>
      </c>
      <c r="Q288" s="31">
        <v>1564448</v>
      </c>
      <c r="R288" s="31">
        <v>1564448</v>
      </c>
      <c r="S288" s="31">
        <v>7332</v>
      </c>
      <c r="T288" s="36">
        <f t="shared" si="61"/>
        <v>4.6866370758248278E-3</v>
      </c>
      <c r="U288" s="36">
        <f t="shared" si="62"/>
        <v>-0.1155210038188762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2107000</v>
      </c>
      <c r="E289" s="31">
        <v>2107000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1672</v>
      </c>
      <c r="Q289" s="31">
        <v>2173000</v>
      </c>
      <c r="R289" s="31">
        <v>2173000</v>
      </c>
      <c r="S289" s="31">
        <v>1672</v>
      </c>
      <c r="T289" s="36">
        <f t="shared" si="61"/>
        <v>7.6944316612977451E-4</v>
      </c>
      <c r="U289" s="36">
        <f t="shared" si="62"/>
        <v>-1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4186198</v>
      </c>
      <c r="E290" s="31">
        <v>4186198</v>
      </c>
      <c r="F290" s="31">
        <v>203627</v>
      </c>
      <c r="G290" s="36">
        <f t="shared" si="56"/>
        <v>4.8642467460927555E-2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203627</v>
      </c>
      <c r="O290" s="36">
        <f t="shared" si="60"/>
        <v>4.8642467460927555E-2</v>
      </c>
      <c r="P290" s="31">
        <v>676317</v>
      </c>
      <c r="Q290" s="31">
        <v>3194045</v>
      </c>
      <c r="R290" s="31">
        <v>3775399</v>
      </c>
      <c r="S290" s="31">
        <v>676317</v>
      </c>
      <c r="T290" s="36">
        <f t="shared" si="61"/>
        <v>0.21174310318107603</v>
      </c>
      <c r="U290" s="36">
        <f t="shared" si="62"/>
        <v>-0.69891781516655649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9495718</v>
      </c>
      <c r="E292" s="32">
        <f>SUM(E286:E291)</f>
        <v>9495718</v>
      </c>
      <c r="F292" s="32">
        <f>SUM(F286:F291)</f>
        <v>220441</v>
      </c>
      <c r="G292" s="37">
        <f t="shared" si="56"/>
        <v>2.3214779545896371E-2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220441</v>
      </c>
      <c r="O292" s="37">
        <f t="shared" si="60"/>
        <v>2.3214779545896371E-2</v>
      </c>
      <c r="P292" s="32">
        <f>SUM(P286:P291)</f>
        <v>697697</v>
      </c>
      <c r="Q292" s="32">
        <f>SUM(Q286:Q291)</f>
        <v>9206730</v>
      </c>
      <c r="R292" s="32">
        <f>SUM(R286:R291)</f>
        <v>10992748</v>
      </c>
      <c r="S292" s="32">
        <f>SUM(S286:S291)</f>
        <v>697697</v>
      </c>
      <c r="T292" s="37">
        <f t="shared" si="61"/>
        <v>7.5781194843337424E-2</v>
      </c>
      <c r="U292" s="37">
        <f t="shared" si="62"/>
        <v>-0.6840447930835305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11782000</v>
      </c>
      <c r="E293" s="31">
        <v>11782000</v>
      </c>
      <c r="F293" s="31">
        <v>1088451</v>
      </c>
      <c r="G293" s="36">
        <f t="shared" si="56"/>
        <v>9.2382532676964862E-2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1088451</v>
      </c>
      <c r="O293" s="36">
        <f t="shared" si="60"/>
        <v>9.2382532676964862E-2</v>
      </c>
      <c r="P293" s="31">
        <v>784912</v>
      </c>
      <c r="Q293" s="31">
        <v>11347500</v>
      </c>
      <c r="R293" s="31">
        <v>12047500</v>
      </c>
      <c r="S293" s="31">
        <v>784912</v>
      </c>
      <c r="T293" s="36">
        <f t="shared" si="61"/>
        <v>6.9170478078872E-2</v>
      </c>
      <c r="U293" s="36">
        <f t="shared" si="62"/>
        <v>0.3867172370915466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1329883</v>
      </c>
      <c r="E294" s="31">
        <v>1329883</v>
      </c>
      <c r="F294" s="31">
        <v>13203</v>
      </c>
      <c r="G294" s="36">
        <f t="shared" si="56"/>
        <v>9.9279410293988263E-3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13203</v>
      </c>
      <c r="O294" s="36">
        <f t="shared" si="60"/>
        <v>9.9279410293988263E-3</v>
      </c>
      <c r="P294" s="31">
        <v>15363</v>
      </c>
      <c r="Q294" s="31">
        <v>1274174</v>
      </c>
      <c r="R294" s="31">
        <v>1274174</v>
      </c>
      <c r="S294" s="31">
        <v>15363</v>
      </c>
      <c r="T294" s="36">
        <f t="shared" si="61"/>
        <v>1.2057222953850887E-2</v>
      </c>
      <c r="U294" s="36">
        <f t="shared" si="62"/>
        <v>-0.14059753954305798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1263650</v>
      </c>
      <c r="E295" s="31">
        <v>1263650</v>
      </c>
      <c r="F295" s="31">
        <v>19660</v>
      </c>
      <c r="G295" s="36">
        <f t="shared" si="56"/>
        <v>1.5558105488070273E-2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19660</v>
      </c>
      <c r="O295" s="36">
        <f t="shared" si="60"/>
        <v>1.5558105488070273E-2</v>
      </c>
      <c r="P295" s="31">
        <v>573353</v>
      </c>
      <c r="Q295" s="31">
        <v>1189171</v>
      </c>
      <c r="R295" s="31">
        <v>1189180</v>
      </c>
      <c r="S295" s="31">
        <v>573353</v>
      </c>
      <c r="T295" s="36">
        <f t="shared" si="61"/>
        <v>0.48214512462883807</v>
      </c>
      <c r="U295" s="36">
        <f t="shared" si="62"/>
        <v>-0.96571047853591074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860417</v>
      </c>
      <c r="E296" s="31">
        <v>860417</v>
      </c>
      <c r="F296" s="31">
        <v>5114</v>
      </c>
      <c r="G296" s="36">
        <f t="shared" si="56"/>
        <v>5.9436296586422629E-3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5114</v>
      </c>
      <c r="O296" s="36">
        <f t="shared" si="60"/>
        <v>5.9436296586422629E-3</v>
      </c>
      <c r="P296" s="31">
        <v>3956</v>
      </c>
      <c r="Q296" s="31">
        <v>17875389</v>
      </c>
      <c r="R296" s="31">
        <v>17885539</v>
      </c>
      <c r="S296" s="31">
        <v>3956</v>
      </c>
      <c r="T296" s="36">
        <f t="shared" si="61"/>
        <v>2.2130986911669446E-4</v>
      </c>
      <c r="U296" s="36">
        <f t="shared" si="62"/>
        <v>0.29271991911021233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15235950</v>
      </c>
      <c r="E298" s="32">
        <f>SUM(E293:E297)</f>
        <v>15235950</v>
      </c>
      <c r="F298" s="32">
        <f>SUM(F293:F297)</f>
        <v>1126428</v>
      </c>
      <c r="G298" s="37">
        <f t="shared" si="56"/>
        <v>7.3932245773975364E-2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1126428</v>
      </c>
      <c r="O298" s="37">
        <f t="shared" si="60"/>
        <v>7.3932245773975364E-2</v>
      </c>
      <c r="P298" s="32">
        <f>SUM(P293:P297)</f>
        <v>1377584</v>
      </c>
      <c r="Q298" s="32">
        <f>SUM(Q293:Q297)</f>
        <v>31686234</v>
      </c>
      <c r="R298" s="32">
        <f>SUM(R293:R297)</f>
        <v>32396393</v>
      </c>
      <c r="S298" s="32">
        <f>SUM(S293:S297)</f>
        <v>1377584</v>
      </c>
      <c r="T298" s="37">
        <f t="shared" si="61"/>
        <v>4.3475788255556022E-2</v>
      </c>
      <c r="U298" s="37">
        <f t="shared" si="62"/>
        <v>-0.18231628706489045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62148778</v>
      </c>
      <c r="E299" s="32">
        <f>SUM(E263:E266,E268:E274,E276:E284,E286:E291,E293:E297)</f>
        <v>62148778</v>
      </c>
      <c r="F299" s="32">
        <f>SUM(F263:F266,F268:F274,F276:F284,F286:F291,F293:F297)</f>
        <v>9090487</v>
      </c>
      <c r="G299" s="37">
        <f t="shared" si="56"/>
        <v>0.14626976253660209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9090487</v>
      </c>
      <c r="O299" s="37">
        <f t="shared" si="60"/>
        <v>0.14626976253660209</v>
      </c>
      <c r="P299" s="32">
        <f>SUM(P263:P266,P268:P274,P276:P284,P286:P291,P293:P297)</f>
        <v>9324469</v>
      </c>
      <c r="Q299" s="32">
        <f>SUM(Q263:Q266,Q268:Q274,Q276:Q284,Q286:Q291,Q293:Q297)</f>
        <v>80074953</v>
      </c>
      <c r="R299" s="32">
        <f>SUM(R263:R266,R268:R274,R276:R284,R286:R291,R293:R297)</f>
        <v>80886591</v>
      </c>
      <c r="S299" s="32">
        <f>SUM(S263:S266,S268:S274,S276:S284,S286:S291,S293:S297)</f>
        <v>9324469</v>
      </c>
      <c r="T299" s="37">
        <f t="shared" si="61"/>
        <v>0.11644676207302926</v>
      </c>
      <c r="U299" s="37">
        <f t="shared" si="62"/>
        <v>-2.5093332392439716E-2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99986652</v>
      </c>
      <c r="E302" s="31">
        <v>99986652</v>
      </c>
      <c r="F302" s="31">
        <v>34949071</v>
      </c>
      <c r="G302" s="36">
        <f t="shared" ref="G302:G339" si="63">IF(($D302     =0),0,($F302     /$D302     ))</f>
        <v>0.34953736624764675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34949071</v>
      </c>
      <c r="O302" s="36">
        <f t="shared" ref="O302:O339" si="67">IF(($D302     =0),0,($N302     /$D302     ))</f>
        <v>0.34953736624764675</v>
      </c>
      <c r="P302" s="31">
        <v>31874898</v>
      </c>
      <c r="Q302" s="31">
        <v>86803628</v>
      </c>
      <c r="R302" s="31">
        <v>99216400</v>
      </c>
      <c r="S302" s="31">
        <v>31874898</v>
      </c>
      <c r="T302" s="36">
        <f t="shared" ref="T302:T339" si="68">IF(($Q302     =0),0,($S302     /$Q302     ))</f>
        <v>0.36720697895253873</v>
      </c>
      <c r="U302" s="36">
        <f t="shared" ref="U302:U339" si="69">IF(($P302     =0),0,(($F302     /$P302     )-1))</f>
        <v>9.6444951761100572E-2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99986652</v>
      </c>
      <c r="E303" s="32">
        <f>E302</f>
        <v>99986652</v>
      </c>
      <c r="F303" s="32">
        <f>F302</f>
        <v>34949071</v>
      </c>
      <c r="G303" s="37">
        <f t="shared" si="63"/>
        <v>0.34953736624764675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34949071</v>
      </c>
      <c r="O303" s="37">
        <f t="shared" si="67"/>
        <v>0.34953736624764675</v>
      </c>
      <c r="P303" s="32">
        <f>P302</f>
        <v>31874898</v>
      </c>
      <c r="Q303" s="32">
        <f>Q302</f>
        <v>86803628</v>
      </c>
      <c r="R303" s="32">
        <f>R302</f>
        <v>99216400</v>
      </c>
      <c r="S303" s="32">
        <f>S302</f>
        <v>31874898</v>
      </c>
      <c r="T303" s="37">
        <f t="shared" si="68"/>
        <v>0.36720697895253873</v>
      </c>
      <c r="U303" s="37">
        <f t="shared" si="69"/>
        <v>9.6444951761100572E-2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9649501</v>
      </c>
      <c r="E304" s="31">
        <v>9649501</v>
      </c>
      <c r="F304" s="31">
        <v>2323131</v>
      </c>
      <c r="G304" s="36">
        <f t="shared" si="63"/>
        <v>0.24075141294871102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2323131</v>
      </c>
      <c r="O304" s="36">
        <f t="shared" si="67"/>
        <v>0.24075141294871102</v>
      </c>
      <c r="P304" s="31">
        <v>2069697</v>
      </c>
      <c r="Q304" s="31">
        <v>9594770</v>
      </c>
      <c r="R304" s="31">
        <v>10165869</v>
      </c>
      <c r="S304" s="31">
        <v>2069697</v>
      </c>
      <c r="T304" s="36">
        <f t="shared" si="68"/>
        <v>0.21571095503070944</v>
      </c>
      <c r="U304" s="36">
        <f t="shared" si="69"/>
        <v>0.12244980787042747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6960375</v>
      </c>
      <c r="E305" s="31">
        <v>6960375</v>
      </c>
      <c r="F305" s="31">
        <v>1489327</v>
      </c>
      <c r="G305" s="36">
        <f t="shared" si="63"/>
        <v>0.21397223569132409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1489327</v>
      </c>
      <c r="O305" s="36">
        <f t="shared" si="67"/>
        <v>0.21397223569132409</v>
      </c>
      <c r="P305" s="31">
        <v>1336467</v>
      </c>
      <c r="Q305" s="31">
        <v>5867258</v>
      </c>
      <c r="R305" s="31">
        <v>6441957</v>
      </c>
      <c r="S305" s="31">
        <v>1336467</v>
      </c>
      <c r="T305" s="36">
        <f t="shared" si="68"/>
        <v>0.22778391541670742</v>
      </c>
      <c r="U305" s="36">
        <f t="shared" si="69"/>
        <v>0.11437618736564392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9093000</v>
      </c>
      <c r="E306" s="31">
        <v>9093000</v>
      </c>
      <c r="F306" s="31">
        <v>2145053</v>
      </c>
      <c r="G306" s="36">
        <f t="shared" si="63"/>
        <v>0.2359015726382932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2145053</v>
      </c>
      <c r="O306" s="36">
        <f t="shared" si="67"/>
        <v>0.2359015726382932</v>
      </c>
      <c r="P306" s="31">
        <v>1965259</v>
      </c>
      <c r="Q306" s="31">
        <v>8857000</v>
      </c>
      <c r="R306" s="31">
        <v>9209885</v>
      </c>
      <c r="S306" s="31">
        <v>1965259</v>
      </c>
      <c r="T306" s="36">
        <f t="shared" si="68"/>
        <v>0.22188765947837868</v>
      </c>
      <c r="U306" s="36">
        <f t="shared" si="69"/>
        <v>9.148616034833057E-2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10315056</v>
      </c>
      <c r="E307" s="31">
        <v>10027454</v>
      </c>
      <c r="F307" s="31">
        <v>2802294</v>
      </c>
      <c r="G307" s="36">
        <f t="shared" si="63"/>
        <v>0.27167026528988308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2802294</v>
      </c>
      <c r="O307" s="36">
        <f t="shared" si="67"/>
        <v>0.27167026528988308</v>
      </c>
      <c r="P307" s="31">
        <v>2283942</v>
      </c>
      <c r="Q307" s="31">
        <v>9472415</v>
      </c>
      <c r="R307" s="31">
        <v>9772210</v>
      </c>
      <c r="S307" s="31">
        <v>2283942</v>
      </c>
      <c r="T307" s="36">
        <f t="shared" si="68"/>
        <v>0.24111506938832389</v>
      </c>
      <c r="U307" s="36">
        <f t="shared" si="69"/>
        <v>0.2269549752139064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13342875</v>
      </c>
      <c r="E308" s="31">
        <v>13342875</v>
      </c>
      <c r="F308" s="31">
        <v>2924209</v>
      </c>
      <c r="G308" s="36">
        <f t="shared" si="63"/>
        <v>0.21915883945551465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2924209</v>
      </c>
      <c r="O308" s="36">
        <f t="shared" si="67"/>
        <v>0.21915883945551465</v>
      </c>
      <c r="P308" s="31">
        <v>2820825</v>
      </c>
      <c r="Q308" s="31">
        <v>12939937</v>
      </c>
      <c r="R308" s="31">
        <v>13029937</v>
      </c>
      <c r="S308" s="31">
        <v>2820825</v>
      </c>
      <c r="T308" s="36">
        <f t="shared" si="68"/>
        <v>0.21799371975304052</v>
      </c>
      <c r="U308" s="36">
        <f t="shared" si="69"/>
        <v>3.6650270754123415E-2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40984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49360807</v>
      </c>
      <c r="E310" s="32">
        <f>SUM(E304:E309)</f>
        <v>49073205</v>
      </c>
      <c r="F310" s="32">
        <f>SUM(F304:F309)</f>
        <v>11684014</v>
      </c>
      <c r="G310" s="37">
        <f t="shared" si="63"/>
        <v>0.236706300202912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11684014</v>
      </c>
      <c r="O310" s="37">
        <f t="shared" si="67"/>
        <v>0.236706300202912</v>
      </c>
      <c r="P310" s="32">
        <f>SUM(P304:P309)</f>
        <v>10476190</v>
      </c>
      <c r="Q310" s="32">
        <f>SUM(Q304:Q309)</f>
        <v>46731380</v>
      </c>
      <c r="R310" s="32">
        <f>SUM(R304:R309)</f>
        <v>48660842</v>
      </c>
      <c r="S310" s="32">
        <f>SUM(S304:S309)</f>
        <v>10476190</v>
      </c>
      <c r="T310" s="37">
        <f t="shared" si="68"/>
        <v>0.22417891361222372</v>
      </c>
      <c r="U310" s="37">
        <f t="shared" si="69"/>
        <v>0.11529229614964986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149752775</v>
      </c>
      <c r="E311" s="31">
        <v>149752775</v>
      </c>
      <c r="F311" s="31">
        <v>59722308</v>
      </c>
      <c r="G311" s="36">
        <f t="shared" si="63"/>
        <v>0.39880601878663019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59722308</v>
      </c>
      <c r="O311" s="36">
        <f t="shared" si="67"/>
        <v>0.39880601878663019</v>
      </c>
      <c r="P311" s="31">
        <v>47652990</v>
      </c>
      <c r="Q311" s="31">
        <v>135102546</v>
      </c>
      <c r="R311" s="31">
        <v>135303546</v>
      </c>
      <c r="S311" s="31">
        <v>47652990</v>
      </c>
      <c r="T311" s="36">
        <f t="shared" si="68"/>
        <v>0.35271718713576278</v>
      </c>
      <c r="U311" s="36">
        <f t="shared" si="69"/>
        <v>0.2532751460086764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5065368</v>
      </c>
      <c r="E312" s="31">
        <v>5065368</v>
      </c>
      <c r="F312" s="31">
        <v>7274936</v>
      </c>
      <c r="G312" s="36">
        <f t="shared" si="63"/>
        <v>1.4362107550724843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7274936</v>
      </c>
      <c r="O312" s="36">
        <f t="shared" si="67"/>
        <v>1.4362107550724843</v>
      </c>
      <c r="P312" s="31">
        <v>1076439</v>
      </c>
      <c r="Q312" s="31">
        <v>7897337</v>
      </c>
      <c r="R312" s="31">
        <v>4754237</v>
      </c>
      <c r="S312" s="31">
        <v>1076439</v>
      </c>
      <c r="T312" s="36">
        <f t="shared" si="68"/>
        <v>0.13630404780750777</v>
      </c>
      <c r="U312" s="36">
        <f t="shared" si="69"/>
        <v>5.7583355861316807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14918092</v>
      </c>
      <c r="E313" s="31">
        <v>14918092</v>
      </c>
      <c r="F313" s="31">
        <v>2540280</v>
      </c>
      <c r="G313" s="36">
        <f t="shared" si="63"/>
        <v>0.17028182960662797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2540280</v>
      </c>
      <c r="O313" s="36">
        <f t="shared" si="67"/>
        <v>0.17028182960662797</v>
      </c>
      <c r="P313" s="31">
        <v>2583225</v>
      </c>
      <c r="Q313" s="31">
        <v>18284657</v>
      </c>
      <c r="R313" s="31">
        <v>16856939</v>
      </c>
      <c r="S313" s="31">
        <v>2583225</v>
      </c>
      <c r="T313" s="36">
        <f t="shared" si="68"/>
        <v>0.14127828594214265</v>
      </c>
      <c r="U313" s="36">
        <f t="shared" si="69"/>
        <v>-1.6624568127050487E-2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13250550</v>
      </c>
      <c r="E314" s="31">
        <v>13250550</v>
      </c>
      <c r="F314" s="31">
        <v>4499442</v>
      </c>
      <c r="G314" s="36">
        <f t="shared" si="63"/>
        <v>0.33956643309145657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4499442</v>
      </c>
      <c r="O314" s="36">
        <f t="shared" si="67"/>
        <v>0.33956643309145657</v>
      </c>
      <c r="P314" s="31">
        <v>451115</v>
      </c>
      <c r="Q314" s="31">
        <v>12214900</v>
      </c>
      <c r="R314" s="31">
        <v>12281695</v>
      </c>
      <c r="S314" s="31">
        <v>451115</v>
      </c>
      <c r="T314" s="36">
        <f t="shared" si="68"/>
        <v>3.6931534437449343E-2</v>
      </c>
      <c r="U314" s="36">
        <f t="shared" si="69"/>
        <v>8.9740465291555367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11375847</v>
      </c>
      <c r="E315" s="31">
        <v>11375847</v>
      </c>
      <c r="F315" s="31">
        <v>2700761</v>
      </c>
      <c r="G315" s="36">
        <f t="shared" si="63"/>
        <v>0.23741186040916337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2700761</v>
      </c>
      <c r="O315" s="36">
        <f t="shared" si="67"/>
        <v>0.23741186040916337</v>
      </c>
      <c r="P315" s="31">
        <v>2939439</v>
      </c>
      <c r="Q315" s="31">
        <v>11260063</v>
      </c>
      <c r="R315" s="31">
        <v>12045367</v>
      </c>
      <c r="S315" s="31">
        <v>2939439</v>
      </c>
      <c r="T315" s="36">
        <f t="shared" si="68"/>
        <v>0.26104996037766398</v>
      </c>
      <c r="U315" s="36">
        <f t="shared" si="69"/>
        <v>-8.1198487194325208E-2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1636000</v>
      </c>
      <c r="E316" s="31">
        <v>1636000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-7121</v>
      </c>
      <c r="Q316" s="31">
        <v>1575000</v>
      </c>
      <c r="R316" s="31">
        <v>2104921</v>
      </c>
      <c r="S316" s="31">
        <v>-7121</v>
      </c>
      <c r="T316" s="36">
        <f t="shared" si="68"/>
        <v>-4.5212698412698416E-3</v>
      </c>
      <c r="U316" s="36">
        <f t="shared" si="69"/>
        <v>-1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195998632</v>
      </c>
      <c r="E317" s="32">
        <f>SUM(E311:E316)</f>
        <v>195998632</v>
      </c>
      <c r="F317" s="32">
        <f>SUM(F311:F316)</f>
        <v>76737727</v>
      </c>
      <c r="G317" s="37">
        <f t="shared" si="63"/>
        <v>0.39152174796811845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76737727</v>
      </c>
      <c r="O317" s="37">
        <f t="shared" si="67"/>
        <v>0.39152174796811845</v>
      </c>
      <c r="P317" s="32">
        <f>SUM(P311:P316)</f>
        <v>54696087</v>
      </c>
      <c r="Q317" s="32">
        <f>SUM(Q311:Q316)</f>
        <v>186334503</v>
      </c>
      <c r="R317" s="32">
        <f>SUM(R311:R316)</f>
        <v>183346705</v>
      </c>
      <c r="S317" s="32">
        <f>SUM(S311:S316)</f>
        <v>54696087</v>
      </c>
      <c r="T317" s="37">
        <f t="shared" si="68"/>
        <v>0.29353708582891919</v>
      </c>
      <c r="U317" s="37">
        <f t="shared" si="69"/>
        <v>0.40298385513391488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10876518</v>
      </c>
      <c r="E318" s="31">
        <v>10876518</v>
      </c>
      <c r="F318" s="31">
        <v>1638942</v>
      </c>
      <c r="G318" s="36">
        <f t="shared" si="63"/>
        <v>0.15068627661904296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1638942</v>
      </c>
      <c r="O318" s="36">
        <f t="shared" si="67"/>
        <v>0.15068627661904296</v>
      </c>
      <c r="P318" s="31">
        <v>2493422</v>
      </c>
      <c r="Q318" s="31">
        <v>10807847</v>
      </c>
      <c r="R318" s="31">
        <v>10841076</v>
      </c>
      <c r="S318" s="31">
        <v>2493422</v>
      </c>
      <c r="T318" s="36">
        <f t="shared" si="68"/>
        <v>0.23070478329310176</v>
      </c>
      <c r="U318" s="36">
        <f t="shared" si="69"/>
        <v>-0.34269369565199959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8785170</v>
      </c>
      <c r="E319" s="31">
        <v>8785170</v>
      </c>
      <c r="F319" s="31">
        <v>2098804</v>
      </c>
      <c r="G319" s="36">
        <f t="shared" si="63"/>
        <v>0.23890306049854471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2098804</v>
      </c>
      <c r="O319" s="36">
        <f t="shared" si="67"/>
        <v>0.23890306049854471</v>
      </c>
      <c r="P319" s="31">
        <v>1806266</v>
      </c>
      <c r="Q319" s="31">
        <v>8776100</v>
      </c>
      <c r="R319" s="31">
        <v>8795703</v>
      </c>
      <c r="S319" s="31">
        <v>1806266</v>
      </c>
      <c r="T319" s="36">
        <f t="shared" si="68"/>
        <v>0.20581647884595664</v>
      </c>
      <c r="U319" s="36">
        <f t="shared" si="69"/>
        <v>0.16195731968602622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8978750</v>
      </c>
      <c r="E320" s="31">
        <v>8978750</v>
      </c>
      <c r="F320" s="31">
        <v>1926012</v>
      </c>
      <c r="G320" s="36">
        <f t="shared" si="63"/>
        <v>0.21450781010719755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1926012</v>
      </c>
      <c r="O320" s="36">
        <f t="shared" si="67"/>
        <v>0.21450781010719755</v>
      </c>
      <c r="P320" s="31">
        <v>1739299</v>
      </c>
      <c r="Q320" s="31">
        <v>7460810</v>
      </c>
      <c r="R320" s="31">
        <v>7578010</v>
      </c>
      <c r="S320" s="31">
        <v>1739299</v>
      </c>
      <c r="T320" s="36">
        <f t="shared" si="68"/>
        <v>0.23312468753392729</v>
      </c>
      <c r="U320" s="36">
        <f t="shared" si="69"/>
        <v>0.10734957014291391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7289534</v>
      </c>
      <c r="E321" s="31">
        <v>7289534</v>
      </c>
      <c r="F321" s="31">
        <v>1065070</v>
      </c>
      <c r="G321" s="36">
        <f t="shared" si="63"/>
        <v>0.14610947695696322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1065070</v>
      </c>
      <c r="O321" s="36">
        <f t="shared" si="67"/>
        <v>0.14610947695696322</v>
      </c>
      <c r="P321" s="31">
        <v>1647225</v>
      </c>
      <c r="Q321" s="31">
        <v>7107810</v>
      </c>
      <c r="R321" s="31">
        <v>7191808</v>
      </c>
      <c r="S321" s="31">
        <v>1647225</v>
      </c>
      <c r="T321" s="36">
        <f t="shared" si="68"/>
        <v>0.23174859766932432</v>
      </c>
      <c r="U321" s="36">
        <f t="shared" si="69"/>
        <v>-0.35341559289107438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35929972</v>
      </c>
      <c r="E323" s="32">
        <f>SUM(E318:E322)</f>
        <v>35929972</v>
      </c>
      <c r="F323" s="32">
        <f>SUM(F318:F322)</f>
        <v>6728828</v>
      </c>
      <c r="G323" s="37">
        <f t="shared" si="63"/>
        <v>0.18727618268113319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6728828</v>
      </c>
      <c r="O323" s="37">
        <f t="shared" si="67"/>
        <v>0.18727618268113319</v>
      </c>
      <c r="P323" s="32">
        <f>SUM(P318:P322)</f>
        <v>7686212</v>
      </c>
      <c r="Q323" s="32">
        <f>SUM(Q318:Q322)</f>
        <v>34152567</v>
      </c>
      <c r="R323" s="32">
        <f>SUM(R318:R322)</f>
        <v>34406597</v>
      </c>
      <c r="S323" s="32">
        <f>SUM(S318:S322)</f>
        <v>7686212</v>
      </c>
      <c r="T323" s="37">
        <f t="shared" si="68"/>
        <v>0.22505517667237135</v>
      </c>
      <c r="U323" s="37">
        <f t="shared" si="69"/>
        <v>-0.1245586252369828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4946000</v>
      </c>
      <c r="E324" s="31">
        <v>4946000</v>
      </c>
      <c r="F324" s="31">
        <v>1082625</v>
      </c>
      <c r="G324" s="36">
        <f t="shared" si="63"/>
        <v>0.21888900121310151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1082625</v>
      </c>
      <c r="O324" s="36">
        <f t="shared" si="67"/>
        <v>0.21888900121310151</v>
      </c>
      <c r="P324" s="31">
        <v>11552</v>
      </c>
      <c r="Q324" s="31">
        <v>4359950</v>
      </c>
      <c r="R324" s="31">
        <v>4694154</v>
      </c>
      <c r="S324" s="31">
        <v>11552</v>
      </c>
      <c r="T324" s="36">
        <f t="shared" si="68"/>
        <v>2.6495716693998783E-3</v>
      </c>
      <c r="U324" s="36">
        <f t="shared" si="69"/>
        <v>92.717538088642655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12314161</v>
      </c>
      <c r="E325" s="31">
        <v>12314161</v>
      </c>
      <c r="F325" s="31">
        <v>1631898</v>
      </c>
      <c r="G325" s="36">
        <f t="shared" si="63"/>
        <v>0.13252206138932243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1631898</v>
      </c>
      <c r="O325" s="36">
        <f t="shared" si="67"/>
        <v>0.13252206138932243</v>
      </c>
      <c r="P325" s="31">
        <v>1567820</v>
      </c>
      <c r="Q325" s="31">
        <v>10590799</v>
      </c>
      <c r="R325" s="31">
        <v>10404239</v>
      </c>
      <c r="S325" s="31">
        <v>1567820</v>
      </c>
      <c r="T325" s="36">
        <f t="shared" si="68"/>
        <v>0.14803604525022143</v>
      </c>
      <c r="U325" s="36">
        <f t="shared" si="69"/>
        <v>4.0870763225370199E-2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11169879</v>
      </c>
      <c r="E326" s="31">
        <v>11169879</v>
      </c>
      <c r="F326" s="31">
        <v>3445870</v>
      </c>
      <c r="G326" s="36">
        <f t="shared" si="63"/>
        <v>0.30849662740303635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3445870</v>
      </c>
      <c r="O326" s="36">
        <f t="shared" si="67"/>
        <v>0.30849662740303635</v>
      </c>
      <c r="P326" s="31">
        <v>3180712</v>
      </c>
      <c r="Q326" s="31">
        <v>11056460</v>
      </c>
      <c r="R326" s="31">
        <v>11354091</v>
      </c>
      <c r="S326" s="31">
        <v>3180712</v>
      </c>
      <c r="T326" s="36">
        <f t="shared" si="68"/>
        <v>0.28767905821573991</v>
      </c>
      <c r="U326" s="36">
        <f t="shared" si="69"/>
        <v>8.3364353641574684E-2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22921580</v>
      </c>
      <c r="E327" s="31">
        <v>22434070</v>
      </c>
      <c r="F327" s="31">
        <v>3952410</v>
      </c>
      <c r="G327" s="36">
        <f t="shared" si="63"/>
        <v>0.17243183061551604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3952410</v>
      </c>
      <c r="O327" s="36">
        <f t="shared" si="67"/>
        <v>0.17243183061551604</v>
      </c>
      <c r="P327" s="31">
        <v>3898239</v>
      </c>
      <c r="Q327" s="31">
        <v>19810765</v>
      </c>
      <c r="R327" s="31">
        <v>21713489</v>
      </c>
      <c r="S327" s="31">
        <v>3898239</v>
      </c>
      <c r="T327" s="36">
        <f t="shared" si="68"/>
        <v>0.19677377425859122</v>
      </c>
      <c r="U327" s="36">
        <f t="shared" si="69"/>
        <v>1.3896274702500211E-2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7861100</v>
      </c>
      <c r="E328" s="31">
        <v>7861100</v>
      </c>
      <c r="F328" s="31">
        <v>4163</v>
      </c>
      <c r="G328" s="36">
        <f t="shared" si="63"/>
        <v>5.2956965310198322E-4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4163</v>
      </c>
      <c r="O328" s="36">
        <f t="shared" si="67"/>
        <v>5.2956965310198322E-4</v>
      </c>
      <c r="P328" s="31">
        <v>17853</v>
      </c>
      <c r="Q328" s="31">
        <v>7440000</v>
      </c>
      <c r="R328" s="31">
        <v>7475000</v>
      </c>
      <c r="S328" s="31">
        <v>17853</v>
      </c>
      <c r="T328" s="36">
        <f t="shared" si="68"/>
        <v>2.3995967741935482E-3</v>
      </c>
      <c r="U328" s="36">
        <f t="shared" si="69"/>
        <v>-0.76681790175320674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12472043</v>
      </c>
      <c r="E329" s="31">
        <v>12472043</v>
      </c>
      <c r="F329" s="31">
        <v>33858</v>
      </c>
      <c r="G329" s="36">
        <f t="shared" si="63"/>
        <v>2.7147116154105626E-3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33858</v>
      </c>
      <c r="O329" s="36">
        <f t="shared" si="67"/>
        <v>2.7147116154105626E-3</v>
      </c>
      <c r="P329" s="31">
        <v>785371</v>
      </c>
      <c r="Q329" s="31">
        <v>12078649</v>
      </c>
      <c r="R329" s="31">
        <v>12078649</v>
      </c>
      <c r="S329" s="31">
        <v>785371</v>
      </c>
      <c r="T329" s="36">
        <f t="shared" si="68"/>
        <v>6.5021427479182478E-2</v>
      </c>
      <c r="U329" s="36">
        <f t="shared" si="69"/>
        <v>-0.95688916448404637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12505858</v>
      </c>
      <c r="E330" s="31">
        <v>12505858</v>
      </c>
      <c r="F330" s="31">
        <v>3318671</v>
      </c>
      <c r="G330" s="36">
        <f t="shared" si="63"/>
        <v>0.26536931732312968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3318671</v>
      </c>
      <c r="O330" s="36">
        <f t="shared" si="67"/>
        <v>0.26536931732312968</v>
      </c>
      <c r="P330" s="31">
        <v>3204074</v>
      </c>
      <c r="Q330" s="31">
        <v>12291568</v>
      </c>
      <c r="R330" s="31">
        <v>12251111</v>
      </c>
      <c r="S330" s="31">
        <v>3204074</v>
      </c>
      <c r="T330" s="36">
        <f t="shared" si="68"/>
        <v>0.2606725195678859</v>
      </c>
      <c r="U330" s="36">
        <f t="shared" si="69"/>
        <v>3.5766027875760775E-2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84190621</v>
      </c>
      <c r="E332" s="32">
        <f>SUM(E324:E331)</f>
        <v>83703111</v>
      </c>
      <c r="F332" s="32">
        <f>SUM(F324:F331)</f>
        <v>13469495</v>
      </c>
      <c r="G332" s="37">
        <f t="shared" si="63"/>
        <v>0.15998807040513455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13469495</v>
      </c>
      <c r="O332" s="37">
        <f t="shared" si="67"/>
        <v>0.15998807040513455</v>
      </c>
      <c r="P332" s="32">
        <f>SUM(P324:P331)</f>
        <v>12665621</v>
      </c>
      <c r="Q332" s="32">
        <f>SUM(Q324:Q331)</f>
        <v>77628191</v>
      </c>
      <c r="R332" s="32">
        <f>SUM(R324:R331)</f>
        <v>79970733</v>
      </c>
      <c r="S332" s="32">
        <f>SUM(S324:S331)</f>
        <v>12665621</v>
      </c>
      <c r="T332" s="37">
        <f t="shared" si="68"/>
        <v>0.16315749261759815</v>
      </c>
      <c r="U332" s="37">
        <f t="shared" si="69"/>
        <v>6.3468976373128427E-2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1864508</v>
      </c>
      <c r="E333" s="31">
        <v>1864508</v>
      </c>
      <c r="F333" s="31">
        <v>462893</v>
      </c>
      <c r="G333" s="36">
        <f t="shared" si="63"/>
        <v>0.24826549416789845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462893</v>
      </c>
      <c r="O333" s="36">
        <f t="shared" si="67"/>
        <v>0.24826549416789845</v>
      </c>
      <c r="P333" s="31">
        <v>402295</v>
      </c>
      <c r="Q333" s="31">
        <v>1625720</v>
      </c>
      <c r="R333" s="31">
        <v>1622832</v>
      </c>
      <c r="S333" s="31">
        <v>402295</v>
      </c>
      <c r="T333" s="36">
        <f t="shared" si="68"/>
        <v>0.24745651157640922</v>
      </c>
      <c r="U333" s="36">
        <f t="shared" si="69"/>
        <v>0.15063075603723641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2417000</v>
      </c>
      <c r="E334" s="31">
        <v>2417000</v>
      </c>
      <c r="F334" s="31">
        <v>487665</v>
      </c>
      <c r="G334" s="36">
        <f t="shared" si="63"/>
        <v>0.2017645841952834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487665</v>
      </c>
      <c r="O334" s="36">
        <f t="shared" si="67"/>
        <v>0.2017645841952834</v>
      </c>
      <c r="P334" s="31">
        <v>597072</v>
      </c>
      <c r="Q334" s="31">
        <v>2382778</v>
      </c>
      <c r="R334" s="31">
        <v>2292778</v>
      </c>
      <c r="S334" s="31">
        <v>597072</v>
      </c>
      <c r="T334" s="36">
        <f t="shared" si="68"/>
        <v>0.25057810673088304</v>
      </c>
      <c r="U334" s="36">
        <f t="shared" si="69"/>
        <v>-0.18323920733177912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8222768</v>
      </c>
      <c r="E335" s="31">
        <v>8222768</v>
      </c>
      <c r="F335" s="31">
        <v>2027711</v>
      </c>
      <c r="G335" s="36">
        <f t="shared" si="63"/>
        <v>0.24659713128231273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2027711</v>
      </c>
      <c r="O335" s="36">
        <f t="shared" si="67"/>
        <v>0.24659713128231273</v>
      </c>
      <c r="P335" s="31">
        <v>1783513</v>
      </c>
      <c r="Q335" s="31">
        <v>8055290</v>
      </c>
      <c r="R335" s="31">
        <v>7755222</v>
      </c>
      <c r="S335" s="31">
        <v>1783513</v>
      </c>
      <c r="T335" s="36">
        <f t="shared" si="68"/>
        <v>0.2214089126524309</v>
      </c>
      <c r="U335" s="36">
        <f t="shared" si="69"/>
        <v>0.13691966360772256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66640</v>
      </c>
      <c r="E336" s="31">
        <v>66640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100000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12570916</v>
      </c>
      <c r="E337" s="32">
        <f>SUM(E333:E336)</f>
        <v>12570916</v>
      </c>
      <c r="F337" s="32">
        <f>SUM(F333:F336)</f>
        <v>2978269</v>
      </c>
      <c r="G337" s="37">
        <f t="shared" si="63"/>
        <v>0.23691742113303438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2978269</v>
      </c>
      <c r="O337" s="37">
        <f t="shared" si="67"/>
        <v>0.23691742113303438</v>
      </c>
      <c r="P337" s="32">
        <f>SUM(P333:P336)</f>
        <v>2782880</v>
      </c>
      <c r="Q337" s="32">
        <f>SUM(Q333:Q336)</f>
        <v>12063788</v>
      </c>
      <c r="R337" s="32">
        <f>SUM(R333:R336)</f>
        <v>11770832</v>
      </c>
      <c r="S337" s="32">
        <f>SUM(S333:S336)</f>
        <v>2782880</v>
      </c>
      <c r="T337" s="37">
        <f t="shared" si="68"/>
        <v>0.2306804463075777</v>
      </c>
      <c r="U337" s="37">
        <f t="shared" si="69"/>
        <v>7.0211076295061181E-2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478037600</v>
      </c>
      <c r="E338" s="32">
        <f>SUM(E302,E304:E309,E311:E316,E318:E322,E324:E331,E333:E336)</f>
        <v>477262488</v>
      </c>
      <c r="F338" s="32">
        <f>SUM(F302,F304:F309,F311:F316,F318:F322,F324:F331,F333:F336)</f>
        <v>146547404</v>
      </c>
      <c r="G338" s="37">
        <f t="shared" si="63"/>
        <v>0.30656041282108354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146547404</v>
      </c>
      <c r="O338" s="37">
        <f t="shared" si="67"/>
        <v>0.30656041282108354</v>
      </c>
      <c r="P338" s="32">
        <f>SUM(P302,P304:P309,P311:P316,P318:P322,P324:P331,P333:P336)</f>
        <v>120181888</v>
      </c>
      <c r="Q338" s="32">
        <f>SUM(Q302,Q304:Q309,Q311:Q316,Q318:Q322,Q324:Q331,Q333:Q336)</f>
        <v>443714057</v>
      </c>
      <c r="R338" s="32">
        <f>SUM(R302,R304:R309,R311:R316,R318:R322,R324:R331,R333:R336)</f>
        <v>457372109</v>
      </c>
      <c r="S338" s="32">
        <f>SUM(S302,S304:S309,S311:S316,S318:S322,S324:S331,S333:S336)</f>
        <v>120181888</v>
      </c>
      <c r="T338" s="37">
        <f t="shared" si="68"/>
        <v>0.27085436240754485</v>
      </c>
      <c r="U338" s="37">
        <f t="shared" si="69"/>
        <v>0.21938011158553272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2477793867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2486223138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626024447</v>
      </c>
      <c r="G339" s="39">
        <f t="shared" si="63"/>
        <v>0.25265396582725497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626024447</v>
      </c>
      <c r="O339" s="39">
        <f t="shared" si="67"/>
        <v>0.25265396582725497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633071778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2186658271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2314008452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633071778</v>
      </c>
      <c r="T339" s="39">
        <f t="shared" si="68"/>
        <v>0.28951564421197118</v>
      </c>
      <c r="U339" s="39">
        <f t="shared" si="69"/>
        <v>-1.1131962037960297E-2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12466270</v>
      </c>
      <c r="E8" s="31">
        <v>13390270</v>
      </c>
      <c r="F8" s="31">
        <v>1194293</v>
      </c>
      <c r="G8" s="36">
        <f>IF(($D8       =0),0,($F8       /$D8       ))</f>
        <v>9.5801951987242381E-2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1194293</v>
      </c>
      <c r="O8" s="36">
        <f>IF(($D8       =0),0,($N8       /$D8       ))</f>
        <v>9.5801951987242381E-2</v>
      </c>
      <c r="P8" s="31">
        <v>893110</v>
      </c>
      <c r="Q8" s="31">
        <v>14209542</v>
      </c>
      <c r="R8" s="31">
        <v>14201985</v>
      </c>
      <c r="S8" s="31">
        <v>893110</v>
      </c>
      <c r="T8" s="36">
        <f>IF(($Q8       =0),0,($S8       /$Q8       ))</f>
        <v>6.2852835087858563E-2</v>
      </c>
      <c r="U8" s="36">
        <f>IF(($P8       =0),0,(($F8       /$P8       )-1))</f>
        <v>0.33722945661788573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17334940</v>
      </c>
      <c r="E9" s="31">
        <v>17334940</v>
      </c>
      <c r="F9" s="31">
        <v>1105674</v>
      </c>
      <c r="G9" s="36">
        <f>IF(($D9       =0),0,($F9       /$D9       ))</f>
        <v>6.3782972424479112E-2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1105674</v>
      </c>
      <c r="O9" s="36">
        <f>IF(($D9       =0),0,($N9       /$D9       ))</f>
        <v>6.3782972424479112E-2</v>
      </c>
      <c r="P9" s="31">
        <v>1222509</v>
      </c>
      <c r="Q9" s="31">
        <v>4874700</v>
      </c>
      <c r="R9" s="31">
        <v>4797140</v>
      </c>
      <c r="S9" s="31">
        <v>1222509</v>
      </c>
      <c r="T9" s="36">
        <f>IF(($Q9       =0),0,($S9       /$Q9       ))</f>
        <v>0.2507865099390732</v>
      </c>
      <c r="U9" s="36">
        <f>IF(($P9       =0),0,(($F9       /$P9       )-1))</f>
        <v>-9.5569848565532078E-2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29801210</v>
      </c>
      <c r="E10" s="32">
        <f>SUM(E8:E9)</f>
        <v>30725210</v>
      </c>
      <c r="F10" s="32">
        <f>SUM(F8:F9)</f>
        <v>2299967</v>
      </c>
      <c r="G10" s="37">
        <f t="shared" ref="G10:G54" si="0">IF(($D10      =0),0,($F10      /$D10      ))</f>
        <v>7.7176966975501998E-2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2299967</v>
      </c>
      <c r="O10" s="37">
        <f t="shared" ref="O10:O54" si="4">IF(($D10      =0),0,($N10      /$D10      ))</f>
        <v>7.7176966975501998E-2</v>
      </c>
      <c r="P10" s="32">
        <f>SUM(P8:P9)</f>
        <v>2115619</v>
      </c>
      <c r="Q10" s="32">
        <f>SUM(Q8:Q9)</f>
        <v>19084242</v>
      </c>
      <c r="R10" s="32">
        <f>SUM(R8:R9)</f>
        <v>18999125</v>
      </c>
      <c r="S10" s="32">
        <f>SUM(S8:S9)</f>
        <v>2115619</v>
      </c>
      <c r="T10" s="37">
        <f t="shared" ref="T10:T54" si="5">IF(($Q10      =0),0,($S10      /$Q10      ))</f>
        <v>0.11085685247546116</v>
      </c>
      <c r="U10" s="37">
        <f t="shared" ref="U10:U54" si="6">IF(($P10      =0),0,(($F10      /$P10      )-1))</f>
        <v>8.713667252941093E-2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62592</v>
      </c>
      <c r="E11" s="31">
        <v>62592</v>
      </c>
      <c r="F11" s="31">
        <v>17018</v>
      </c>
      <c r="G11" s="36">
        <f t="shared" si="0"/>
        <v>0.27188778118609408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17018</v>
      </c>
      <c r="O11" s="36">
        <f t="shared" si="4"/>
        <v>0.27188778118609408</v>
      </c>
      <c r="P11" s="31">
        <v>16229</v>
      </c>
      <c r="Q11" s="31">
        <v>100863</v>
      </c>
      <c r="R11" s="31">
        <v>100863</v>
      </c>
      <c r="S11" s="31">
        <v>16229</v>
      </c>
      <c r="T11" s="36">
        <f t="shared" si="5"/>
        <v>0.16090142073902225</v>
      </c>
      <c r="U11" s="36">
        <f t="shared" si="6"/>
        <v>4.8616673855443882E-2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85000</v>
      </c>
      <c r="E12" s="31">
        <v>85000</v>
      </c>
      <c r="F12" s="31">
        <v>1164</v>
      </c>
      <c r="G12" s="36">
        <f t="shared" si="0"/>
        <v>1.3694117647058824E-2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1164</v>
      </c>
      <c r="O12" s="36">
        <f t="shared" si="4"/>
        <v>1.3694117647058824E-2</v>
      </c>
      <c r="P12" s="31">
        <v>10559</v>
      </c>
      <c r="Q12" s="31">
        <v>42400</v>
      </c>
      <c r="R12" s="31">
        <v>85000</v>
      </c>
      <c r="S12" s="31">
        <v>10559</v>
      </c>
      <c r="T12" s="36">
        <f t="shared" si="5"/>
        <v>0.24903301886792453</v>
      </c>
      <c r="U12" s="36">
        <f t="shared" si="6"/>
        <v>-0.88976228809546354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4817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4817</v>
      </c>
      <c r="O13" s="36">
        <f t="shared" si="4"/>
        <v>0</v>
      </c>
      <c r="P13" s="31">
        <v>21845</v>
      </c>
      <c r="Q13" s="31">
        <v>119904</v>
      </c>
      <c r="R13" s="31">
        <v>119904</v>
      </c>
      <c r="S13" s="31">
        <v>21845</v>
      </c>
      <c r="T13" s="36">
        <f t="shared" si="5"/>
        <v>0.18218741659994661</v>
      </c>
      <c r="U13" s="36">
        <f t="shared" si="6"/>
        <v>-0.77949187457084002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265366</v>
      </c>
      <c r="E14" s="31">
        <v>265366</v>
      </c>
      <c r="F14" s="31">
        <v>64293</v>
      </c>
      <c r="G14" s="36">
        <f t="shared" si="0"/>
        <v>0.2422804730070921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64293</v>
      </c>
      <c r="O14" s="36">
        <f t="shared" si="4"/>
        <v>0.2422804730070921</v>
      </c>
      <c r="P14" s="31">
        <v>76496</v>
      </c>
      <c r="Q14" s="31">
        <v>301860</v>
      </c>
      <c r="R14" s="31">
        <v>301860</v>
      </c>
      <c r="S14" s="31">
        <v>76496</v>
      </c>
      <c r="T14" s="36">
        <f t="shared" si="5"/>
        <v>0.25341549062479296</v>
      </c>
      <c r="U14" s="36">
        <f t="shared" si="6"/>
        <v>-0.15952468102907347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10337816</v>
      </c>
      <c r="E16" s="31">
        <v>10337816</v>
      </c>
      <c r="F16" s="31">
        <v>2815668</v>
      </c>
      <c r="G16" s="36">
        <f t="shared" si="0"/>
        <v>0.27236584593883273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2815668</v>
      </c>
      <c r="O16" s="36">
        <f t="shared" si="4"/>
        <v>0.27236584593883273</v>
      </c>
      <c r="P16" s="31">
        <v>2619511</v>
      </c>
      <c r="Q16" s="31">
        <v>9016851</v>
      </c>
      <c r="R16" s="31">
        <v>8638983</v>
      </c>
      <c r="S16" s="31">
        <v>2619511</v>
      </c>
      <c r="T16" s="36">
        <f t="shared" si="5"/>
        <v>0.29051284090199558</v>
      </c>
      <c r="U16" s="36">
        <f t="shared" si="6"/>
        <v>7.4883060235288124E-2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10750774</v>
      </c>
      <c r="E19" s="32">
        <f>SUM(E11:E18)</f>
        <v>10750774</v>
      </c>
      <c r="F19" s="32">
        <f>SUM(F11:F18)</f>
        <v>2902960</v>
      </c>
      <c r="G19" s="37">
        <f t="shared" si="0"/>
        <v>0.27002334901654523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2902960</v>
      </c>
      <c r="O19" s="37">
        <f t="shared" si="4"/>
        <v>0.27002334901654523</v>
      </c>
      <c r="P19" s="32">
        <f>SUM(P11:P18)</f>
        <v>2744640</v>
      </c>
      <c r="Q19" s="32">
        <f>SUM(Q11:Q18)</f>
        <v>9581878</v>
      </c>
      <c r="R19" s="32">
        <f>SUM(R11:R18)</f>
        <v>9246610</v>
      </c>
      <c r="S19" s="32">
        <f>SUM(S11:S18)</f>
        <v>2744640</v>
      </c>
      <c r="T19" s="37">
        <f t="shared" si="5"/>
        <v>0.28644071652759512</v>
      </c>
      <c r="U19" s="37">
        <f t="shared" si="6"/>
        <v>5.7683339162877489E-2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5298022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5892803</v>
      </c>
      <c r="E27" s="32">
        <f>SUM(E20:E26)</f>
        <v>5892803</v>
      </c>
      <c r="F27" s="32">
        <f>SUM(F20:F26)</f>
        <v>0</v>
      </c>
      <c r="G27" s="37">
        <f t="shared" si="0"/>
        <v>0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0</v>
      </c>
      <c r="O27" s="37">
        <f t="shared" si="4"/>
        <v>0</v>
      </c>
      <c r="P27" s="32">
        <f>SUM(P20:P26)</f>
        <v>0</v>
      </c>
      <c r="Q27" s="32">
        <f>SUM(Q20:Q26)</f>
        <v>0</v>
      </c>
      <c r="R27" s="32">
        <f>SUM(R20:R26)</f>
        <v>5298022</v>
      </c>
      <c r="S27" s="32">
        <f>SUM(S20:S26)</f>
        <v>0</v>
      </c>
      <c r="T27" s="37">
        <f t="shared" si="5"/>
        <v>0</v>
      </c>
      <c r="U27" s="37">
        <f t="shared" si="6"/>
        <v>0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734492</v>
      </c>
      <c r="E28" s="31">
        <v>734492</v>
      </c>
      <c r="F28" s="31">
        <v>-14598</v>
      </c>
      <c r="G28" s="36">
        <f t="shared" si="0"/>
        <v>-1.9874961197671317E-2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-14598</v>
      </c>
      <c r="O28" s="36">
        <f t="shared" si="4"/>
        <v>-1.9874961197671317E-2</v>
      </c>
      <c r="P28" s="31">
        <v>-1325</v>
      </c>
      <c r="Q28" s="31">
        <v>694492</v>
      </c>
      <c r="R28" s="31">
        <v>694492</v>
      </c>
      <c r="S28" s="31">
        <v>-1325</v>
      </c>
      <c r="T28" s="36">
        <f t="shared" si="5"/>
        <v>-1.9078693491069731E-3</v>
      </c>
      <c r="U28" s="36">
        <f t="shared" si="6"/>
        <v>10.017358490566037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</v>
      </c>
      <c r="E30" s="31">
        <v>1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157</v>
      </c>
      <c r="Q30" s="31">
        <v>0</v>
      </c>
      <c r="R30" s="31">
        <v>0</v>
      </c>
      <c r="S30" s="31">
        <v>157</v>
      </c>
      <c r="T30" s="36">
        <f t="shared" si="5"/>
        <v>0</v>
      </c>
      <c r="U30" s="36">
        <f t="shared" si="6"/>
        <v>-1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946</v>
      </c>
      <c r="R32" s="31">
        <v>944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51420</v>
      </c>
      <c r="E33" s="31">
        <v>51420</v>
      </c>
      <c r="F33" s="31">
        <v>17255</v>
      </c>
      <c r="G33" s="36">
        <f t="shared" si="0"/>
        <v>0.33556981719175416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17255</v>
      </c>
      <c r="O33" s="36">
        <f t="shared" si="4"/>
        <v>0.33556981719175416</v>
      </c>
      <c r="P33" s="31">
        <v>19719</v>
      </c>
      <c r="Q33" s="31">
        <v>45420</v>
      </c>
      <c r="R33" s="31">
        <v>45420</v>
      </c>
      <c r="S33" s="31">
        <v>19719</v>
      </c>
      <c r="T33" s="36">
        <f t="shared" si="5"/>
        <v>0.43414795244385734</v>
      </c>
      <c r="U33" s="36">
        <f t="shared" si="6"/>
        <v>-0.12495562655307069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785913</v>
      </c>
      <c r="E35" s="32">
        <f>SUM(E28:E34)</f>
        <v>785913</v>
      </c>
      <c r="F35" s="32">
        <f>SUM(F28:F34)</f>
        <v>2657</v>
      </c>
      <c r="G35" s="37">
        <f t="shared" si="0"/>
        <v>3.3807813333027958E-3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2657</v>
      </c>
      <c r="O35" s="37">
        <f t="shared" si="4"/>
        <v>3.3807813333027958E-3</v>
      </c>
      <c r="P35" s="32">
        <f>SUM(P28:P34)</f>
        <v>18551</v>
      </c>
      <c r="Q35" s="32">
        <f>SUM(Q28:Q34)</f>
        <v>740858</v>
      </c>
      <c r="R35" s="32">
        <f>SUM(R28:R34)</f>
        <v>740856</v>
      </c>
      <c r="S35" s="32">
        <f>SUM(S28:S34)</f>
        <v>18551</v>
      </c>
      <c r="T35" s="37">
        <f t="shared" si="5"/>
        <v>2.5039886186016755E-2</v>
      </c>
      <c r="U35" s="37">
        <f t="shared" si="6"/>
        <v>-0.85677321977251897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25584</v>
      </c>
      <c r="E36" s="31">
        <v>25584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24300</v>
      </c>
      <c r="R36" s="31">
        <v>24300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1801</v>
      </c>
      <c r="E37" s="31">
        <v>1801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1049</v>
      </c>
      <c r="Q37" s="31">
        <v>2089</v>
      </c>
      <c r="R37" s="31">
        <v>2089</v>
      </c>
      <c r="S37" s="31">
        <v>1049</v>
      </c>
      <c r="T37" s="36">
        <f t="shared" si="5"/>
        <v>0.50215414073719478</v>
      </c>
      <c r="U37" s="36">
        <f t="shared" si="6"/>
        <v>-1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3901072</v>
      </c>
      <c r="E38" s="31">
        <v>3901072</v>
      </c>
      <c r="F38" s="31">
        <v>621426</v>
      </c>
      <c r="G38" s="36">
        <f t="shared" si="0"/>
        <v>0.15929621396375152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621426</v>
      </c>
      <c r="O38" s="36">
        <f t="shared" si="4"/>
        <v>0.15929621396375152</v>
      </c>
      <c r="P38" s="31">
        <v>4527837</v>
      </c>
      <c r="Q38" s="31">
        <v>9319738</v>
      </c>
      <c r="R38" s="31">
        <v>15580360</v>
      </c>
      <c r="S38" s="31">
        <v>4527837</v>
      </c>
      <c r="T38" s="36">
        <f t="shared" si="5"/>
        <v>0.48583307814017945</v>
      </c>
      <c r="U38" s="36">
        <f t="shared" si="6"/>
        <v>-0.86275433501691867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3928457</v>
      </c>
      <c r="E40" s="32">
        <f>SUM(E36:E39)</f>
        <v>3928457</v>
      </c>
      <c r="F40" s="32">
        <f>SUM(F36:F39)</f>
        <v>621426</v>
      </c>
      <c r="G40" s="37">
        <f t="shared" si="0"/>
        <v>0.15818577115646168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621426</v>
      </c>
      <c r="O40" s="37">
        <f t="shared" si="4"/>
        <v>0.15818577115646168</v>
      </c>
      <c r="P40" s="32">
        <f>SUM(P36:P39)</f>
        <v>4528886</v>
      </c>
      <c r="Q40" s="32">
        <f>SUM(Q36:Q39)</f>
        <v>9346127</v>
      </c>
      <c r="R40" s="32">
        <f>SUM(R36:R39)</f>
        <v>15606749</v>
      </c>
      <c r="S40" s="32">
        <f>SUM(S36:S39)</f>
        <v>4528886</v>
      </c>
      <c r="T40" s="37">
        <f t="shared" si="5"/>
        <v>0.48457355651169731</v>
      </c>
      <c r="U40" s="37">
        <f t="shared" si="6"/>
        <v>-0.86278612444649738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20000</v>
      </c>
      <c r="E43" s="31">
        <v>20000</v>
      </c>
      <c r="F43" s="31">
        <v>574</v>
      </c>
      <c r="G43" s="36">
        <f t="shared" si="0"/>
        <v>2.87E-2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574</v>
      </c>
      <c r="O43" s="36">
        <f t="shared" si="4"/>
        <v>2.87E-2</v>
      </c>
      <c r="P43" s="31">
        <v>1380</v>
      </c>
      <c r="Q43" s="31">
        <v>20000</v>
      </c>
      <c r="R43" s="31">
        <v>20000</v>
      </c>
      <c r="S43" s="31">
        <v>1380</v>
      </c>
      <c r="T43" s="36">
        <f t="shared" si="5"/>
        <v>6.9000000000000006E-2</v>
      </c>
      <c r="U43" s="36">
        <f t="shared" si="6"/>
        <v>-0.58405797101449275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346876</v>
      </c>
      <c r="E45" s="31">
        <v>346876</v>
      </c>
      <c r="F45" s="31">
        <v>41298</v>
      </c>
      <c r="G45" s="36">
        <f t="shared" si="0"/>
        <v>0.11905695407004233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41298</v>
      </c>
      <c r="O45" s="36">
        <f t="shared" si="4"/>
        <v>0.11905695407004233</v>
      </c>
      <c r="P45" s="31">
        <v>19893</v>
      </c>
      <c r="Q45" s="31">
        <v>0</v>
      </c>
      <c r="R45" s="31">
        <v>232902</v>
      </c>
      <c r="S45" s="31">
        <v>19893</v>
      </c>
      <c r="T45" s="36">
        <f t="shared" si="5"/>
        <v>0</v>
      </c>
      <c r="U45" s="36">
        <f t="shared" si="6"/>
        <v>1.0760066354999247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5936130</v>
      </c>
      <c r="E46" s="31">
        <v>5936130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5662516</v>
      </c>
      <c r="R46" s="31">
        <v>5597738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6303006</v>
      </c>
      <c r="E47" s="32">
        <f>SUM(E41:E46)</f>
        <v>6303006</v>
      </c>
      <c r="F47" s="32">
        <f>SUM(F41:F46)</f>
        <v>41872</v>
      </c>
      <c r="G47" s="37">
        <f t="shared" si="0"/>
        <v>6.6431794607208052E-3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41872</v>
      </c>
      <c r="O47" s="37">
        <f t="shared" si="4"/>
        <v>6.6431794607208052E-3</v>
      </c>
      <c r="P47" s="32">
        <f>SUM(P41:P46)</f>
        <v>21273</v>
      </c>
      <c r="Q47" s="32">
        <f>SUM(Q41:Q46)</f>
        <v>5682516</v>
      </c>
      <c r="R47" s="32">
        <f>SUM(R41:R46)</f>
        <v>5850640</v>
      </c>
      <c r="S47" s="32">
        <f>SUM(S41:S46)</f>
        <v>21273</v>
      </c>
      <c r="T47" s="37">
        <f t="shared" si="5"/>
        <v>3.7435882274682551E-3</v>
      </c>
      <c r="U47" s="37">
        <f t="shared" si="6"/>
        <v>0.96831664551309182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284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284</v>
      </c>
      <c r="O49" s="36">
        <f t="shared" si="4"/>
        <v>0</v>
      </c>
      <c r="P49" s="31">
        <v>5010</v>
      </c>
      <c r="Q49" s="31">
        <v>0</v>
      </c>
      <c r="R49" s="31">
        <v>0</v>
      </c>
      <c r="S49" s="31">
        <v>5010</v>
      </c>
      <c r="T49" s="36">
        <f t="shared" si="5"/>
        <v>0</v>
      </c>
      <c r="U49" s="36">
        <f t="shared" si="6"/>
        <v>-0.94331337325349307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284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284</v>
      </c>
      <c r="O53" s="37">
        <f t="shared" si="4"/>
        <v>0</v>
      </c>
      <c r="P53" s="32">
        <f>SUM(P48:P52)</f>
        <v>5010</v>
      </c>
      <c r="Q53" s="32">
        <f>SUM(Q48:Q52)</f>
        <v>0</v>
      </c>
      <c r="R53" s="32">
        <f>SUM(R48:R52)</f>
        <v>0</v>
      </c>
      <c r="S53" s="32">
        <f>SUM(S48:S52)</f>
        <v>5010</v>
      </c>
      <c r="T53" s="37">
        <f t="shared" si="5"/>
        <v>0</v>
      </c>
      <c r="U53" s="37">
        <f t="shared" si="6"/>
        <v>-0.94331337325349307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57462163</v>
      </c>
      <c r="E54" s="32">
        <f>SUM(E8:E9,E11:E18,E20:E26,E28:E34,E36:E39,E41:E46,E48:E52)</f>
        <v>58386163</v>
      </c>
      <c r="F54" s="32">
        <f>SUM(F8:F9,F11:F18,F20:F26,F28:F34,F36:F39,F41:F46,F48:F52)</f>
        <v>5869166</v>
      </c>
      <c r="G54" s="37">
        <f t="shared" si="0"/>
        <v>0.10213966362526242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5869166</v>
      </c>
      <c r="O54" s="37">
        <f t="shared" si="4"/>
        <v>0.10213966362526242</v>
      </c>
      <c r="P54" s="32">
        <f>SUM(P8:P9,P11:P18,P20:P26,P28:P34,P36:P39,P41:P46,P48:P52)</f>
        <v>9433979</v>
      </c>
      <c r="Q54" s="32">
        <f>SUM(Q8:Q9,Q11:Q18,Q20:Q26,Q28:Q34,Q36:Q39,Q41:Q46,Q48:Q52)</f>
        <v>44435621</v>
      </c>
      <c r="R54" s="32">
        <f>SUM(R8:R9,R11:R18,R20:R26,R28:R34,R36:R39,R41:R46,R48:R52)</f>
        <v>55742002</v>
      </c>
      <c r="S54" s="32">
        <f>SUM(S8:S9,S11:S18,S20:S26,S28:S34,S36:S39,S41:S46,S48:S52)</f>
        <v>9433979</v>
      </c>
      <c r="T54" s="37">
        <f t="shared" si="5"/>
        <v>0.212306676213662</v>
      </c>
      <c r="U54" s="37">
        <f t="shared" si="6"/>
        <v>-0.37786950765949345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8932582</v>
      </c>
      <c r="E57" s="31">
        <v>8932582</v>
      </c>
      <c r="F57" s="31">
        <v>395455</v>
      </c>
      <c r="G57" s="36">
        <f t="shared" ref="G57:G85" si="7">IF(($D57      =0),0,($F57      /$D57      ))</f>
        <v>4.4271074141832678E-2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395455</v>
      </c>
      <c r="O57" s="36">
        <f t="shared" ref="O57:O85" si="11">IF(($D57      =0),0,($N57      /$D57      ))</f>
        <v>4.4271074141832678E-2</v>
      </c>
      <c r="P57" s="31">
        <v>337232</v>
      </c>
      <c r="Q57" s="31">
        <v>8482985</v>
      </c>
      <c r="R57" s="31">
        <v>8482985</v>
      </c>
      <c r="S57" s="31">
        <v>337232</v>
      </c>
      <c r="T57" s="36">
        <f t="shared" ref="T57:T85" si="12">IF(($Q57      =0),0,($S57      /$Q57      ))</f>
        <v>3.9753930957086452E-2</v>
      </c>
      <c r="U57" s="36">
        <f t="shared" ref="U57:U85" si="13">IF(($P57      =0),0,(($F57      /$P57      )-1))</f>
        <v>0.17264968923471091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8932582</v>
      </c>
      <c r="E58" s="32">
        <f>E57</f>
        <v>8932582</v>
      </c>
      <c r="F58" s="32">
        <f>F57</f>
        <v>395455</v>
      </c>
      <c r="G58" s="37">
        <f t="shared" si="7"/>
        <v>4.4271074141832678E-2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395455</v>
      </c>
      <c r="O58" s="37">
        <f t="shared" si="11"/>
        <v>4.4271074141832678E-2</v>
      </c>
      <c r="P58" s="32">
        <f>P57</f>
        <v>337232</v>
      </c>
      <c r="Q58" s="32">
        <f>Q57</f>
        <v>8482985</v>
      </c>
      <c r="R58" s="32">
        <f>R57</f>
        <v>8482985</v>
      </c>
      <c r="S58" s="32">
        <f>S57</f>
        <v>337232</v>
      </c>
      <c r="T58" s="37">
        <f t="shared" si="12"/>
        <v>3.9753930957086452E-2</v>
      </c>
      <c r="U58" s="37">
        <f t="shared" si="13"/>
        <v>0.17264968923471091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205641</v>
      </c>
      <c r="E65" s="31">
        <v>205641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205641</v>
      </c>
      <c r="R65" s="31">
        <v>205641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1150000</v>
      </c>
      <c r="E66" s="31">
        <v>1150000</v>
      </c>
      <c r="F66" s="31">
        <v>560546</v>
      </c>
      <c r="G66" s="36">
        <f t="shared" si="7"/>
        <v>0.48743130434782611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560546</v>
      </c>
      <c r="O66" s="36">
        <f t="shared" si="11"/>
        <v>0.48743130434782611</v>
      </c>
      <c r="P66" s="31">
        <v>531059</v>
      </c>
      <c r="Q66" s="31">
        <v>936945</v>
      </c>
      <c r="R66" s="31">
        <v>916945</v>
      </c>
      <c r="S66" s="31">
        <v>531059</v>
      </c>
      <c r="T66" s="36">
        <f t="shared" si="12"/>
        <v>0.56679847803232852</v>
      </c>
      <c r="U66" s="36">
        <f t="shared" si="13"/>
        <v>5.5524904012548504E-2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1462228</v>
      </c>
      <c r="E67" s="31">
        <v>1462228</v>
      </c>
      <c r="F67" s="31">
        <v>78101</v>
      </c>
      <c r="G67" s="36">
        <f t="shared" si="7"/>
        <v>5.3412326942173176E-2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78101</v>
      </c>
      <c r="O67" s="36">
        <f t="shared" si="11"/>
        <v>5.3412326942173176E-2</v>
      </c>
      <c r="P67" s="31">
        <v>52115</v>
      </c>
      <c r="Q67" s="31">
        <v>5075301</v>
      </c>
      <c r="R67" s="31">
        <v>5075301</v>
      </c>
      <c r="S67" s="31">
        <v>52115</v>
      </c>
      <c r="T67" s="36">
        <f t="shared" si="12"/>
        <v>1.0268356497476702E-2</v>
      </c>
      <c r="U67" s="36">
        <f t="shared" si="13"/>
        <v>0.4986280341552336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30437</v>
      </c>
      <c r="E68" s="31">
        <v>30437</v>
      </c>
      <c r="F68" s="31">
        <v>-54389</v>
      </c>
      <c r="G68" s="36">
        <f t="shared" si="7"/>
        <v>-1.7869369517363736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-54389</v>
      </c>
      <c r="O68" s="36">
        <f t="shared" si="11"/>
        <v>-1.7869369517363736</v>
      </c>
      <c r="P68" s="31">
        <v>-21593</v>
      </c>
      <c r="Q68" s="31">
        <v>47088</v>
      </c>
      <c r="R68" s="31">
        <v>47088</v>
      </c>
      <c r="S68" s="31">
        <v>-21593</v>
      </c>
      <c r="T68" s="36">
        <f t="shared" si="12"/>
        <v>-0.45856693849813118</v>
      </c>
      <c r="U68" s="36">
        <f t="shared" si="13"/>
        <v>1.5188255453156114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2848306</v>
      </c>
      <c r="E70" s="32">
        <f>SUM(E64:E69)</f>
        <v>2848306</v>
      </c>
      <c r="F70" s="32">
        <f>SUM(F64:F69)</f>
        <v>584258</v>
      </c>
      <c r="G70" s="37">
        <f t="shared" si="7"/>
        <v>0.20512473027827768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584258</v>
      </c>
      <c r="O70" s="37">
        <f t="shared" si="11"/>
        <v>0.20512473027827768</v>
      </c>
      <c r="P70" s="32">
        <f>SUM(P64:P69)</f>
        <v>561581</v>
      </c>
      <c r="Q70" s="32">
        <f>SUM(Q64:Q69)</f>
        <v>6264975</v>
      </c>
      <c r="R70" s="32">
        <f>SUM(R64:R69)</f>
        <v>6244975</v>
      </c>
      <c r="S70" s="32">
        <f>SUM(S64:S69)</f>
        <v>561581</v>
      </c>
      <c r="T70" s="37">
        <f t="shared" si="12"/>
        <v>8.9638186904177589E-2</v>
      </c>
      <c r="U70" s="37">
        <f t="shared" si="13"/>
        <v>4.0380639658393003E-2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15012</v>
      </c>
      <c r="E71" s="31">
        <v>15012</v>
      </c>
      <c r="F71" s="31">
        <v>12391</v>
      </c>
      <c r="G71" s="36">
        <f t="shared" si="7"/>
        <v>0.82540634159339199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12391</v>
      </c>
      <c r="O71" s="36">
        <f t="shared" si="11"/>
        <v>0.82540634159339199</v>
      </c>
      <c r="P71" s="31">
        <v>3582</v>
      </c>
      <c r="Q71" s="31">
        <v>15000</v>
      </c>
      <c r="R71" s="31">
        <v>20000</v>
      </c>
      <c r="S71" s="31">
        <v>3582</v>
      </c>
      <c r="T71" s="36">
        <f t="shared" si="12"/>
        <v>0.23880000000000001</v>
      </c>
      <c r="U71" s="36">
        <f t="shared" si="13"/>
        <v>2.4592406476828588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75304</v>
      </c>
      <c r="E72" s="31">
        <v>75304</v>
      </c>
      <c r="F72" s="31">
        <v>7003</v>
      </c>
      <c r="G72" s="36">
        <f t="shared" si="7"/>
        <v>9.2996387974078401E-2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7003</v>
      </c>
      <c r="O72" s="36">
        <f t="shared" si="11"/>
        <v>9.2996387974078401E-2</v>
      </c>
      <c r="P72" s="31">
        <v>16473</v>
      </c>
      <c r="Q72" s="31">
        <v>156338</v>
      </c>
      <c r="R72" s="31">
        <v>161723</v>
      </c>
      <c r="S72" s="31">
        <v>16473</v>
      </c>
      <c r="T72" s="36">
        <f t="shared" si="12"/>
        <v>0.10536785682303726</v>
      </c>
      <c r="U72" s="36">
        <f t="shared" si="13"/>
        <v>-0.57488010684149815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6476491</v>
      </c>
      <c r="E73" s="31">
        <v>6476491</v>
      </c>
      <c r="F73" s="31">
        <v>179021</v>
      </c>
      <c r="G73" s="36">
        <f t="shared" si="7"/>
        <v>2.7641665834168532E-2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179021</v>
      </c>
      <c r="O73" s="36">
        <f t="shared" si="11"/>
        <v>2.7641665834168532E-2</v>
      </c>
      <c r="P73" s="31">
        <v>175243</v>
      </c>
      <c r="Q73" s="31">
        <v>5870951</v>
      </c>
      <c r="R73" s="31">
        <v>6029089</v>
      </c>
      <c r="S73" s="31">
        <v>175243</v>
      </c>
      <c r="T73" s="36">
        <f t="shared" si="12"/>
        <v>2.9849167536911823E-2</v>
      </c>
      <c r="U73" s="36">
        <f t="shared" si="13"/>
        <v>2.1558635722967567E-2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1800334</v>
      </c>
      <c r="E74" s="31">
        <v>1800334</v>
      </c>
      <c r="F74" s="31">
        <v>81615</v>
      </c>
      <c r="G74" s="36">
        <f t="shared" si="7"/>
        <v>4.5333254829381657E-2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81615</v>
      </c>
      <c r="O74" s="36">
        <f t="shared" si="11"/>
        <v>4.5333254829381657E-2</v>
      </c>
      <c r="P74" s="31">
        <v>82803</v>
      </c>
      <c r="Q74" s="31">
        <v>1296341</v>
      </c>
      <c r="R74" s="31">
        <v>891513</v>
      </c>
      <c r="S74" s="31">
        <v>82803</v>
      </c>
      <c r="T74" s="36">
        <f t="shared" si="12"/>
        <v>6.3874397245786405E-2</v>
      </c>
      <c r="U74" s="36">
        <f t="shared" si="13"/>
        <v>-1.4347306257019632E-2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5898152</v>
      </c>
      <c r="E76" s="31">
        <v>5898152</v>
      </c>
      <c r="F76" s="31">
        <v>15914</v>
      </c>
      <c r="G76" s="36">
        <f t="shared" si="7"/>
        <v>2.6981332458030924E-3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15914</v>
      </c>
      <c r="O76" s="36">
        <f t="shared" si="11"/>
        <v>2.6981332458030924E-3</v>
      </c>
      <c r="P76" s="31">
        <v>39459</v>
      </c>
      <c r="Q76" s="31">
        <v>192887</v>
      </c>
      <c r="R76" s="31">
        <v>115000</v>
      </c>
      <c r="S76" s="31">
        <v>39459</v>
      </c>
      <c r="T76" s="36">
        <f t="shared" si="12"/>
        <v>0.20457055167014884</v>
      </c>
      <c r="U76" s="36">
        <f t="shared" si="13"/>
        <v>-0.59669530398641624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14265293</v>
      </c>
      <c r="E78" s="32">
        <f>SUM(E71:E77)</f>
        <v>14265293</v>
      </c>
      <c r="F78" s="32">
        <f>SUM(F71:F77)</f>
        <v>295944</v>
      </c>
      <c r="G78" s="37">
        <f t="shared" si="7"/>
        <v>2.0745735821900049E-2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295944</v>
      </c>
      <c r="O78" s="37">
        <f t="shared" si="11"/>
        <v>2.0745735821900049E-2</v>
      </c>
      <c r="P78" s="32">
        <f>SUM(P71:P77)</f>
        <v>317560</v>
      </c>
      <c r="Q78" s="32">
        <f>SUM(Q71:Q77)</f>
        <v>7531517</v>
      </c>
      <c r="R78" s="32">
        <f>SUM(R71:R77)</f>
        <v>7217325</v>
      </c>
      <c r="S78" s="32">
        <f>SUM(S71:S77)</f>
        <v>317560</v>
      </c>
      <c r="T78" s="37">
        <f t="shared" si="12"/>
        <v>4.2164148338243147E-2</v>
      </c>
      <c r="U78" s="37">
        <f t="shared" si="13"/>
        <v>-6.806902632573375E-2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4956452</v>
      </c>
      <c r="E79" s="31">
        <v>4956452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482284</v>
      </c>
      <c r="Q79" s="31">
        <v>4706981</v>
      </c>
      <c r="R79" s="31">
        <v>4706981</v>
      </c>
      <c r="S79" s="31">
        <v>482284</v>
      </c>
      <c r="T79" s="36">
        <f t="shared" si="12"/>
        <v>0.10246142909860907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212314</v>
      </c>
      <c r="E80" s="31">
        <v>212314</v>
      </c>
      <c r="F80" s="31">
        <v>29115</v>
      </c>
      <c r="G80" s="36">
        <f t="shared" si="7"/>
        <v>0.13713179535970307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29115</v>
      </c>
      <c r="O80" s="36">
        <f t="shared" si="11"/>
        <v>0.13713179535970307</v>
      </c>
      <c r="P80" s="31">
        <v>33395</v>
      </c>
      <c r="Q80" s="31">
        <v>201630</v>
      </c>
      <c r="R80" s="31">
        <v>201630</v>
      </c>
      <c r="S80" s="31">
        <v>33395</v>
      </c>
      <c r="T80" s="36">
        <f t="shared" si="12"/>
        <v>0.16562515498685712</v>
      </c>
      <c r="U80" s="36">
        <f t="shared" si="13"/>
        <v>-0.12816289863752062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256010</v>
      </c>
      <c r="E81" s="31">
        <v>256010</v>
      </c>
      <c r="F81" s="31">
        <v>34911</v>
      </c>
      <c r="G81" s="36">
        <f t="shared" si="7"/>
        <v>0.13636576696222805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34911</v>
      </c>
      <c r="O81" s="36">
        <f t="shared" si="11"/>
        <v>0.13636576696222805</v>
      </c>
      <c r="P81" s="31">
        <v>66686</v>
      </c>
      <c r="Q81" s="31">
        <v>246010</v>
      </c>
      <c r="R81" s="31">
        <v>308010</v>
      </c>
      <c r="S81" s="31">
        <v>66686</v>
      </c>
      <c r="T81" s="36">
        <f t="shared" si="12"/>
        <v>0.271070281695866</v>
      </c>
      <c r="U81" s="36">
        <f t="shared" si="13"/>
        <v>-0.47648681882254151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5424776</v>
      </c>
      <c r="E84" s="32">
        <f>SUM(E79:E83)</f>
        <v>5424776</v>
      </c>
      <c r="F84" s="32">
        <f>SUM(F79:F83)</f>
        <v>64026</v>
      </c>
      <c r="G84" s="37">
        <f t="shared" si="7"/>
        <v>1.1802514979420349E-2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64026</v>
      </c>
      <c r="O84" s="37">
        <f t="shared" si="11"/>
        <v>1.1802514979420349E-2</v>
      </c>
      <c r="P84" s="32">
        <f>SUM(P79:P83)</f>
        <v>582365</v>
      </c>
      <c r="Q84" s="32">
        <f>SUM(Q79:Q83)</f>
        <v>5154621</v>
      </c>
      <c r="R84" s="32">
        <f>SUM(R79:R83)</f>
        <v>5216621</v>
      </c>
      <c r="S84" s="32">
        <f>SUM(S79:S83)</f>
        <v>582365</v>
      </c>
      <c r="T84" s="37">
        <f t="shared" si="12"/>
        <v>0.11297920836468869</v>
      </c>
      <c r="U84" s="37">
        <f t="shared" si="13"/>
        <v>-0.89005864019987468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31470957</v>
      </c>
      <c r="E85" s="32">
        <f>SUM(E57,E59:E62,E64:E69,E71:E77,E79:E83)</f>
        <v>31470957</v>
      </c>
      <c r="F85" s="32">
        <f>SUM(F57,F59:F62,F64:F69,F71:F77,F79:F83)</f>
        <v>1339683</v>
      </c>
      <c r="G85" s="37">
        <f t="shared" si="7"/>
        <v>4.2568867543494149E-2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1339683</v>
      </c>
      <c r="O85" s="37">
        <f t="shared" si="11"/>
        <v>4.2568867543494149E-2</v>
      </c>
      <c r="P85" s="32">
        <f>SUM(P57,P59:P62,P64:P69,P71:P77,P79:P83)</f>
        <v>1798738</v>
      </c>
      <c r="Q85" s="32">
        <f>SUM(Q57,Q59:Q62,Q64:Q69,Q71:Q77,Q79:Q83)</f>
        <v>27434098</v>
      </c>
      <c r="R85" s="32">
        <f>SUM(R57,R59:R62,R64:R69,R71:R77,R79:R83)</f>
        <v>27161906</v>
      </c>
      <c r="S85" s="32">
        <f>SUM(S57,S59:S62,S64:S69,S71:S77,S79:S83)</f>
        <v>1798738</v>
      </c>
      <c r="T85" s="37">
        <f t="shared" si="12"/>
        <v>6.5565778761889681E-2</v>
      </c>
      <c r="U85" s="37">
        <f t="shared" si="13"/>
        <v>-0.25520948576168401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1864119</v>
      </c>
      <c r="E88" s="31">
        <v>1864119</v>
      </c>
      <c r="F88" s="31">
        <v>1094299</v>
      </c>
      <c r="G88" s="36">
        <f t="shared" ref="G88:G99" si="14">IF(($D88      =0),0,($F88      /$D88      ))</f>
        <v>0.58703280209042452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1094299</v>
      </c>
      <c r="O88" s="36">
        <f t="shared" ref="O88:O99" si="18">IF(($D88      =0),0,($N88      /$D88      ))</f>
        <v>0.58703280209042452</v>
      </c>
      <c r="P88" s="31">
        <v>1340292</v>
      </c>
      <c r="Q88" s="31">
        <v>812112</v>
      </c>
      <c r="R88" s="31">
        <v>812112</v>
      </c>
      <c r="S88" s="31">
        <v>1340292</v>
      </c>
      <c r="T88" s="36">
        <f t="shared" ref="T88:T99" si="19">IF(($Q88      =0),0,($S88      /$Q88      ))</f>
        <v>1.6503782729475738</v>
      </c>
      <c r="U88" s="36">
        <f t="shared" ref="U88:U99" si="20">IF(($P88      =0),0,(($F88      /$P88      )-1))</f>
        <v>-0.18353687106988625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21980000</v>
      </c>
      <c r="E89" s="31">
        <v>21980000</v>
      </c>
      <c r="F89" s="31">
        <v>2444509</v>
      </c>
      <c r="G89" s="36">
        <f t="shared" si="14"/>
        <v>0.11121515013648772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2444509</v>
      </c>
      <c r="O89" s="36">
        <f t="shared" si="18"/>
        <v>0.11121515013648772</v>
      </c>
      <c r="P89" s="31">
        <v>2332138</v>
      </c>
      <c r="Q89" s="31">
        <v>20872000</v>
      </c>
      <c r="R89" s="31">
        <v>20872000</v>
      </c>
      <c r="S89" s="31">
        <v>2332138</v>
      </c>
      <c r="T89" s="36">
        <f t="shared" si="19"/>
        <v>0.11173524338827137</v>
      </c>
      <c r="U89" s="36">
        <f t="shared" si="20"/>
        <v>4.8183683812879075E-2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24192957</v>
      </c>
      <c r="E90" s="31">
        <v>24192957</v>
      </c>
      <c r="F90" s="31">
        <v>5632</v>
      </c>
      <c r="G90" s="36">
        <f t="shared" si="14"/>
        <v>2.3279502377489448E-4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5632</v>
      </c>
      <c r="O90" s="36">
        <f t="shared" si="18"/>
        <v>2.3279502377489448E-4</v>
      </c>
      <c r="P90" s="31">
        <v>3977022</v>
      </c>
      <c r="Q90" s="31">
        <v>17123033</v>
      </c>
      <c r="R90" s="31">
        <v>20982052</v>
      </c>
      <c r="S90" s="31">
        <v>3977022</v>
      </c>
      <c r="T90" s="36">
        <f t="shared" si="19"/>
        <v>0.23226153917941991</v>
      </c>
      <c r="U90" s="36">
        <f t="shared" si="20"/>
        <v>-0.99858386501256469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48037076</v>
      </c>
      <c r="E91" s="32">
        <f>SUM(E88:E90)</f>
        <v>48037076</v>
      </c>
      <c r="F91" s="32">
        <f>SUM(F88:F90)</f>
        <v>3544440</v>
      </c>
      <c r="G91" s="37">
        <f t="shared" si="14"/>
        <v>7.378550684475467E-2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3544440</v>
      </c>
      <c r="O91" s="37">
        <f t="shared" si="18"/>
        <v>7.378550684475467E-2</v>
      </c>
      <c r="P91" s="32">
        <f>SUM(P88:P90)</f>
        <v>7649452</v>
      </c>
      <c r="Q91" s="32">
        <f>SUM(Q88:Q90)</f>
        <v>38807145</v>
      </c>
      <c r="R91" s="32">
        <f>SUM(R88:R90)</f>
        <v>42666164</v>
      </c>
      <c r="S91" s="32">
        <f>SUM(S88:S90)</f>
        <v>7649452</v>
      </c>
      <c r="T91" s="37">
        <f t="shared" si="19"/>
        <v>0.19711452620387301</v>
      </c>
      <c r="U91" s="37">
        <f t="shared" si="20"/>
        <v>-0.53664131757412159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193</v>
      </c>
      <c r="E92" s="31">
        <v>193</v>
      </c>
      <c r="F92" s="31">
        <v>70</v>
      </c>
      <c r="G92" s="36">
        <f t="shared" si="14"/>
        <v>0.36269430051813473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70</v>
      </c>
      <c r="O92" s="36">
        <f t="shared" si="18"/>
        <v>0.36269430051813473</v>
      </c>
      <c r="P92" s="31">
        <v>0</v>
      </c>
      <c r="Q92" s="31">
        <v>11138</v>
      </c>
      <c r="R92" s="31">
        <v>183</v>
      </c>
      <c r="S92" s="31">
        <v>0</v>
      </c>
      <c r="T92" s="36">
        <f t="shared" si="19"/>
        <v>0</v>
      </c>
      <c r="U92" s="36">
        <f t="shared" si="20"/>
        <v>0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4122805</v>
      </c>
      <c r="E93" s="31">
        <v>4122805</v>
      </c>
      <c r="F93" s="31">
        <v>2266285</v>
      </c>
      <c r="G93" s="36">
        <f t="shared" si="14"/>
        <v>0.54969492857411395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2266285</v>
      </c>
      <c r="O93" s="36">
        <f t="shared" si="18"/>
        <v>0.54969492857411395</v>
      </c>
      <c r="P93" s="31">
        <v>654262</v>
      </c>
      <c r="Q93" s="31">
        <v>2887722</v>
      </c>
      <c r="R93" s="31">
        <v>2887722</v>
      </c>
      <c r="S93" s="31">
        <v>654262</v>
      </c>
      <c r="T93" s="36">
        <f t="shared" si="19"/>
        <v>0.22656682326068783</v>
      </c>
      <c r="U93" s="36">
        <f t="shared" si="20"/>
        <v>2.4638799135514518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9866</v>
      </c>
      <c r="E94" s="31">
        <v>9866</v>
      </c>
      <c r="F94" s="31">
        <v>12415</v>
      </c>
      <c r="G94" s="36">
        <f t="shared" si="14"/>
        <v>1.2583620514899656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12415</v>
      </c>
      <c r="O94" s="36">
        <f t="shared" si="18"/>
        <v>1.2583620514899656</v>
      </c>
      <c r="P94" s="31">
        <v>68391</v>
      </c>
      <c r="Q94" s="31">
        <v>9369</v>
      </c>
      <c r="R94" s="31">
        <v>9369</v>
      </c>
      <c r="S94" s="31">
        <v>68391</v>
      </c>
      <c r="T94" s="36">
        <f t="shared" si="19"/>
        <v>7.2997118155619596</v>
      </c>
      <c r="U94" s="36">
        <f t="shared" si="20"/>
        <v>-0.81847026655554089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4132864</v>
      </c>
      <c r="E96" s="32">
        <f>SUM(E92:E95)</f>
        <v>4132864</v>
      </c>
      <c r="F96" s="32">
        <f>SUM(F92:F95)</f>
        <v>2278770</v>
      </c>
      <c r="G96" s="37">
        <f t="shared" si="14"/>
        <v>0.55137793065535179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2278770</v>
      </c>
      <c r="O96" s="37">
        <f t="shared" si="18"/>
        <v>0.55137793065535179</v>
      </c>
      <c r="P96" s="32">
        <f>SUM(P92:P95)</f>
        <v>722653</v>
      </c>
      <c r="Q96" s="32">
        <f>SUM(Q92:Q95)</f>
        <v>2908229</v>
      </c>
      <c r="R96" s="32">
        <f>SUM(R92:R95)</f>
        <v>2897274</v>
      </c>
      <c r="S96" s="32">
        <f>SUM(S92:S95)</f>
        <v>722653</v>
      </c>
      <c r="T96" s="37">
        <f t="shared" si="19"/>
        <v>0.2484855903713222</v>
      </c>
      <c r="U96" s="37">
        <f t="shared" si="20"/>
        <v>2.15333915447663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-6865737</v>
      </c>
      <c r="E97" s="31">
        <v>-6865737</v>
      </c>
      <c r="F97" s="31">
        <v>-3024863</v>
      </c>
      <c r="G97" s="36">
        <f t="shared" si="14"/>
        <v>0.4405736776692728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-3024863</v>
      </c>
      <c r="O97" s="36">
        <f t="shared" si="18"/>
        <v>0.4405736776692728</v>
      </c>
      <c r="P97" s="31">
        <v>-46526</v>
      </c>
      <c r="Q97" s="31">
        <v>924051</v>
      </c>
      <c r="R97" s="31">
        <v>-6215784</v>
      </c>
      <c r="S97" s="31">
        <v>-46526</v>
      </c>
      <c r="T97" s="36">
        <f t="shared" si="19"/>
        <v>-5.0350034792451932E-2</v>
      </c>
      <c r="U97" s="36">
        <f t="shared" si="20"/>
        <v>64.01446503030563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68590</v>
      </c>
      <c r="E98" s="31">
        <v>68590</v>
      </c>
      <c r="F98" s="31">
        <v>16812</v>
      </c>
      <c r="G98" s="36">
        <f t="shared" si="14"/>
        <v>0.24510861641638723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16812</v>
      </c>
      <c r="O98" s="36">
        <f t="shared" si="18"/>
        <v>0.24510861641638723</v>
      </c>
      <c r="P98" s="31">
        <v>16812</v>
      </c>
      <c r="Q98" s="31">
        <v>0</v>
      </c>
      <c r="R98" s="31">
        <v>67245</v>
      </c>
      <c r="S98" s="31">
        <v>16812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273968</v>
      </c>
      <c r="E99" s="31">
        <v>273968</v>
      </c>
      <c r="F99" s="31">
        <v>828062</v>
      </c>
      <c r="G99" s="36">
        <f t="shared" si="14"/>
        <v>3.0224770776149041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828062</v>
      </c>
      <c r="O99" s="36">
        <f t="shared" si="18"/>
        <v>3.0224770776149041</v>
      </c>
      <c r="P99" s="31">
        <v>12786991</v>
      </c>
      <c r="Q99" s="31">
        <v>33384852</v>
      </c>
      <c r="R99" s="31">
        <v>32857163</v>
      </c>
      <c r="S99" s="31">
        <v>12786991</v>
      </c>
      <c r="T99" s="36">
        <f t="shared" si="19"/>
        <v>0.38301775308154729</v>
      </c>
      <c r="U99" s="36">
        <f t="shared" si="20"/>
        <v>-0.93524184071139171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-6523179</v>
      </c>
      <c r="E101" s="32">
        <f>SUM(E97:E100)</f>
        <v>-6523179</v>
      </c>
      <c r="F101" s="32">
        <f>SUM(F97:F100)</f>
        <v>-2179989</v>
      </c>
      <c r="G101" s="37">
        <f>IF(($D101     =0),0,($F101     /$D101     ))</f>
        <v>0.33419119726746727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-2179989</v>
      </c>
      <c r="O101" s="37">
        <f>IF(($D101     =0),0,($N101     /$D101     ))</f>
        <v>0.33419119726746727</v>
      </c>
      <c r="P101" s="32">
        <f>SUM(P97:P100)</f>
        <v>12757277</v>
      </c>
      <c r="Q101" s="32">
        <f>SUM(Q97:Q100)</f>
        <v>34308903</v>
      </c>
      <c r="R101" s="32">
        <f>SUM(R97:R100)</f>
        <v>26708624</v>
      </c>
      <c r="S101" s="32">
        <f>SUM(S97:S100)</f>
        <v>12757277</v>
      </c>
      <c r="T101" s="37">
        <f>IF(($Q101     =0),0,($S101     /$Q101     ))</f>
        <v>0.3718357593654335</v>
      </c>
      <c r="U101" s="37">
        <f>IF(($P101     =0),0,(($F101     /$P101     )-1))</f>
        <v>-1.1708819993482935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45646761</v>
      </c>
      <c r="E102" s="32">
        <f>SUM(E88:E90,E92:E95,E97:E100)</f>
        <v>45646761</v>
      </c>
      <c r="F102" s="32">
        <f>SUM(F88:F90,F92:F95,F97:F100)</f>
        <v>3643221</v>
      </c>
      <c r="G102" s="37">
        <f>IF(($D102     =0),0,($F102     /$D102     ))</f>
        <v>7.9813351926547427E-2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3643221</v>
      </c>
      <c r="O102" s="37">
        <f>IF(($D102     =0),0,($N102     /$D102     ))</f>
        <v>7.9813351926547427E-2</v>
      </c>
      <c r="P102" s="32">
        <f>SUM(P88:P90,P92:P95,P97:P100)</f>
        <v>21129382</v>
      </c>
      <c r="Q102" s="32">
        <f>SUM(Q88:Q90,Q92:Q95,Q97:Q100)</f>
        <v>76024277</v>
      </c>
      <c r="R102" s="32">
        <f>SUM(R88:R90,R92:R95,R97:R100)</f>
        <v>72272062</v>
      </c>
      <c r="S102" s="32">
        <f>SUM(S88:S90,S92:S95,S97:S100)</f>
        <v>21129382</v>
      </c>
      <c r="T102" s="37">
        <f>IF(($Q102     =0),0,($S102     /$Q102     ))</f>
        <v>0.27792940405076133</v>
      </c>
      <c r="U102" s="37">
        <f>IF(($P102     =0),0,(($F102     /$P102     )-1))</f>
        <v>-0.82757560064937064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249677610</v>
      </c>
      <c r="E105" s="31">
        <v>249677610</v>
      </c>
      <c r="F105" s="31">
        <v>27626131</v>
      </c>
      <c r="G105" s="36">
        <f t="shared" ref="G105:G136" si="21">IF(($D105     =0),0,($F105     /$D105     ))</f>
        <v>0.11064721021640667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27626131</v>
      </c>
      <c r="O105" s="36">
        <f t="shared" ref="O105:O136" si="25">IF(($D105     =0),0,($N105     /$D105     ))</f>
        <v>0.11064721021640667</v>
      </c>
      <c r="P105" s="31">
        <v>35288039</v>
      </c>
      <c r="Q105" s="31">
        <v>165478000</v>
      </c>
      <c r="R105" s="31">
        <v>209881881</v>
      </c>
      <c r="S105" s="31">
        <v>35288039</v>
      </c>
      <c r="T105" s="36">
        <f t="shared" ref="T105:T136" si="26">IF(($Q105     =0),0,($S105     /$Q105     ))</f>
        <v>0.21324912677213889</v>
      </c>
      <c r="U105" s="36">
        <f t="shared" ref="U105:U136" si="27">IF(($P105     =0),0,(($F105     /$P105     )-1))</f>
        <v>-0.21712478837376026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249677610</v>
      </c>
      <c r="E106" s="32">
        <f>E105</f>
        <v>249677610</v>
      </c>
      <c r="F106" s="32">
        <f>F105</f>
        <v>27626131</v>
      </c>
      <c r="G106" s="37">
        <f t="shared" si="21"/>
        <v>0.11064721021640667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27626131</v>
      </c>
      <c r="O106" s="37">
        <f t="shared" si="25"/>
        <v>0.11064721021640667</v>
      </c>
      <c r="P106" s="32">
        <f>P105</f>
        <v>35288039</v>
      </c>
      <c r="Q106" s="32">
        <f>Q105</f>
        <v>165478000</v>
      </c>
      <c r="R106" s="32">
        <f>R105</f>
        <v>209881881</v>
      </c>
      <c r="S106" s="32">
        <f>S105</f>
        <v>35288039</v>
      </c>
      <c r="T106" s="37">
        <f t="shared" si="26"/>
        <v>0.21324912677213889</v>
      </c>
      <c r="U106" s="37">
        <f t="shared" si="27"/>
        <v>-0.21712478837376026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410159</v>
      </c>
      <c r="E107" s="31">
        <v>410159</v>
      </c>
      <c r="F107" s="31">
        <v>76622</v>
      </c>
      <c r="G107" s="36">
        <f t="shared" si="21"/>
        <v>0.18681048081353815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76622</v>
      </c>
      <c r="O107" s="36">
        <f t="shared" si="25"/>
        <v>0.18681048081353815</v>
      </c>
      <c r="P107" s="31">
        <v>49639</v>
      </c>
      <c r="Q107" s="31">
        <v>184205</v>
      </c>
      <c r="R107" s="31">
        <v>389515</v>
      </c>
      <c r="S107" s="31">
        <v>49639</v>
      </c>
      <c r="T107" s="36">
        <f t="shared" si="26"/>
        <v>0.26947694145110068</v>
      </c>
      <c r="U107" s="36">
        <f t="shared" si="27"/>
        <v>0.54358468139970584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6908813</v>
      </c>
      <c r="E109" s="31">
        <v>6908813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6908808</v>
      </c>
      <c r="R109" s="31">
        <v>6908808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33732</v>
      </c>
      <c r="E110" s="31">
        <v>33732</v>
      </c>
      <c r="F110" s="31">
        <v>12631</v>
      </c>
      <c r="G110" s="36">
        <f t="shared" si="21"/>
        <v>0.37445155935017194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12631</v>
      </c>
      <c r="O110" s="36">
        <f t="shared" si="25"/>
        <v>0.37445155935017194</v>
      </c>
      <c r="P110" s="31">
        <v>1787</v>
      </c>
      <c r="Q110" s="31">
        <v>47970</v>
      </c>
      <c r="R110" s="31">
        <v>47970</v>
      </c>
      <c r="S110" s="31">
        <v>1787</v>
      </c>
      <c r="T110" s="36">
        <f t="shared" si="26"/>
        <v>3.7252449447571397E-2</v>
      </c>
      <c r="U110" s="36">
        <f t="shared" si="27"/>
        <v>6.0682708449916056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7352704</v>
      </c>
      <c r="E112" s="32">
        <f>SUM(E107:E111)</f>
        <v>7352704</v>
      </c>
      <c r="F112" s="32">
        <f>SUM(F107:F111)</f>
        <v>89253</v>
      </c>
      <c r="G112" s="37">
        <f t="shared" si="21"/>
        <v>1.2138799549118257E-2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89253</v>
      </c>
      <c r="O112" s="37">
        <f t="shared" si="25"/>
        <v>1.2138799549118257E-2</v>
      </c>
      <c r="P112" s="32">
        <f>SUM(P107:P111)</f>
        <v>51426</v>
      </c>
      <c r="Q112" s="32">
        <f>SUM(Q107:Q111)</f>
        <v>7140983</v>
      </c>
      <c r="R112" s="32">
        <f>SUM(R107:R111)</f>
        <v>7346293</v>
      </c>
      <c r="S112" s="32">
        <f>SUM(S107:S111)</f>
        <v>51426</v>
      </c>
      <c r="T112" s="37">
        <f t="shared" si="26"/>
        <v>7.2015295373200018E-3</v>
      </c>
      <c r="U112" s="37">
        <f t="shared" si="27"/>
        <v>0.73556177808890455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2635</v>
      </c>
      <c r="E114" s="31">
        <v>2635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466</v>
      </c>
      <c r="Q114" s="31">
        <v>249</v>
      </c>
      <c r="R114" s="31">
        <v>2500</v>
      </c>
      <c r="S114" s="31">
        <v>466</v>
      </c>
      <c r="T114" s="36">
        <f t="shared" si="26"/>
        <v>1.8714859437751004</v>
      </c>
      <c r="U114" s="36">
        <f t="shared" si="27"/>
        <v>-1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21223329</v>
      </c>
      <c r="E117" s="31">
        <v>21223329</v>
      </c>
      <c r="F117" s="31">
        <v>164100</v>
      </c>
      <c r="G117" s="36">
        <f t="shared" si="21"/>
        <v>7.7320574920173926E-3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164100</v>
      </c>
      <c r="O117" s="36">
        <f t="shared" si="25"/>
        <v>7.7320574920173926E-3</v>
      </c>
      <c r="P117" s="31">
        <v>202801</v>
      </c>
      <c r="Q117" s="31">
        <v>73264</v>
      </c>
      <c r="R117" s="31">
        <v>805954</v>
      </c>
      <c r="S117" s="31">
        <v>202801</v>
      </c>
      <c r="T117" s="36">
        <f t="shared" si="26"/>
        <v>2.7680852806289584</v>
      </c>
      <c r="U117" s="36">
        <f t="shared" si="27"/>
        <v>-0.19083239234520544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8388</v>
      </c>
      <c r="E119" s="31">
        <v>8388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7968</v>
      </c>
      <c r="R119" s="31">
        <v>7968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21234352</v>
      </c>
      <c r="E121" s="32">
        <f>SUM(E113:E120)</f>
        <v>21234352</v>
      </c>
      <c r="F121" s="32">
        <f>SUM(F113:F120)</f>
        <v>164100</v>
      </c>
      <c r="G121" s="37">
        <f t="shared" si="21"/>
        <v>7.7280436907139899E-3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164100</v>
      </c>
      <c r="O121" s="37">
        <f t="shared" si="25"/>
        <v>7.7280436907139899E-3</v>
      </c>
      <c r="P121" s="32">
        <f>SUM(P113:P120)</f>
        <v>203267</v>
      </c>
      <c r="Q121" s="32">
        <f>SUM(Q113:Q120)</f>
        <v>81481</v>
      </c>
      <c r="R121" s="32">
        <f>SUM(R113:R120)</f>
        <v>816422</v>
      </c>
      <c r="S121" s="32">
        <f>SUM(S113:S120)</f>
        <v>203267</v>
      </c>
      <c r="T121" s="37">
        <f t="shared" si="26"/>
        <v>2.4946551956897927</v>
      </c>
      <c r="U121" s="37">
        <f t="shared" si="27"/>
        <v>-0.19268745049614544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2581000</v>
      </c>
      <c r="E122" s="31">
        <v>2581000</v>
      </c>
      <c r="F122" s="31">
        <v>804287</v>
      </c>
      <c r="G122" s="36">
        <f t="shared" si="21"/>
        <v>0.31161836497481599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804287</v>
      </c>
      <c r="O122" s="36">
        <f t="shared" si="25"/>
        <v>0.31161836497481599</v>
      </c>
      <c r="P122" s="31">
        <v>3206945</v>
      </c>
      <c r="Q122" s="31">
        <v>3638000</v>
      </c>
      <c r="R122" s="31">
        <v>3638000</v>
      </c>
      <c r="S122" s="31">
        <v>3206945</v>
      </c>
      <c r="T122" s="36">
        <f t="shared" si="26"/>
        <v>0.88151319406267181</v>
      </c>
      <c r="U122" s="36">
        <f t="shared" si="27"/>
        <v>-0.74920461685498196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17729</v>
      </c>
      <c r="E123" s="31">
        <v>17729</v>
      </c>
      <c r="F123" s="31">
        <v>2779</v>
      </c>
      <c r="G123" s="36">
        <f t="shared" si="21"/>
        <v>0.15674882960121833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2779</v>
      </c>
      <c r="O123" s="36">
        <f t="shared" si="25"/>
        <v>0.15674882960121833</v>
      </c>
      <c r="P123" s="31">
        <v>720</v>
      </c>
      <c r="Q123" s="31">
        <v>132233</v>
      </c>
      <c r="R123" s="31">
        <v>16837</v>
      </c>
      <c r="S123" s="31">
        <v>720</v>
      </c>
      <c r="T123" s="36">
        <f t="shared" si="26"/>
        <v>5.4449343204797593E-3</v>
      </c>
      <c r="U123" s="36">
        <f t="shared" si="27"/>
        <v>2.8597222222222221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693756</v>
      </c>
      <c r="E124" s="31">
        <v>693756</v>
      </c>
      <c r="F124" s="31">
        <v>147796</v>
      </c>
      <c r="G124" s="36">
        <f t="shared" si="21"/>
        <v>0.21303743679333945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147796</v>
      </c>
      <c r="O124" s="36">
        <f t="shared" si="25"/>
        <v>0.21303743679333945</v>
      </c>
      <c r="P124" s="31">
        <v>129910</v>
      </c>
      <c r="Q124" s="31">
        <v>572796</v>
      </c>
      <c r="R124" s="31">
        <v>653420</v>
      </c>
      <c r="S124" s="31">
        <v>129910</v>
      </c>
      <c r="T124" s="36">
        <f t="shared" si="26"/>
        <v>0.22679976815480554</v>
      </c>
      <c r="U124" s="36">
        <f t="shared" si="27"/>
        <v>0.137679932260796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3292485</v>
      </c>
      <c r="E126" s="32">
        <f>SUM(E122:E125)</f>
        <v>3292485</v>
      </c>
      <c r="F126" s="32">
        <f>SUM(F122:F125)</f>
        <v>954862</v>
      </c>
      <c r="G126" s="37">
        <f t="shared" si="21"/>
        <v>0.29001255890307776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954862</v>
      </c>
      <c r="O126" s="37">
        <f t="shared" si="25"/>
        <v>0.29001255890307776</v>
      </c>
      <c r="P126" s="32">
        <f>SUM(P122:P125)</f>
        <v>3337575</v>
      </c>
      <c r="Q126" s="32">
        <f>SUM(Q122:Q125)</f>
        <v>4343029</v>
      </c>
      <c r="R126" s="32">
        <f>SUM(R122:R125)</f>
        <v>4308257</v>
      </c>
      <c r="S126" s="32">
        <f>SUM(S122:S125)</f>
        <v>3337575</v>
      </c>
      <c r="T126" s="37">
        <f t="shared" si="26"/>
        <v>0.76849014823525241</v>
      </c>
      <c r="U126" s="37">
        <f t="shared" si="27"/>
        <v>-0.71390545530812044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15836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15836</v>
      </c>
      <c r="O127" s="36">
        <f t="shared" si="25"/>
        <v>0</v>
      </c>
      <c r="P127" s="31">
        <v>28050</v>
      </c>
      <c r="Q127" s="31">
        <v>0</v>
      </c>
      <c r="R127" s="31">
        <v>156137</v>
      </c>
      <c r="S127" s="31">
        <v>28050</v>
      </c>
      <c r="T127" s="36">
        <f t="shared" si="26"/>
        <v>0</v>
      </c>
      <c r="U127" s="36">
        <f t="shared" si="27"/>
        <v>-0.43543672014260248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24732</v>
      </c>
      <c r="E129" s="31">
        <v>24732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24732</v>
      </c>
      <c r="R129" s="31">
        <v>24732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578000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24732</v>
      </c>
      <c r="E132" s="32">
        <f>SUM(E127:E131)</f>
        <v>24732</v>
      </c>
      <c r="F132" s="32">
        <f>SUM(F127:F131)</f>
        <v>15836</v>
      </c>
      <c r="G132" s="37">
        <f t="shared" si="21"/>
        <v>0.64030405951803326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15836</v>
      </c>
      <c r="O132" s="37">
        <f t="shared" si="25"/>
        <v>0.64030405951803326</v>
      </c>
      <c r="P132" s="32">
        <f>SUM(P127:P131)</f>
        <v>28050</v>
      </c>
      <c r="Q132" s="32">
        <f>SUM(Q127:Q131)</f>
        <v>602732</v>
      </c>
      <c r="R132" s="32">
        <f>SUM(R127:R131)</f>
        <v>180869</v>
      </c>
      <c r="S132" s="32">
        <f>SUM(S127:S131)</f>
        <v>28050</v>
      </c>
      <c r="T132" s="37">
        <f t="shared" si="26"/>
        <v>4.6538096533782845E-2</v>
      </c>
      <c r="U132" s="37">
        <f t="shared" si="27"/>
        <v>-0.43543672014260248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147813</v>
      </c>
      <c r="E133" s="31">
        <v>147813</v>
      </c>
      <c r="F133" s="31">
        <v>17928</v>
      </c>
      <c r="G133" s="36">
        <f t="shared" si="21"/>
        <v>0.12128838464817032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17928</v>
      </c>
      <c r="O133" s="36">
        <f t="shared" si="25"/>
        <v>0.12128838464817032</v>
      </c>
      <c r="P133" s="31">
        <v>1031</v>
      </c>
      <c r="Q133" s="31">
        <v>139446</v>
      </c>
      <c r="R133" s="31">
        <v>139446</v>
      </c>
      <c r="S133" s="31">
        <v>1031</v>
      </c>
      <c r="T133" s="36">
        <f t="shared" si="26"/>
        <v>7.393543020237224E-3</v>
      </c>
      <c r="U133" s="36">
        <f t="shared" si="27"/>
        <v>16.38894277400582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147813</v>
      </c>
      <c r="E137" s="32">
        <f>SUM(E133:E136)</f>
        <v>147813</v>
      </c>
      <c r="F137" s="32">
        <f>SUM(F133:F136)</f>
        <v>17928</v>
      </c>
      <c r="G137" s="37">
        <f t="shared" ref="G137:G170" si="28">IF(($D137     =0),0,($F137     /$D137     ))</f>
        <v>0.12128838464817032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17928</v>
      </c>
      <c r="O137" s="37">
        <f t="shared" ref="O137:O170" si="32">IF(($D137     =0),0,($N137     /$D137     ))</f>
        <v>0.12128838464817032</v>
      </c>
      <c r="P137" s="32">
        <f>SUM(P133:P136)</f>
        <v>1031</v>
      </c>
      <c r="Q137" s="32">
        <f>SUM(Q133:Q136)</f>
        <v>139446</v>
      </c>
      <c r="R137" s="32">
        <f>SUM(R133:R136)</f>
        <v>139446</v>
      </c>
      <c r="S137" s="32">
        <f>SUM(S133:S136)</f>
        <v>1031</v>
      </c>
      <c r="T137" s="37">
        <f t="shared" ref="T137:T170" si="33">IF(($Q137     =0),0,($S137     /$Q137     ))</f>
        <v>7.393543020237224E-3</v>
      </c>
      <c r="U137" s="37">
        <f t="shared" ref="U137:U170" si="34">IF(($P137     =0),0,(($F137     /$P137     )-1))</f>
        <v>16.38894277400582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8000</v>
      </c>
      <c r="E138" s="31">
        <v>8000</v>
      </c>
      <c r="F138" s="31">
        <v>4957</v>
      </c>
      <c r="G138" s="36">
        <f t="shared" si="28"/>
        <v>0.61962499999999998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4957</v>
      </c>
      <c r="O138" s="36">
        <f t="shared" si="32"/>
        <v>0.61962499999999998</v>
      </c>
      <c r="P138" s="31">
        <v>4334</v>
      </c>
      <c r="Q138" s="31">
        <v>8000</v>
      </c>
      <c r="R138" s="31">
        <v>8000</v>
      </c>
      <c r="S138" s="31">
        <v>4334</v>
      </c>
      <c r="T138" s="36">
        <f t="shared" si="33"/>
        <v>0.54174999999999995</v>
      </c>
      <c r="U138" s="36">
        <f t="shared" si="34"/>
        <v>0.1437471158283341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4223665</v>
      </c>
      <c r="E139" s="31">
        <v>4223665</v>
      </c>
      <c r="F139" s="31">
        <v>1666662</v>
      </c>
      <c r="G139" s="36">
        <f t="shared" si="28"/>
        <v>0.39460089756171479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1666662</v>
      </c>
      <c r="O139" s="36">
        <f t="shared" si="32"/>
        <v>0.39460089756171479</v>
      </c>
      <c r="P139" s="31">
        <v>1475046</v>
      </c>
      <c r="Q139" s="31">
        <v>3988513</v>
      </c>
      <c r="R139" s="31">
        <v>3988513</v>
      </c>
      <c r="S139" s="31">
        <v>1475046</v>
      </c>
      <c r="T139" s="36">
        <f t="shared" si="33"/>
        <v>0.36982354075315788</v>
      </c>
      <c r="U139" s="36">
        <f t="shared" si="34"/>
        <v>0.12990510126463861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4231665</v>
      </c>
      <c r="E144" s="32">
        <f>SUM(E138:E143)</f>
        <v>4231665</v>
      </c>
      <c r="F144" s="32">
        <f>SUM(F138:F143)</f>
        <v>1671619</v>
      </c>
      <c r="G144" s="37">
        <f t="shared" si="28"/>
        <v>0.39502630761177931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1671619</v>
      </c>
      <c r="O144" s="37">
        <f t="shared" si="32"/>
        <v>0.39502630761177931</v>
      </c>
      <c r="P144" s="32">
        <f>SUM(P138:P143)</f>
        <v>1479380</v>
      </c>
      <c r="Q144" s="32">
        <f>SUM(Q138:Q143)</f>
        <v>3996513</v>
      </c>
      <c r="R144" s="32">
        <f>SUM(R138:R143)</f>
        <v>3996513</v>
      </c>
      <c r="S144" s="32">
        <f>SUM(S138:S143)</f>
        <v>1479380</v>
      </c>
      <c r="T144" s="37">
        <f t="shared" si="33"/>
        <v>0.37016769368697161</v>
      </c>
      <c r="U144" s="37">
        <f t="shared" si="34"/>
        <v>0.1299456529086509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1392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1392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1392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1392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1030000</v>
      </c>
      <c r="E151" s="31">
        <v>1030000</v>
      </c>
      <c r="F151" s="31">
        <v>233414</v>
      </c>
      <c r="G151" s="36">
        <f t="shared" si="28"/>
        <v>0.22661553398058251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233414</v>
      </c>
      <c r="O151" s="36">
        <f t="shared" si="32"/>
        <v>0.22661553398058251</v>
      </c>
      <c r="P151" s="31">
        <v>0</v>
      </c>
      <c r="Q151" s="31">
        <v>577000</v>
      </c>
      <c r="R151" s="31">
        <v>898000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5451000</v>
      </c>
      <c r="E152" s="31">
        <v>5451000</v>
      </c>
      <c r="F152" s="31">
        <v>2560462</v>
      </c>
      <c r="G152" s="36">
        <f t="shared" si="28"/>
        <v>0.46972335351311684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2560462</v>
      </c>
      <c r="O152" s="36">
        <f t="shared" si="32"/>
        <v>0.46972335351311684</v>
      </c>
      <c r="P152" s="31">
        <v>1973028</v>
      </c>
      <c r="Q152" s="31">
        <v>5836800</v>
      </c>
      <c r="R152" s="31">
        <v>6313801</v>
      </c>
      <c r="S152" s="31">
        <v>1973028</v>
      </c>
      <c r="T152" s="36">
        <f t="shared" si="33"/>
        <v>0.3380324835526316</v>
      </c>
      <c r="U152" s="36">
        <f t="shared" si="34"/>
        <v>0.29773221667406635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5632600</v>
      </c>
      <c r="E153" s="31">
        <v>5632600</v>
      </c>
      <c r="F153" s="31">
        <v>786965</v>
      </c>
      <c r="G153" s="36">
        <f t="shared" si="28"/>
        <v>0.13971611689095623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786965</v>
      </c>
      <c r="O153" s="36">
        <f t="shared" si="32"/>
        <v>0.13971611689095623</v>
      </c>
      <c r="P153" s="31">
        <v>1302772</v>
      </c>
      <c r="Q153" s="31">
        <v>6911180</v>
      </c>
      <c r="R153" s="31">
        <v>6911180</v>
      </c>
      <c r="S153" s="31">
        <v>1302772</v>
      </c>
      <c r="T153" s="36">
        <f t="shared" si="33"/>
        <v>0.18850210817834293</v>
      </c>
      <c r="U153" s="36">
        <f t="shared" si="34"/>
        <v>-0.3959303700110226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12113600</v>
      </c>
      <c r="E157" s="32">
        <f>SUM(E151:E156)</f>
        <v>12113600</v>
      </c>
      <c r="F157" s="32">
        <f>SUM(F151:F156)</f>
        <v>3580841</v>
      </c>
      <c r="G157" s="37">
        <f t="shared" si="28"/>
        <v>0.2956050224541012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3580841</v>
      </c>
      <c r="O157" s="37">
        <f t="shared" si="32"/>
        <v>0.2956050224541012</v>
      </c>
      <c r="P157" s="32">
        <f>SUM(P151:P156)</f>
        <v>3275800</v>
      </c>
      <c r="Q157" s="32">
        <f>SUM(Q151:Q156)</f>
        <v>13324980</v>
      </c>
      <c r="R157" s="32">
        <f>SUM(R151:R156)</f>
        <v>14122981</v>
      </c>
      <c r="S157" s="32">
        <f>SUM(S151:S156)</f>
        <v>3275800</v>
      </c>
      <c r="T157" s="37">
        <f t="shared" si="33"/>
        <v>0.24583901814486775</v>
      </c>
      <c r="U157" s="37">
        <f t="shared" si="34"/>
        <v>9.3119543317662812E-2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58292880</v>
      </c>
      <c r="E159" s="31">
        <v>58292880</v>
      </c>
      <c r="F159" s="31">
        <v>24152171</v>
      </c>
      <c r="G159" s="36">
        <f t="shared" si="28"/>
        <v>0.41432454529609791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24152171</v>
      </c>
      <c r="O159" s="36">
        <f t="shared" si="32"/>
        <v>0.41432454529609791</v>
      </c>
      <c r="P159" s="31">
        <v>6456136</v>
      </c>
      <c r="Q159" s="31">
        <v>51303576</v>
      </c>
      <c r="R159" s="31">
        <v>51403576</v>
      </c>
      <c r="S159" s="31">
        <v>6456136</v>
      </c>
      <c r="T159" s="36">
        <f t="shared" si="33"/>
        <v>0.12584183215610545</v>
      </c>
      <c r="U159" s="36">
        <f t="shared" si="34"/>
        <v>2.7409637901060324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58292880</v>
      </c>
      <c r="E163" s="32">
        <f>SUM(E158:E162)</f>
        <v>58292880</v>
      </c>
      <c r="F163" s="32">
        <f>SUM(F158:F162)</f>
        <v>24152171</v>
      </c>
      <c r="G163" s="37">
        <f t="shared" si="28"/>
        <v>0.41432454529609791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24152171</v>
      </c>
      <c r="O163" s="37">
        <f t="shared" si="32"/>
        <v>0.41432454529609791</v>
      </c>
      <c r="P163" s="32">
        <f>SUM(P158:P162)</f>
        <v>6456136</v>
      </c>
      <c r="Q163" s="32">
        <f>SUM(Q158:Q162)</f>
        <v>51303576</v>
      </c>
      <c r="R163" s="32">
        <f>SUM(R158:R162)</f>
        <v>51403576</v>
      </c>
      <c r="S163" s="32">
        <f>SUM(S158:S162)</f>
        <v>6456136</v>
      </c>
      <c r="T163" s="37">
        <f t="shared" si="33"/>
        <v>0.12584183215610545</v>
      </c>
      <c r="U163" s="37">
        <f t="shared" si="34"/>
        <v>2.7409637901060324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333408</v>
      </c>
      <c r="E164" s="31">
        <v>333408</v>
      </c>
      <c r="F164" s="31">
        <v>53678</v>
      </c>
      <c r="G164" s="36">
        <f t="shared" si="28"/>
        <v>0.16099793646223245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53678</v>
      </c>
      <c r="O164" s="36">
        <f t="shared" si="32"/>
        <v>0.16099793646223245</v>
      </c>
      <c r="P164" s="31">
        <v>5882</v>
      </c>
      <c r="Q164" s="31">
        <v>125156</v>
      </c>
      <c r="R164" s="31">
        <v>316626</v>
      </c>
      <c r="S164" s="31">
        <v>5882</v>
      </c>
      <c r="T164" s="36">
        <f t="shared" si="33"/>
        <v>4.6997347310556423E-2</v>
      </c>
      <c r="U164" s="36">
        <f t="shared" si="34"/>
        <v>8.125807548452908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333408</v>
      </c>
      <c r="E169" s="32">
        <f>SUM(E164:E168)</f>
        <v>333408</v>
      </c>
      <c r="F169" s="32">
        <f>SUM(F164:F168)</f>
        <v>53678</v>
      </c>
      <c r="G169" s="37">
        <f t="shared" si="28"/>
        <v>0.16099793646223245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53678</v>
      </c>
      <c r="O169" s="37">
        <f t="shared" si="32"/>
        <v>0.16099793646223245</v>
      </c>
      <c r="P169" s="32">
        <f>SUM(P164:P168)</f>
        <v>5882</v>
      </c>
      <c r="Q169" s="32">
        <f>SUM(Q164:Q168)</f>
        <v>125156</v>
      </c>
      <c r="R169" s="32">
        <f>SUM(R164:R168)</f>
        <v>316626</v>
      </c>
      <c r="S169" s="32">
        <f>SUM(S164:S168)</f>
        <v>5882</v>
      </c>
      <c r="T169" s="37">
        <f t="shared" si="33"/>
        <v>4.6997347310556423E-2</v>
      </c>
      <c r="U169" s="37">
        <f t="shared" si="34"/>
        <v>8.125807548452908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356701249</v>
      </c>
      <c r="E170" s="32">
        <f>SUM(E105,E107:E111,E113:E120,E122:E125,E127:E131,E133:E136,E138:E143,E145:E149,E151:E156,E158:E162,E164:E168)</f>
        <v>356701249</v>
      </c>
      <c r="F170" s="32">
        <f>SUM(F105,F107:F111,F113:F120,F122:F125,F127:F131,F133:F136,F138:F143,F145:F149,F151:F156,F158:F162,F164:F168)</f>
        <v>58327811</v>
      </c>
      <c r="G170" s="37">
        <f t="shared" si="28"/>
        <v>0.16352006381676562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58327811</v>
      </c>
      <c r="O170" s="37">
        <f t="shared" si="32"/>
        <v>0.16352006381676562</v>
      </c>
      <c r="P170" s="32">
        <f>SUM(P105,P107:P111,P113:P120,P122:P125,P127:P131,P133:P136,P138:P143,P145:P149,P151:P156,P158:P162,P164:P168)</f>
        <v>50126586</v>
      </c>
      <c r="Q170" s="32">
        <f>SUM(Q105,Q107:Q111,Q113:Q120,Q122:Q125,Q127:Q131,Q133:Q136,Q138:Q143,Q145:Q149,Q151:Q156,Q158:Q162,Q164:Q168)</f>
        <v>246535896</v>
      </c>
      <c r="R170" s="32">
        <f>SUM(R105,R107:R111,R113:R120,R122:R125,R127:R131,R133:R136,R138:R143,R145:R149,R151:R156,R158:R162,R164:R168)</f>
        <v>292512864</v>
      </c>
      <c r="S170" s="32">
        <f>SUM(S105,S107:S111,S113:S120,S122:S125,S127:S131,S133:S136,S138:S143,S145:S149,S151:S156,S158:S162,S164:S168)</f>
        <v>50126586</v>
      </c>
      <c r="T170" s="37">
        <f t="shared" si="33"/>
        <v>0.20332368151370542</v>
      </c>
      <c r="U170" s="37">
        <f t="shared" si="34"/>
        <v>0.16361028457034754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450000</v>
      </c>
      <c r="E173" s="31">
        <v>450000</v>
      </c>
      <c r="F173" s="31">
        <v>22527</v>
      </c>
      <c r="G173" s="36">
        <f t="shared" ref="G173:G205" si="35">IF(($D173     =0),0,($F173     /$D173     ))</f>
        <v>5.006E-2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22527</v>
      </c>
      <c r="O173" s="36">
        <f t="shared" ref="O173:O205" si="39">IF(($D173     =0),0,($N173     /$D173     ))</f>
        <v>5.006E-2</v>
      </c>
      <c r="P173" s="31">
        <v>11138</v>
      </c>
      <c r="Q173" s="31">
        <v>50000</v>
      </c>
      <c r="R173" s="31">
        <v>450000</v>
      </c>
      <c r="S173" s="31">
        <v>11138</v>
      </c>
      <c r="T173" s="36">
        <f t="shared" ref="T173:T205" si="40">IF(($Q173     =0),0,($S173     /$Q173     ))</f>
        <v>0.22276000000000001</v>
      </c>
      <c r="U173" s="36">
        <f t="shared" ref="U173:U205" si="41">IF(($P173     =0),0,(($F173     /$P173     )-1))</f>
        <v>1.0225354641766926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143304</v>
      </c>
      <c r="E174" s="31">
        <v>143304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136092</v>
      </c>
      <c r="R174" s="31">
        <v>136092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481416</v>
      </c>
      <c r="E175" s="31">
        <v>481416</v>
      </c>
      <c r="F175" s="31">
        <v>71542</v>
      </c>
      <c r="G175" s="36">
        <f t="shared" si="35"/>
        <v>0.14860744138125861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71542</v>
      </c>
      <c r="O175" s="36">
        <f t="shared" si="39"/>
        <v>0.14860744138125861</v>
      </c>
      <c r="P175" s="31">
        <v>72546</v>
      </c>
      <c r="Q175" s="31">
        <v>471416</v>
      </c>
      <c r="R175" s="31">
        <v>471416</v>
      </c>
      <c r="S175" s="31">
        <v>72546</v>
      </c>
      <c r="T175" s="36">
        <f t="shared" si="40"/>
        <v>0.15388955826700834</v>
      </c>
      <c r="U175" s="36">
        <f t="shared" si="41"/>
        <v>-1.3839494941140784E-2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3198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3198</v>
      </c>
      <c r="O178" s="36">
        <f t="shared" si="39"/>
        <v>0</v>
      </c>
      <c r="P178" s="31">
        <v>3036</v>
      </c>
      <c r="Q178" s="31">
        <v>0</v>
      </c>
      <c r="R178" s="31">
        <v>0</v>
      </c>
      <c r="S178" s="31">
        <v>3036</v>
      </c>
      <c r="T178" s="36">
        <f t="shared" si="40"/>
        <v>0</v>
      </c>
      <c r="U178" s="36">
        <f t="shared" si="41"/>
        <v>5.3359683794466317E-2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1074720</v>
      </c>
      <c r="E179" s="32">
        <f>SUM(E173:E178)</f>
        <v>1074720</v>
      </c>
      <c r="F179" s="32">
        <f>SUM(F173:F178)</f>
        <v>97267</v>
      </c>
      <c r="G179" s="37">
        <f t="shared" si="35"/>
        <v>9.0504503498585673E-2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97267</v>
      </c>
      <c r="O179" s="37">
        <f t="shared" si="39"/>
        <v>9.0504503498585673E-2</v>
      </c>
      <c r="P179" s="32">
        <f>SUM(P173:P178)</f>
        <v>86720</v>
      </c>
      <c r="Q179" s="32">
        <f>SUM(Q173:Q178)</f>
        <v>657508</v>
      </c>
      <c r="R179" s="32">
        <f>SUM(R173:R178)</f>
        <v>1057508</v>
      </c>
      <c r="S179" s="32">
        <f>SUM(S173:S178)</f>
        <v>86720</v>
      </c>
      <c r="T179" s="37">
        <f t="shared" si="40"/>
        <v>0.13189193135292651</v>
      </c>
      <c r="U179" s="37">
        <f t="shared" si="41"/>
        <v>0.12162130996309961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1700000</v>
      </c>
      <c r="E181" s="31">
        <v>1700000</v>
      </c>
      <c r="F181" s="31">
        <v>398882</v>
      </c>
      <c r="G181" s="36">
        <f t="shared" si="35"/>
        <v>0.23463647058823531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398882</v>
      </c>
      <c r="O181" s="36">
        <f t="shared" si="39"/>
        <v>0.23463647058823531</v>
      </c>
      <c r="P181" s="31">
        <v>357574</v>
      </c>
      <c r="Q181" s="31">
        <v>1257600</v>
      </c>
      <c r="R181" s="31">
        <v>1500000</v>
      </c>
      <c r="S181" s="31">
        <v>357574</v>
      </c>
      <c r="T181" s="36">
        <f t="shared" si="40"/>
        <v>0.28433047073791351</v>
      </c>
      <c r="U181" s="36">
        <f t="shared" si="41"/>
        <v>0.11552294070597968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107178</v>
      </c>
      <c r="E182" s="31">
        <v>107178</v>
      </c>
      <c r="F182" s="31">
        <v>32301</v>
      </c>
      <c r="G182" s="36">
        <f t="shared" si="35"/>
        <v>0.30137714829535911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32301</v>
      </c>
      <c r="O182" s="36">
        <f t="shared" si="39"/>
        <v>0.30137714829535911</v>
      </c>
      <c r="P182" s="31">
        <v>216</v>
      </c>
      <c r="Q182" s="31">
        <v>101784</v>
      </c>
      <c r="R182" s="31">
        <v>101784</v>
      </c>
      <c r="S182" s="31">
        <v>216</v>
      </c>
      <c r="T182" s="36">
        <f t="shared" si="40"/>
        <v>2.1221410044800753E-3</v>
      </c>
      <c r="U182" s="36">
        <f t="shared" si="41"/>
        <v>148.54166666666666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1807178</v>
      </c>
      <c r="E185" s="32">
        <f>SUM(E180:E184)</f>
        <v>1807178</v>
      </c>
      <c r="F185" s="32">
        <f>SUM(F180:F184)</f>
        <v>431183</v>
      </c>
      <c r="G185" s="37">
        <f t="shared" si="35"/>
        <v>0.23859464867323529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431183</v>
      </c>
      <c r="O185" s="37">
        <f t="shared" si="39"/>
        <v>0.23859464867323529</v>
      </c>
      <c r="P185" s="32">
        <f>SUM(P180:P184)</f>
        <v>357790</v>
      </c>
      <c r="Q185" s="32">
        <f>SUM(Q180:Q184)</f>
        <v>1359384</v>
      </c>
      <c r="R185" s="32">
        <f>SUM(R180:R184)</f>
        <v>1601784</v>
      </c>
      <c r="S185" s="32">
        <f>SUM(S180:S184)</f>
        <v>357790</v>
      </c>
      <c r="T185" s="37">
        <f t="shared" si="40"/>
        <v>0.26320009651430354</v>
      </c>
      <c r="U185" s="37">
        <f t="shared" si="41"/>
        <v>0.20512870678330875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249544</v>
      </c>
      <c r="E187" s="31">
        <v>249544</v>
      </c>
      <c r="F187" s="31">
        <v>56691</v>
      </c>
      <c r="G187" s="36">
        <f t="shared" si="35"/>
        <v>0.22717837335299587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56691</v>
      </c>
      <c r="O187" s="36">
        <f t="shared" si="39"/>
        <v>0.22717837335299587</v>
      </c>
      <c r="P187" s="31">
        <v>53389</v>
      </c>
      <c r="Q187" s="31">
        <v>269991</v>
      </c>
      <c r="R187" s="31">
        <v>269991</v>
      </c>
      <c r="S187" s="31">
        <v>53389</v>
      </c>
      <c r="T187" s="36">
        <f t="shared" si="40"/>
        <v>0.19774362849132007</v>
      </c>
      <c r="U187" s="36">
        <f t="shared" si="41"/>
        <v>6.1847946206147419E-2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3632802</v>
      </c>
      <c r="E188" s="31">
        <v>3632802</v>
      </c>
      <c r="F188" s="31">
        <v>836986</v>
      </c>
      <c r="G188" s="36">
        <f t="shared" si="35"/>
        <v>0.23039681215766783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836986</v>
      </c>
      <c r="O188" s="36">
        <f t="shared" si="39"/>
        <v>0.23039681215766783</v>
      </c>
      <c r="P188" s="31">
        <v>990844</v>
      </c>
      <c r="Q188" s="31">
        <v>3469728</v>
      </c>
      <c r="R188" s="31">
        <v>3469728</v>
      </c>
      <c r="S188" s="31">
        <v>990844</v>
      </c>
      <c r="T188" s="36">
        <f t="shared" si="40"/>
        <v>0.28556820592276971</v>
      </c>
      <c r="U188" s="36">
        <f t="shared" si="41"/>
        <v>-0.15527974131144762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5167000</v>
      </c>
      <c r="F190" s="31">
        <v>2152916</v>
      </c>
      <c r="G190" s="36">
        <f t="shared" si="35"/>
        <v>0.4166665376427327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2152916</v>
      </c>
      <c r="O190" s="36">
        <f t="shared" si="39"/>
        <v>0.4166665376427327</v>
      </c>
      <c r="P190" s="31">
        <v>1866926</v>
      </c>
      <c r="Q190" s="31">
        <v>4787000</v>
      </c>
      <c r="R190" s="31">
        <v>4835000</v>
      </c>
      <c r="S190" s="31">
        <v>1866926</v>
      </c>
      <c r="T190" s="36">
        <f t="shared" si="40"/>
        <v>0.38999916440359306</v>
      </c>
      <c r="U190" s="36">
        <f t="shared" si="41"/>
        <v>0.1531876464305495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9049346</v>
      </c>
      <c r="E191" s="32">
        <f>SUM(E186:E190)</f>
        <v>9049346</v>
      </c>
      <c r="F191" s="32">
        <f>SUM(F186:F190)</f>
        <v>3046593</v>
      </c>
      <c r="G191" s="37">
        <f t="shared" si="35"/>
        <v>0.33666443961806741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3046593</v>
      </c>
      <c r="O191" s="37">
        <f t="shared" si="39"/>
        <v>0.33666443961806741</v>
      </c>
      <c r="P191" s="32">
        <f>SUM(P186:P190)</f>
        <v>2911159</v>
      </c>
      <c r="Q191" s="32">
        <f>SUM(Q186:Q190)</f>
        <v>8526719</v>
      </c>
      <c r="R191" s="32">
        <f>SUM(R186:R190)</f>
        <v>8574719</v>
      </c>
      <c r="S191" s="32">
        <f>SUM(S186:S190)</f>
        <v>2911159</v>
      </c>
      <c r="T191" s="37">
        <f t="shared" si="40"/>
        <v>0.3414160827863566</v>
      </c>
      <c r="U191" s="37">
        <f t="shared" si="41"/>
        <v>4.6522364460340304E-2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7320</v>
      </c>
      <c r="E195" s="31">
        <v>7320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435</v>
      </c>
      <c r="Q195" s="31">
        <v>6952</v>
      </c>
      <c r="R195" s="31">
        <v>6952</v>
      </c>
      <c r="S195" s="31">
        <v>435</v>
      </c>
      <c r="T195" s="36">
        <f t="shared" si="40"/>
        <v>6.2571921749136936E-2</v>
      </c>
      <c r="U195" s="36">
        <f t="shared" si="41"/>
        <v>-1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66785</v>
      </c>
      <c r="E196" s="31">
        <v>66785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2709</v>
      </c>
      <c r="Q196" s="31">
        <v>63424</v>
      </c>
      <c r="R196" s="31">
        <v>63424</v>
      </c>
      <c r="S196" s="31">
        <v>2709</v>
      </c>
      <c r="T196" s="36">
        <f t="shared" si="40"/>
        <v>4.2712537840565085E-2</v>
      </c>
      <c r="U196" s="36">
        <f t="shared" si="41"/>
        <v>-1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74105</v>
      </c>
      <c r="E198" s="32">
        <f>SUM(E192:E197)</f>
        <v>74105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3144</v>
      </c>
      <c r="Q198" s="32">
        <f>SUM(Q192:Q197)</f>
        <v>70376</v>
      </c>
      <c r="R198" s="32">
        <f>SUM(R192:R197)</f>
        <v>70376</v>
      </c>
      <c r="S198" s="32">
        <f>SUM(S192:S197)</f>
        <v>3144</v>
      </c>
      <c r="T198" s="37">
        <f t="shared" si="40"/>
        <v>4.4674320791178813E-2</v>
      </c>
      <c r="U198" s="37">
        <f t="shared" si="41"/>
        <v>-1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17595085</v>
      </c>
      <c r="E200" s="31">
        <v>17595085</v>
      </c>
      <c r="F200" s="31">
        <v>9332724</v>
      </c>
      <c r="G200" s="36">
        <f t="shared" si="35"/>
        <v>0.53041653393547117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9332724</v>
      </c>
      <c r="O200" s="36">
        <f t="shared" si="39"/>
        <v>0.53041653393547117</v>
      </c>
      <c r="P200" s="31">
        <v>4738428</v>
      </c>
      <c r="Q200" s="31">
        <v>17075059</v>
      </c>
      <c r="R200" s="31">
        <v>17050059</v>
      </c>
      <c r="S200" s="31">
        <v>4738428</v>
      </c>
      <c r="T200" s="36">
        <f t="shared" si="40"/>
        <v>0.27750580539721709</v>
      </c>
      <c r="U200" s="36">
        <f t="shared" si="41"/>
        <v>0.9695823171735436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17595085</v>
      </c>
      <c r="E204" s="32">
        <f>SUM(E199:E203)</f>
        <v>17595085</v>
      </c>
      <c r="F204" s="32">
        <f>SUM(F199:F203)</f>
        <v>9332724</v>
      </c>
      <c r="G204" s="37">
        <f t="shared" si="35"/>
        <v>0.53041653393547117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9332724</v>
      </c>
      <c r="O204" s="37">
        <f t="shared" si="39"/>
        <v>0.53041653393547117</v>
      </c>
      <c r="P204" s="32">
        <f>SUM(P199:P203)</f>
        <v>4738428</v>
      </c>
      <c r="Q204" s="32">
        <f>SUM(Q199:Q203)</f>
        <v>17075059</v>
      </c>
      <c r="R204" s="32">
        <f>SUM(R199:R203)</f>
        <v>17050059</v>
      </c>
      <c r="S204" s="32">
        <f>SUM(S199:S203)</f>
        <v>4738428</v>
      </c>
      <c r="T204" s="37">
        <f t="shared" si="40"/>
        <v>0.27750580539721709</v>
      </c>
      <c r="U204" s="37">
        <f t="shared" si="41"/>
        <v>0.9695823171735436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29600434</v>
      </c>
      <c r="E205" s="32">
        <f>SUM(E173:E178,E180:E184,E186:E190,E192:E197,E199:E203)</f>
        <v>29600434</v>
      </c>
      <c r="F205" s="32">
        <f>SUM(F173:F178,F180:F184,F186:F190,F192:F197,F199:F203)</f>
        <v>12907767</v>
      </c>
      <c r="G205" s="37">
        <f t="shared" si="35"/>
        <v>0.436066815777093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12907767</v>
      </c>
      <c r="O205" s="37">
        <f t="shared" si="39"/>
        <v>0.436066815777093</v>
      </c>
      <c r="P205" s="32">
        <f>SUM(P173:P178,P180:P184,P186:P190,P192:P197,P199:P203)</f>
        <v>8097241</v>
      </c>
      <c r="Q205" s="32">
        <f>SUM(Q173:Q178,Q180:Q184,Q186:Q190,Q192:Q197,Q199:Q203)</f>
        <v>27689046</v>
      </c>
      <c r="R205" s="32">
        <f>SUM(R173:R178,R180:R184,R186:R190,R192:R197,R199:R203)</f>
        <v>28354446</v>
      </c>
      <c r="S205" s="32">
        <f>SUM(S173:S178,S180:S184,S186:S190,S192:S197,S199:S203)</f>
        <v>8097241</v>
      </c>
      <c r="T205" s="37">
        <f t="shared" si="40"/>
        <v>0.29243481339154842</v>
      </c>
      <c r="U205" s="37">
        <f t="shared" si="41"/>
        <v>0.59409445760599189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214196</v>
      </c>
      <c r="E209" s="31">
        <v>214196</v>
      </c>
      <c r="F209" s="31">
        <v>49043</v>
      </c>
      <c r="G209" s="36">
        <f t="shared" si="42"/>
        <v>0.22896319258996434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49043</v>
      </c>
      <c r="O209" s="36">
        <f t="shared" si="46"/>
        <v>0.22896319258996434</v>
      </c>
      <c r="P209" s="31">
        <v>42821</v>
      </c>
      <c r="Q209" s="31">
        <v>164390</v>
      </c>
      <c r="R209" s="31">
        <v>173681</v>
      </c>
      <c r="S209" s="31">
        <v>42821</v>
      </c>
      <c r="T209" s="36">
        <f t="shared" si="47"/>
        <v>0.26048421436827057</v>
      </c>
      <c r="U209" s="36">
        <f t="shared" si="48"/>
        <v>0.14530253847411312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6050</v>
      </c>
      <c r="E210" s="31">
        <v>6050</v>
      </c>
      <c r="F210" s="31">
        <v>8188</v>
      </c>
      <c r="G210" s="36">
        <f t="shared" si="42"/>
        <v>1.3533884297520662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8188</v>
      </c>
      <c r="O210" s="36">
        <f t="shared" si="46"/>
        <v>1.3533884297520662</v>
      </c>
      <c r="P210" s="31">
        <v>410</v>
      </c>
      <c r="Q210" s="31">
        <v>8010</v>
      </c>
      <c r="R210" s="31">
        <v>5746</v>
      </c>
      <c r="S210" s="31">
        <v>410</v>
      </c>
      <c r="T210" s="36">
        <f t="shared" si="47"/>
        <v>5.118601747815231E-2</v>
      </c>
      <c r="U210" s="36">
        <f t="shared" si="48"/>
        <v>18.970731707317075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10278048</v>
      </c>
      <c r="E211" s="31">
        <v>10278048</v>
      </c>
      <c r="F211" s="31">
        <v>1652</v>
      </c>
      <c r="G211" s="36">
        <f t="shared" si="42"/>
        <v>1.6073090921544635E-4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1652</v>
      </c>
      <c r="O211" s="36">
        <f t="shared" si="46"/>
        <v>1.6073090921544635E-4</v>
      </c>
      <c r="P211" s="31">
        <v>2922</v>
      </c>
      <c r="Q211" s="31">
        <v>98861</v>
      </c>
      <c r="R211" s="31">
        <v>98861</v>
      </c>
      <c r="S211" s="31">
        <v>2922</v>
      </c>
      <c r="T211" s="36">
        <f t="shared" si="47"/>
        <v>2.9556650246305417E-2</v>
      </c>
      <c r="U211" s="36">
        <f t="shared" si="48"/>
        <v>-0.4346338124572211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453683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10498294</v>
      </c>
      <c r="E216" s="32">
        <f>SUM(E208:E215)</f>
        <v>10498294</v>
      </c>
      <c r="F216" s="32">
        <f>SUM(F208:F215)</f>
        <v>58883</v>
      </c>
      <c r="G216" s="37">
        <f t="shared" si="42"/>
        <v>5.6088160609714301E-3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58883</v>
      </c>
      <c r="O216" s="37">
        <f t="shared" si="46"/>
        <v>5.6088160609714301E-3</v>
      </c>
      <c r="P216" s="32">
        <f>SUM(P208:P215)</f>
        <v>46153</v>
      </c>
      <c r="Q216" s="32">
        <f>SUM(Q208:Q215)</f>
        <v>271261</v>
      </c>
      <c r="R216" s="32">
        <f>SUM(R208:R215)</f>
        <v>731971</v>
      </c>
      <c r="S216" s="32">
        <f>SUM(S208:S215)</f>
        <v>46153</v>
      </c>
      <c r="T216" s="37">
        <f t="shared" si="47"/>
        <v>0.17014240897143343</v>
      </c>
      <c r="U216" s="37">
        <f t="shared" si="48"/>
        <v>0.27582172339826228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4423352</v>
      </c>
      <c r="E218" s="31">
        <v>4423352</v>
      </c>
      <c r="F218" s="31">
        <v>964997</v>
      </c>
      <c r="G218" s="36">
        <f t="shared" si="42"/>
        <v>0.21815966714835267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964997</v>
      </c>
      <c r="O218" s="36">
        <f t="shared" si="46"/>
        <v>0.21815966714835267</v>
      </c>
      <c r="P218" s="31">
        <v>764838</v>
      </c>
      <c r="Q218" s="31">
        <v>4835266</v>
      </c>
      <c r="R218" s="31">
        <v>3646001</v>
      </c>
      <c r="S218" s="31">
        <v>764838</v>
      </c>
      <c r="T218" s="36">
        <f t="shared" si="47"/>
        <v>0.15817909500738947</v>
      </c>
      <c r="U218" s="36">
        <f t="shared" si="48"/>
        <v>0.26170117070543042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4079320</v>
      </c>
      <c r="E219" s="31">
        <v>4079320</v>
      </c>
      <c r="F219" s="31">
        <v>193352</v>
      </c>
      <c r="G219" s="36">
        <f t="shared" si="42"/>
        <v>4.7398095761058218E-2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193352</v>
      </c>
      <c r="O219" s="36">
        <f t="shared" si="46"/>
        <v>4.7398095761058218E-2</v>
      </c>
      <c r="P219" s="31">
        <v>135346</v>
      </c>
      <c r="Q219" s="31">
        <v>4295344</v>
      </c>
      <c r="R219" s="31">
        <v>4545344</v>
      </c>
      <c r="S219" s="31">
        <v>135346</v>
      </c>
      <c r="T219" s="36">
        <f t="shared" si="47"/>
        <v>3.1509932615408687E-2</v>
      </c>
      <c r="U219" s="36">
        <f t="shared" si="48"/>
        <v>0.42857565055487412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3867630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3867630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52837</v>
      </c>
      <c r="E221" s="31">
        <v>52837</v>
      </c>
      <c r="F221" s="31">
        <v>1130</v>
      </c>
      <c r="G221" s="36">
        <f t="shared" si="42"/>
        <v>2.1386528379733899E-2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1130</v>
      </c>
      <c r="O221" s="36">
        <f t="shared" si="46"/>
        <v>2.1386528379733899E-2</v>
      </c>
      <c r="P221" s="31">
        <v>14522</v>
      </c>
      <c r="Q221" s="31">
        <v>12204</v>
      </c>
      <c r="R221" s="31">
        <v>50177</v>
      </c>
      <c r="S221" s="31">
        <v>14522</v>
      </c>
      <c r="T221" s="36">
        <f t="shared" si="47"/>
        <v>1.1899377253359553</v>
      </c>
      <c r="U221" s="36">
        <f t="shared" si="48"/>
        <v>-0.92218702658036089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8555509</v>
      </c>
      <c r="E224" s="32">
        <f>SUM(E217:E223)</f>
        <v>8555509</v>
      </c>
      <c r="F224" s="32">
        <f>SUM(F217:F223)</f>
        <v>5027109</v>
      </c>
      <c r="G224" s="37">
        <f t="shared" si="42"/>
        <v>0.58758736622216168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5027109</v>
      </c>
      <c r="O224" s="37">
        <f t="shared" si="46"/>
        <v>0.58758736622216168</v>
      </c>
      <c r="P224" s="32">
        <f>SUM(P217:P223)</f>
        <v>914706</v>
      </c>
      <c r="Q224" s="32">
        <f>SUM(Q217:Q223)</f>
        <v>9142814</v>
      </c>
      <c r="R224" s="32">
        <f>SUM(R217:R223)</f>
        <v>8241522</v>
      </c>
      <c r="S224" s="32">
        <f>SUM(S217:S223)</f>
        <v>914706</v>
      </c>
      <c r="T224" s="37">
        <f t="shared" si="47"/>
        <v>0.10004644084414273</v>
      </c>
      <c r="U224" s="37">
        <f t="shared" si="48"/>
        <v>4.4958740841319509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101308</v>
      </c>
      <c r="E226" s="31">
        <v>101308</v>
      </c>
      <c r="F226" s="31">
        <v>26894</v>
      </c>
      <c r="G226" s="36">
        <f t="shared" si="42"/>
        <v>0.2654676827101512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26894</v>
      </c>
      <c r="O226" s="36">
        <f t="shared" si="46"/>
        <v>0.2654676827101512</v>
      </c>
      <c r="P226" s="31">
        <v>15830</v>
      </c>
      <c r="Q226" s="31">
        <v>113380</v>
      </c>
      <c r="R226" s="31">
        <v>94416</v>
      </c>
      <c r="S226" s="31">
        <v>15830</v>
      </c>
      <c r="T226" s="36">
        <f t="shared" si="47"/>
        <v>0.13961898041982712</v>
      </c>
      <c r="U226" s="36">
        <f t="shared" si="48"/>
        <v>0.69892608970309533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292623</v>
      </c>
      <c r="E228" s="31">
        <v>292623</v>
      </c>
      <c r="F228" s="31">
        <v>58076</v>
      </c>
      <c r="G228" s="36">
        <f t="shared" si="42"/>
        <v>0.19846696944532727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58076</v>
      </c>
      <c r="O228" s="36">
        <f t="shared" si="46"/>
        <v>0.19846696944532727</v>
      </c>
      <c r="P228" s="31">
        <v>41308</v>
      </c>
      <c r="Q228" s="31">
        <v>266020</v>
      </c>
      <c r="R228" s="31">
        <v>266020</v>
      </c>
      <c r="S228" s="31">
        <v>41308</v>
      </c>
      <c r="T228" s="36">
        <f t="shared" si="47"/>
        <v>0.15528155777761071</v>
      </c>
      <c r="U228" s="36">
        <f t="shared" si="48"/>
        <v>0.40592621284012775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393931</v>
      </c>
      <c r="E230" s="32">
        <f>SUM(E225:E229)</f>
        <v>393931</v>
      </c>
      <c r="F230" s="32">
        <f>SUM(F225:F229)</f>
        <v>84970</v>
      </c>
      <c r="G230" s="37">
        <f t="shared" si="42"/>
        <v>0.21569767294272346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84970</v>
      </c>
      <c r="O230" s="37">
        <f t="shared" si="46"/>
        <v>0.21569767294272346</v>
      </c>
      <c r="P230" s="32">
        <f>SUM(P225:P229)</f>
        <v>57138</v>
      </c>
      <c r="Q230" s="32">
        <f>SUM(Q225:Q229)</f>
        <v>379400</v>
      </c>
      <c r="R230" s="32">
        <f>SUM(R225:R229)</f>
        <v>360436</v>
      </c>
      <c r="S230" s="32">
        <f>SUM(S225:S229)</f>
        <v>57138</v>
      </c>
      <c r="T230" s="37">
        <f t="shared" si="47"/>
        <v>0.15060094886663153</v>
      </c>
      <c r="U230" s="37">
        <f t="shared" si="48"/>
        <v>0.48710140361930754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19447734</v>
      </c>
      <c r="E231" s="32">
        <f>SUM(E208:E215,E217:E223,E225:E229)</f>
        <v>19447734</v>
      </c>
      <c r="F231" s="32">
        <f>SUM(F208:F215,F217:F223,F225:F229)</f>
        <v>5170962</v>
      </c>
      <c r="G231" s="37">
        <f t="shared" si="42"/>
        <v>0.26589020602605939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5170962</v>
      </c>
      <c r="O231" s="37">
        <f t="shared" si="46"/>
        <v>0.26589020602605939</v>
      </c>
      <c r="P231" s="32">
        <f>SUM(P208:P215,P217:P223,P225:P229)</f>
        <v>1017997</v>
      </c>
      <c r="Q231" s="32">
        <f>SUM(Q208:Q215,Q217:Q223,Q225:Q229)</f>
        <v>9793475</v>
      </c>
      <c r="R231" s="32">
        <f>SUM(R208:R215,R217:R223,R225:R229)</f>
        <v>9333929</v>
      </c>
      <c r="S231" s="32">
        <f>SUM(S208:S215,S217:S223,S225:S229)</f>
        <v>1017997</v>
      </c>
      <c r="T231" s="37">
        <f t="shared" si="47"/>
        <v>0.10394645414421337</v>
      </c>
      <c r="U231" s="37">
        <f t="shared" si="48"/>
        <v>4.0795454210572331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844</v>
      </c>
      <c r="Q234" s="31">
        <v>0</v>
      </c>
      <c r="R234" s="31">
        <v>0</v>
      </c>
      <c r="S234" s="31">
        <v>844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-1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103592</v>
      </c>
      <c r="E235" s="31">
        <v>103592</v>
      </c>
      <c r="F235" s="31">
        <v>62234</v>
      </c>
      <c r="G235" s="36">
        <f t="shared" si="49"/>
        <v>0.60076067650011589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62234</v>
      </c>
      <c r="O235" s="36">
        <f t="shared" si="53"/>
        <v>0.60076067650011589</v>
      </c>
      <c r="P235" s="31">
        <v>25810</v>
      </c>
      <c r="Q235" s="31">
        <v>60119</v>
      </c>
      <c r="R235" s="31">
        <v>60119</v>
      </c>
      <c r="S235" s="31">
        <v>25810</v>
      </c>
      <c r="T235" s="36">
        <f t="shared" si="54"/>
        <v>0.42931519153678538</v>
      </c>
      <c r="U235" s="36">
        <f t="shared" si="55"/>
        <v>1.4112359550561799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1399607</v>
      </c>
      <c r="E236" s="31">
        <v>1399607</v>
      </c>
      <c r="F236" s="31">
        <v>6228</v>
      </c>
      <c r="G236" s="36">
        <f t="shared" si="49"/>
        <v>4.4498205567705795E-3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6228</v>
      </c>
      <c r="O236" s="36">
        <f t="shared" si="53"/>
        <v>4.4498205567705795E-3</v>
      </c>
      <c r="P236" s="31">
        <v>25164</v>
      </c>
      <c r="Q236" s="31">
        <v>752146</v>
      </c>
      <c r="R236" s="31">
        <v>752146</v>
      </c>
      <c r="S236" s="31">
        <v>25164</v>
      </c>
      <c r="T236" s="36">
        <f t="shared" si="54"/>
        <v>3.3456270458129142E-2</v>
      </c>
      <c r="U236" s="36">
        <f t="shared" si="55"/>
        <v>-0.75250357653791133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9500</v>
      </c>
      <c r="E237" s="31">
        <v>9500</v>
      </c>
      <c r="F237" s="31">
        <v>8146</v>
      </c>
      <c r="G237" s="36">
        <f t="shared" si="49"/>
        <v>0.85747368421052628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8146</v>
      </c>
      <c r="O237" s="36">
        <f t="shared" si="53"/>
        <v>0.85747368421052628</v>
      </c>
      <c r="P237" s="31">
        <v>0</v>
      </c>
      <c r="Q237" s="31">
        <v>0</v>
      </c>
      <c r="R237" s="31">
        <v>10000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1512699</v>
      </c>
      <c r="E240" s="32">
        <f>SUM(E234:E239)</f>
        <v>1512699</v>
      </c>
      <c r="F240" s="32">
        <f>SUM(F234:F239)</f>
        <v>76608</v>
      </c>
      <c r="G240" s="37">
        <f t="shared" si="49"/>
        <v>5.064325420985933E-2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76608</v>
      </c>
      <c r="O240" s="37">
        <f t="shared" si="53"/>
        <v>5.064325420985933E-2</v>
      </c>
      <c r="P240" s="32">
        <f>SUM(P234:P239)</f>
        <v>51818</v>
      </c>
      <c r="Q240" s="32">
        <f>SUM(Q234:Q239)</f>
        <v>812265</v>
      </c>
      <c r="R240" s="32">
        <f>SUM(R234:R239)</f>
        <v>822265</v>
      </c>
      <c r="S240" s="32">
        <f>SUM(S234:S239)</f>
        <v>51818</v>
      </c>
      <c r="T240" s="37">
        <f t="shared" si="54"/>
        <v>6.3794451318227433E-2</v>
      </c>
      <c r="U240" s="37">
        <f t="shared" si="55"/>
        <v>0.47840518738662241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13201000</v>
      </c>
      <c r="E242" s="31">
        <v>13201000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12684542</v>
      </c>
      <c r="R242" s="31">
        <v>12704921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532228</v>
      </c>
      <c r="E243" s="31">
        <v>532228</v>
      </c>
      <c r="F243" s="31">
        <v>12828</v>
      </c>
      <c r="G243" s="36">
        <f t="shared" si="49"/>
        <v>2.4102452332459022E-2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12828</v>
      </c>
      <c r="O243" s="36">
        <f t="shared" si="53"/>
        <v>2.4102452332459022E-2</v>
      </c>
      <c r="P243" s="31">
        <v>10159</v>
      </c>
      <c r="Q243" s="31">
        <v>539460</v>
      </c>
      <c r="R243" s="31">
        <v>539460</v>
      </c>
      <c r="S243" s="31">
        <v>10159</v>
      </c>
      <c r="T243" s="36">
        <f t="shared" si="54"/>
        <v>1.8831794757720684E-2</v>
      </c>
      <c r="U243" s="36">
        <f t="shared" si="55"/>
        <v>0.26272270892804417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7953144</v>
      </c>
      <c r="E245" s="31">
        <v>7953144</v>
      </c>
      <c r="F245" s="31">
        <v>3313796</v>
      </c>
      <c r="G245" s="36">
        <f t="shared" si="49"/>
        <v>0.4166649063565302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3313796</v>
      </c>
      <c r="O245" s="36">
        <f t="shared" si="53"/>
        <v>0.4166649063565302</v>
      </c>
      <c r="P245" s="31">
        <v>4139809</v>
      </c>
      <c r="Q245" s="31">
        <v>10614891</v>
      </c>
      <c r="R245" s="31">
        <v>10614888</v>
      </c>
      <c r="S245" s="31">
        <v>4139809</v>
      </c>
      <c r="T245" s="36">
        <f t="shared" si="54"/>
        <v>0.39000014225299157</v>
      </c>
      <c r="U245" s="36">
        <f t="shared" si="55"/>
        <v>-0.19952925364431062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21686372</v>
      </c>
      <c r="E247" s="32">
        <f>SUM(E241:E246)</f>
        <v>21686372</v>
      </c>
      <c r="F247" s="32">
        <f>SUM(F241:F246)</f>
        <v>3326624</v>
      </c>
      <c r="G247" s="37">
        <f t="shared" si="49"/>
        <v>0.15339698129313653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3326624</v>
      </c>
      <c r="O247" s="37">
        <f t="shared" si="53"/>
        <v>0.15339698129313653</v>
      </c>
      <c r="P247" s="32">
        <f>SUM(P241:P246)</f>
        <v>4149968</v>
      </c>
      <c r="Q247" s="32">
        <f>SUM(Q241:Q246)</f>
        <v>23838893</v>
      </c>
      <c r="R247" s="32">
        <f>SUM(R241:R246)</f>
        <v>23859269</v>
      </c>
      <c r="S247" s="32">
        <f>SUM(S241:S246)</f>
        <v>4149968</v>
      </c>
      <c r="T247" s="37">
        <f t="shared" si="54"/>
        <v>0.17408392243717022</v>
      </c>
      <c r="U247" s="37">
        <f t="shared" si="55"/>
        <v>-0.19839767439170619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23258</v>
      </c>
      <c r="E248" s="31">
        <v>23258</v>
      </c>
      <c r="F248" s="31">
        <v>40598</v>
      </c>
      <c r="G248" s="36">
        <f t="shared" si="49"/>
        <v>1.745549918307679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40598</v>
      </c>
      <c r="O248" s="36">
        <f t="shared" si="53"/>
        <v>1.745549918307679</v>
      </c>
      <c r="P248" s="31">
        <v>35844</v>
      </c>
      <c r="Q248" s="31">
        <v>176533</v>
      </c>
      <c r="R248" s="31">
        <v>230607</v>
      </c>
      <c r="S248" s="31">
        <v>35844</v>
      </c>
      <c r="T248" s="36">
        <f t="shared" si="54"/>
        <v>0.20304419003812318</v>
      </c>
      <c r="U248" s="36">
        <f t="shared" si="55"/>
        <v>0.13263028679834843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153252</v>
      </c>
      <c r="E249" s="31">
        <v>153252</v>
      </c>
      <c r="F249" s="31">
        <v>9561</v>
      </c>
      <c r="G249" s="36">
        <f t="shared" si="49"/>
        <v>6.2387440294417042E-2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9561</v>
      </c>
      <c r="O249" s="36">
        <f t="shared" si="53"/>
        <v>6.2387440294417042E-2</v>
      </c>
      <c r="P249" s="31">
        <v>1072</v>
      </c>
      <c r="Q249" s="31">
        <v>191201</v>
      </c>
      <c r="R249" s="31">
        <v>191201</v>
      </c>
      <c r="S249" s="31">
        <v>1072</v>
      </c>
      <c r="T249" s="36">
        <f t="shared" si="54"/>
        <v>5.6066652371065005E-3</v>
      </c>
      <c r="U249" s="36">
        <f t="shared" si="55"/>
        <v>7.9188432835820901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398262</v>
      </c>
      <c r="E250" s="31">
        <v>398262</v>
      </c>
      <c r="F250" s="31">
        <v>4044</v>
      </c>
      <c r="G250" s="36">
        <f t="shared" si="49"/>
        <v>1.0154119649878723E-2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4044</v>
      </c>
      <c r="O250" s="36">
        <f t="shared" si="53"/>
        <v>1.0154119649878723E-2</v>
      </c>
      <c r="P250" s="31">
        <v>6261</v>
      </c>
      <c r="Q250" s="31">
        <v>754500</v>
      </c>
      <c r="R250" s="31">
        <v>754500</v>
      </c>
      <c r="S250" s="31">
        <v>6261</v>
      </c>
      <c r="T250" s="36">
        <f t="shared" si="54"/>
        <v>8.2982107355864809E-3</v>
      </c>
      <c r="U250" s="36">
        <f t="shared" si="55"/>
        <v>-0.35409678965021563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574772</v>
      </c>
      <c r="E254" s="32">
        <f>SUM(E248:E253)</f>
        <v>574772</v>
      </c>
      <c r="F254" s="32">
        <f>SUM(F248:F253)</f>
        <v>54203</v>
      </c>
      <c r="G254" s="37">
        <f t="shared" si="49"/>
        <v>9.4303480336550838E-2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54203</v>
      </c>
      <c r="O254" s="37">
        <f t="shared" si="53"/>
        <v>9.4303480336550838E-2</v>
      </c>
      <c r="P254" s="32">
        <f>SUM(P248:P253)</f>
        <v>43177</v>
      </c>
      <c r="Q254" s="32">
        <f>SUM(Q248:Q253)</f>
        <v>1122234</v>
      </c>
      <c r="R254" s="32">
        <f>SUM(R248:R253)</f>
        <v>1176308</v>
      </c>
      <c r="S254" s="32">
        <f>SUM(S248:S253)</f>
        <v>43177</v>
      </c>
      <c r="T254" s="37">
        <f t="shared" si="54"/>
        <v>3.8474150667329628E-2</v>
      </c>
      <c r="U254" s="37">
        <f t="shared" si="55"/>
        <v>0.25536744099867992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710370</v>
      </c>
      <c r="E255" s="31">
        <v>710370</v>
      </c>
      <c r="F255" s="31">
        <v>-61880</v>
      </c>
      <c r="G255" s="36">
        <f t="shared" si="49"/>
        <v>-8.7109534467953317E-2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-61880</v>
      </c>
      <c r="O255" s="36">
        <f t="shared" si="53"/>
        <v>-8.7109534467953317E-2</v>
      </c>
      <c r="P255" s="31">
        <v>8507</v>
      </c>
      <c r="Q255" s="31">
        <v>675552</v>
      </c>
      <c r="R255" s="31">
        <v>675552</v>
      </c>
      <c r="S255" s="31">
        <v>8507</v>
      </c>
      <c r="T255" s="36">
        <f t="shared" si="54"/>
        <v>1.2592664961394533E-2</v>
      </c>
      <c r="U255" s="36">
        <f t="shared" si="55"/>
        <v>-8.2740096391207238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912004</v>
      </c>
      <c r="E257" s="31">
        <v>912004</v>
      </c>
      <c r="F257" s="31">
        <v>29481</v>
      </c>
      <c r="G257" s="36">
        <f t="shared" si="49"/>
        <v>3.2325516116157388E-2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29481</v>
      </c>
      <c r="O257" s="36">
        <f t="shared" si="53"/>
        <v>3.2325516116157388E-2</v>
      </c>
      <c r="P257" s="31">
        <v>45031</v>
      </c>
      <c r="Q257" s="31">
        <v>300175</v>
      </c>
      <c r="R257" s="31">
        <v>227226</v>
      </c>
      <c r="S257" s="31">
        <v>45031</v>
      </c>
      <c r="T257" s="36">
        <f t="shared" si="54"/>
        <v>0.1500158241026068</v>
      </c>
      <c r="U257" s="36">
        <f t="shared" si="55"/>
        <v>-0.34531767004952141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1622374</v>
      </c>
      <c r="E259" s="32">
        <f>SUM(E255:E258)</f>
        <v>1622374</v>
      </c>
      <c r="F259" s="32">
        <f>SUM(F255:F258)</f>
        <v>-32399</v>
      </c>
      <c r="G259" s="37">
        <f t="shared" si="49"/>
        <v>-1.9970117864314886E-2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-32399</v>
      </c>
      <c r="O259" s="37">
        <f t="shared" si="53"/>
        <v>-1.9970117864314886E-2</v>
      </c>
      <c r="P259" s="32">
        <f>SUM(P255:P258)</f>
        <v>53538</v>
      </c>
      <c r="Q259" s="32">
        <f>SUM(Q255:Q258)</f>
        <v>975727</v>
      </c>
      <c r="R259" s="32">
        <f>SUM(R255:R258)</f>
        <v>902778</v>
      </c>
      <c r="S259" s="32">
        <f>SUM(S255:S258)</f>
        <v>53538</v>
      </c>
      <c r="T259" s="37">
        <f t="shared" si="54"/>
        <v>5.4869856015053391E-2</v>
      </c>
      <c r="U259" s="37">
        <f t="shared" si="55"/>
        <v>-1.6051589525197056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25396217</v>
      </c>
      <c r="E260" s="32">
        <f>SUM(E234:E239,E241:E246,E248:E253,E255:E258)</f>
        <v>25396217</v>
      </c>
      <c r="F260" s="32">
        <f>SUM(F234:F239,F241:F246,F248:F253,F255:F258)</f>
        <v>3425036</v>
      </c>
      <c r="G260" s="37">
        <f t="shared" si="49"/>
        <v>0.134864023251967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3425036</v>
      </c>
      <c r="O260" s="37">
        <f t="shared" si="53"/>
        <v>0.134864023251967</v>
      </c>
      <c r="P260" s="32">
        <f>SUM(P234:P239,P241:P246,P248:P253,P255:P258)</f>
        <v>4298501</v>
      </c>
      <c r="Q260" s="32">
        <f>SUM(Q234:Q239,Q241:Q246,Q248:Q253,Q255:Q258)</f>
        <v>26749119</v>
      </c>
      <c r="R260" s="32">
        <f>SUM(R234:R239,R241:R246,R248:R253,R255:R258)</f>
        <v>26760620</v>
      </c>
      <c r="S260" s="32">
        <f>SUM(S234:S239,S241:S246,S248:S253,S255:S258)</f>
        <v>4298501</v>
      </c>
      <c r="T260" s="37">
        <f t="shared" si="54"/>
        <v>0.16069691865365734</v>
      </c>
      <c r="U260" s="37">
        <f t="shared" si="55"/>
        <v>-0.20320223259224557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3827368</v>
      </c>
      <c r="E264" s="31">
        <v>3827368</v>
      </c>
      <c r="F264" s="31">
        <v>1456084</v>
      </c>
      <c r="G264" s="36">
        <f t="shared" si="56"/>
        <v>0.38044003085148853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1456084</v>
      </c>
      <c r="O264" s="36">
        <f t="shared" si="60"/>
        <v>0.38044003085148853</v>
      </c>
      <c r="P264" s="31">
        <v>1246206</v>
      </c>
      <c r="Q264" s="31">
        <v>4251200</v>
      </c>
      <c r="R264" s="31">
        <v>3501200</v>
      </c>
      <c r="S264" s="31">
        <v>1246206</v>
      </c>
      <c r="T264" s="36">
        <f t="shared" si="61"/>
        <v>0.29314217162213024</v>
      </c>
      <c r="U264" s="36">
        <f t="shared" si="62"/>
        <v>0.16841356886421677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3827368</v>
      </c>
      <c r="E267" s="32">
        <f>SUM(E263:E266)</f>
        <v>3827368</v>
      </c>
      <c r="F267" s="32">
        <f>SUM(F263:F266)</f>
        <v>1456084</v>
      </c>
      <c r="G267" s="37">
        <f t="shared" si="56"/>
        <v>0.38044003085148853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1456084</v>
      </c>
      <c r="O267" s="37">
        <f t="shared" si="60"/>
        <v>0.38044003085148853</v>
      </c>
      <c r="P267" s="32">
        <f>SUM(P263:P266)</f>
        <v>1246206</v>
      </c>
      <c r="Q267" s="32">
        <f>SUM(Q263:Q266)</f>
        <v>4251200</v>
      </c>
      <c r="R267" s="32">
        <f>SUM(R263:R266)</f>
        <v>3501200</v>
      </c>
      <c r="S267" s="32">
        <f>SUM(S263:S266)</f>
        <v>1246206</v>
      </c>
      <c r="T267" s="37">
        <f t="shared" si="61"/>
        <v>0.29314217162213024</v>
      </c>
      <c r="U267" s="37">
        <f t="shared" si="62"/>
        <v>0.16841356886421677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-19423</v>
      </c>
      <c r="E268" s="31">
        <v>-19423</v>
      </c>
      <c r="F268" s="31">
        <v>-28225</v>
      </c>
      <c r="G268" s="36">
        <f t="shared" si="56"/>
        <v>1.4531740719765227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-28225</v>
      </c>
      <c r="O268" s="36">
        <f t="shared" si="60"/>
        <v>1.4531740719765227</v>
      </c>
      <c r="P268" s="31">
        <v>31863</v>
      </c>
      <c r="Q268" s="31">
        <v>3934578</v>
      </c>
      <c r="R268" s="31">
        <v>193998</v>
      </c>
      <c r="S268" s="31">
        <v>31863</v>
      </c>
      <c r="T268" s="36">
        <f t="shared" si="61"/>
        <v>8.0982001119306816E-3</v>
      </c>
      <c r="U268" s="36">
        <f t="shared" si="62"/>
        <v>-1.8858236826413082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123504</v>
      </c>
      <c r="E269" s="31">
        <v>123504</v>
      </c>
      <c r="F269" s="31">
        <v>44516</v>
      </c>
      <c r="G269" s="36">
        <f t="shared" si="56"/>
        <v>0.36044176706827308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44516</v>
      </c>
      <c r="O269" s="36">
        <f t="shared" si="60"/>
        <v>0.36044176706827308</v>
      </c>
      <c r="P269" s="31">
        <v>33550</v>
      </c>
      <c r="Q269" s="31">
        <v>62287</v>
      </c>
      <c r="R269" s="31">
        <v>117287</v>
      </c>
      <c r="S269" s="31">
        <v>33550</v>
      </c>
      <c r="T269" s="36">
        <f t="shared" si="61"/>
        <v>0.53863567036460258</v>
      </c>
      <c r="U269" s="36">
        <f t="shared" si="62"/>
        <v>0.32685543964232489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8668</v>
      </c>
      <c r="E270" s="31">
        <v>8668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8233</v>
      </c>
      <c r="R270" s="31">
        <v>8233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40435</v>
      </c>
      <c r="E271" s="31">
        <v>40435</v>
      </c>
      <c r="F271" s="31">
        <v>19401</v>
      </c>
      <c r="G271" s="36">
        <f t="shared" si="56"/>
        <v>0.4798070978113021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19401</v>
      </c>
      <c r="O271" s="36">
        <f t="shared" si="60"/>
        <v>0.4798070978113021</v>
      </c>
      <c r="P271" s="31">
        <v>8614</v>
      </c>
      <c r="Q271" s="31">
        <v>45495</v>
      </c>
      <c r="R271" s="31">
        <v>45495</v>
      </c>
      <c r="S271" s="31">
        <v>8614</v>
      </c>
      <c r="T271" s="36">
        <f t="shared" si="61"/>
        <v>0.18933948785580834</v>
      </c>
      <c r="U271" s="36">
        <f t="shared" si="62"/>
        <v>1.25226375667518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1960</v>
      </c>
      <c r="E272" s="31">
        <v>1960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1870</v>
      </c>
      <c r="R272" s="31">
        <v>1870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155144</v>
      </c>
      <c r="E275" s="32">
        <f>SUM(E268:E274)</f>
        <v>155144</v>
      </c>
      <c r="F275" s="32">
        <f>SUM(F268:F274)</f>
        <v>35692</v>
      </c>
      <c r="G275" s="37">
        <f t="shared" si="56"/>
        <v>0.23005723714742432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35692</v>
      </c>
      <c r="O275" s="37">
        <f t="shared" si="60"/>
        <v>0.23005723714742432</v>
      </c>
      <c r="P275" s="32">
        <f>SUM(P268:P274)</f>
        <v>74027</v>
      </c>
      <c r="Q275" s="32">
        <f>SUM(Q268:Q274)</f>
        <v>4052463</v>
      </c>
      <c r="R275" s="32">
        <f>SUM(R268:R274)</f>
        <v>366883</v>
      </c>
      <c r="S275" s="32">
        <f>SUM(S268:S274)</f>
        <v>74027</v>
      </c>
      <c r="T275" s="37">
        <f t="shared" si="61"/>
        <v>1.8267162463913921E-2</v>
      </c>
      <c r="U275" s="37">
        <f t="shared" si="62"/>
        <v>-0.51785159468842457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984</v>
      </c>
      <c r="Q276" s="31">
        <v>0</v>
      </c>
      <c r="R276" s="31">
        <v>0</v>
      </c>
      <c r="S276" s="31">
        <v>984</v>
      </c>
      <c r="T276" s="36">
        <f t="shared" si="61"/>
        <v>0</v>
      </c>
      <c r="U276" s="36">
        <f t="shared" si="62"/>
        <v>-1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82100</v>
      </c>
      <c r="E277" s="31">
        <v>82100</v>
      </c>
      <c r="F277" s="31">
        <v>17300</v>
      </c>
      <c r="G277" s="36">
        <f t="shared" si="56"/>
        <v>0.21071863580998781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17300</v>
      </c>
      <c r="O277" s="36">
        <f t="shared" si="60"/>
        <v>0.21071863580998781</v>
      </c>
      <c r="P277" s="31">
        <v>23900</v>
      </c>
      <c r="Q277" s="31">
        <v>77400</v>
      </c>
      <c r="R277" s="31">
        <v>77400</v>
      </c>
      <c r="S277" s="31">
        <v>23900</v>
      </c>
      <c r="T277" s="36">
        <f t="shared" si="61"/>
        <v>0.30878552971576229</v>
      </c>
      <c r="U277" s="36">
        <f t="shared" si="62"/>
        <v>-0.27615062761506282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35004</v>
      </c>
      <c r="E278" s="31">
        <v>35004</v>
      </c>
      <c r="F278" s="31">
        <v>3853</v>
      </c>
      <c r="G278" s="36">
        <f t="shared" si="56"/>
        <v>0.11007313449891441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3853</v>
      </c>
      <c r="O278" s="36">
        <f t="shared" si="60"/>
        <v>0.11007313449891441</v>
      </c>
      <c r="P278" s="31">
        <v>11155</v>
      </c>
      <c r="Q278" s="31">
        <v>32544</v>
      </c>
      <c r="R278" s="31">
        <v>32544</v>
      </c>
      <c r="S278" s="31">
        <v>11155</v>
      </c>
      <c r="T278" s="36">
        <f t="shared" si="61"/>
        <v>0.34276671583087515</v>
      </c>
      <c r="U278" s="36">
        <f t="shared" si="62"/>
        <v>-0.65459435230838192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4710</v>
      </c>
      <c r="E279" s="31">
        <v>4710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190</v>
      </c>
      <c r="Q279" s="31">
        <v>4375</v>
      </c>
      <c r="R279" s="31">
        <v>4375</v>
      </c>
      <c r="S279" s="31">
        <v>190</v>
      </c>
      <c r="T279" s="36">
        <f t="shared" si="61"/>
        <v>4.3428571428571427E-2</v>
      </c>
      <c r="U279" s="36">
        <f t="shared" si="62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245544</v>
      </c>
      <c r="E280" s="31">
        <v>245544</v>
      </c>
      <c r="F280" s="31">
        <v>138511</v>
      </c>
      <c r="G280" s="36">
        <f t="shared" si="56"/>
        <v>0.56409849151272273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138511</v>
      </c>
      <c r="O280" s="36">
        <f t="shared" si="60"/>
        <v>0.56409849151272273</v>
      </c>
      <c r="P280" s="31">
        <v>72686</v>
      </c>
      <c r="Q280" s="31">
        <v>950745</v>
      </c>
      <c r="R280" s="31">
        <v>233186</v>
      </c>
      <c r="S280" s="31">
        <v>72686</v>
      </c>
      <c r="T280" s="36">
        <f t="shared" si="61"/>
        <v>7.6451624778463206E-2</v>
      </c>
      <c r="U280" s="36">
        <f t="shared" si="62"/>
        <v>0.90560768235973921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1060</v>
      </c>
      <c r="E283" s="31">
        <v>1060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10500</v>
      </c>
      <c r="R283" s="31">
        <v>1000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368418</v>
      </c>
      <c r="E285" s="32">
        <f>SUM(E276:E284)</f>
        <v>368418</v>
      </c>
      <c r="F285" s="32">
        <f>SUM(F276:F284)</f>
        <v>159664</v>
      </c>
      <c r="G285" s="37">
        <f t="shared" si="56"/>
        <v>0.43337730512624245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159664</v>
      </c>
      <c r="O285" s="37">
        <f t="shared" si="60"/>
        <v>0.43337730512624245</v>
      </c>
      <c r="P285" s="32">
        <f>SUM(P276:P284)</f>
        <v>108915</v>
      </c>
      <c r="Q285" s="32">
        <f>SUM(Q276:Q284)</f>
        <v>1075564</v>
      </c>
      <c r="R285" s="32">
        <f>SUM(R276:R284)</f>
        <v>348505</v>
      </c>
      <c r="S285" s="32">
        <f>SUM(S276:S284)</f>
        <v>108915</v>
      </c>
      <c r="T285" s="37">
        <f t="shared" si="61"/>
        <v>0.10126315123972167</v>
      </c>
      <c r="U285" s="37">
        <f t="shared" si="62"/>
        <v>0.46595051186705239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17049</v>
      </c>
      <c r="E289" s="31">
        <v>17049</v>
      </c>
      <c r="F289" s="31">
        <v>4543</v>
      </c>
      <c r="G289" s="36">
        <f t="shared" si="56"/>
        <v>0.26646724148043871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4543</v>
      </c>
      <c r="O289" s="36">
        <f t="shared" si="60"/>
        <v>0.26646724148043871</v>
      </c>
      <c r="P289" s="31">
        <v>4911</v>
      </c>
      <c r="Q289" s="31">
        <v>50000</v>
      </c>
      <c r="R289" s="31">
        <v>20000</v>
      </c>
      <c r="S289" s="31">
        <v>4911</v>
      </c>
      <c r="T289" s="36">
        <f t="shared" si="61"/>
        <v>9.8220000000000002E-2</v>
      </c>
      <c r="U289" s="36">
        <f t="shared" si="62"/>
        <v>-7.4933822032172692E-2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1572967</v>
      </c>
      <c r="E290" s="31">
        <v>1572967</v>
      </c>
      <c r="F290" s="31">
        <v>197967</v>
      </c>
      <c r="G290" s="36">
        <f t="shared" si="56"/>
        <v>0.12585578718434653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197967</v>
      </c>
      <c r="O290" s="36">
        <f t="shared" si="60"/>
        <v>0.12585578718434653</v>
      </c>
      <c r="P290" s="31">
        <v>49792</v>
      </c>
      <c r="Q290" s="31">
        <v>1815555</v>
      </c>
      <c r="R290" s="31">
        <v>1232384</v>
      </c>
      <c r="S290" s="31">
        <v>49792</v>
      </c>
      <c r="T290" s="36">
        <f t="shared" si="61"/>
        <v>2.7425222590337389E-2</v>
      </c>
      <c r="U290" s="36">
        <f t="shared" si="62"/>
        <v>2.9758796593830334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1590016</v>
      </c>
      <c r="E292" s="32">
        <f>SUM(E286:E291)</f>
        <v>1590016</v>
      </c>
      <c r="F292" s="32">
        <f>SUM(F286:F291)</f>
        <v>202510</v>
      </c>
      <c r="G292" s="37">
        <f t="shared" si="56"/>
        <v>0.12736349822894863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202510</v>
      </c>
      <c r="O292" s="37">
        <f t="shared" si="60"/>
        <v>0.12736349822894863</v>
      </c>
      <c r="P292" s="32">
        <f>SUM(P286:P291)</f>
        <v>54703</v>
      </c>
      <c r="Q292" s="32">
        <f>SUM(Q286:Q291)</f>
        <v>1865555</v>
      </c>
      <c r="R292" s="32">
        <f>SUM(R286:R291)</f>
        <v>1252384</v>
      </c>
      <c r="S292" s="32">
        <f>SUM(S286:S291)</f>
        <v>54703</v>
      </c>
      <c r="T292" s="37">
        <f t="shared" si="61"/>
        <v>2.9322641251531046E-2</v>
      </c>
      <c r="U292" s="37">
        <f t="shared" si="62"/>
        <v>2.7019907500502716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2265300</v>
      </c>
      <c r="E293" s="31">
        <v>2265300</v>
      </c>
      <c r="F293" s="31">
        <v>393505</v>
      </c>
      <c r="G293" s="36">
        <f t="shared" si="56"/>
        <v>0.17370988390058711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393505</v>
      </c>
      <c r="O293" s="36">
        <f t="shared" si="60"/>
        <v>0.17370988390058711</v>
      </c>
      <c r="P293" s="31">
        <v>611907</v>
      </c>
      <c r="Q293" s="31">
        <v>1905300</v>
      </c>
      <c r="R293" s="31">
        <v>1905300</v>
      </c>
      <c r="S293" s="31">
        <v>611907</v>
      </c>
      <c r="T293" s="36">
        <f t="shared" si="61"/>
        <v>0.32116044717367342</v>
      </c>
      <c r="U293" s="36">
        <f t="shared" si="62"/>
        <v>-0.35692025095316771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2265300</v>
      </c>
      <c r="E298" s="32">
        <f>SUM(E293:E297)</f>
        <v>2265300</v>
      </c>
      <c r="F298" s="32">
        <f>SUM(F293:F297)</f>
        <v>393505</v>
      </c>
      <c r="G298" s="37">
        <f t="shared" si="56"/>
        <v>0.17370988390058711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393505</v>
      </c>
      <c r="O298" s="37">
        <f t="shared" si="60"/>
        <v>0.17370988390058711</v>
      </c>
      <c r="P298" s="32">
        <f>SUM(P293:P297)</f>
        <v>611907</v>
      </c>
      <c r="Q298" s="32">
        <f>SUM(Q293:Q297)</f>
        <v>1905300</v>
      </c>
      <c r="R298" s="32">
        <f>SUM(R293:R297)</f>
        <v>1905300</v>
      </c>
      <c r="S298" s="32">
        <f>SUM(S293:S297)</f>
        <v>611907</v>
      </c>
      <c r="T298" s="37">
        <f t="shared" si="61"/>
        <v>0.32116044717367342</v>
      </c>
      <c r="U298" s="37">
        <f t="shared" si="62"/>
        <v>-0.35692025095316771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8206246</v>
      </c>
      <c r="E299" s="32">
        <f>SUM(E263:E266,E268:E274,E276:E284,E286:E291,E293:E297)</f>
        <v>8206246</v>
      </c>
      <c r="F299" s="32">
        <f>SUM(F263:F266,F268:F274,F276:F284,F286:F291,F293:F297)</f>
        <v>2247455</v>
      </c>
      <c r="G299" s="37">
        <f t="shared" si="56"/>
        <v>0.27387126829978042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2247455</v>
      </c>
      <c r="O299" s="37">
        <f t="shared" si="60"/>
        <v>0.27387126829978042</v>
      </c>
      <c r="P299" s="32">
        <f>SUM(P263:P266,P268:P274,P276:P284,P286:P291,P293:P297)</f>
        <v>2095758</v>
      </c>
      <c r="Q299" s="32">
        <f>SUM(Q263:Q266,Q268:Q274,Q276:Q284,Q286:Q291,Q293:Q297)</f>
        <v>13150082</v>
      </c>
      <c r="R299" s="32">
        <f>SUM(R263:R266,R268:R274,R276:R284,R286:R291,R293:R297)</f>
        <v>7374272</v>
      </c>
      <c r="S299" s="32">
        <f>SUM(S263:S266,S268:S274,S276:S284,S286:S291,S293:S297)</f>
        <v>2095758</v>
      </c>
      <c r="T299" s="37">
        <f t="shared" si="61"/>
        <v>0.15937223813509299</v>
      </c>
      <c r="U299" s="37">
        <f t="shared" si="62"/>
        <v>7.2382880084437273E-2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85762166</v>
      </c>
      <c r="E302" s="31">
        <v>85762166</v>
      </c>
      <c r="F302" s="31">
        <v>9381598</v>
      </c>
      <c r="G302" s="36">
        <f t="shared" ref="G302:G339" si="63">IF(($D302     =0),0,($F302     /$D302     ))</f>
        <v>0.10939087056173465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9381598</v>
      </c>
      <c r="O302" s="36">
        <f t="shared" ref="O302:O339" si="67">IF(($D302     =0),0,($N302     /$D302     ))</f>
        <v>0.10939087056173465</v>
      </c>
      <c r="P302" s="31">
        <v>17451675</v>
      </c>
      <c r="Q302" s="31">
        <v>104059349</v>
      </c>
      <c r="R302" s="31">
        <v>76648865</v>
      </c>
      <c r="S302" s="31">
        <v>17451675</v>
      </c>
      <c r="T302" s="36">
        <f t="shared" ref="T302:T339" si="68">IF(($Q302     =0),0,($S302     /$Q302     ))</f>
        <v>0.16770886198797957</v>
      </c>
      <c r="U302" s="36">
        <f t="shared" ref="U302:U339" si="69">IF(($P302     =0),0,(($F302     /$P302     )-1))</f>
        <v>-0.46242420856450739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85762166</v>
      </c>
      <c r="E303" s="32">
        <f>E302</f>
        <v>85762166</v>
      </c>
      <c r="F303" s="32">
        <f>F302</f>
        <v>9381598</v>
      </c>
      <c r="G303" s="37">
        <f t="shared" si="63"/>
        <v>0.10939087056173465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9381598</v>
      </c>
      <c r="O303" s="37">
        <f t="shared" si="67"/>
        <v>0.10939087056173465</v>
      </c>
      <c r="P303" s="32">
        <f>P302</f>
        <v>17451675</v>
      </c>
      <c r="Q303" s="32">
        <f>Q302</f>
        <v>104059349</v>
      </c>
      <c r="R303" s="32">
        <f>R302</f>
        <v>76648865</v>
      </c>
      <c r="S303" s="32">
        <f>S302</f>
        <v>17451675</v>
      </c>
      <c r="T303" s="37">
        <f t="shared" si="68"/>
        <v>0.16770886198797957</v>
      </c>
      <c r="U303" s="37">
        <f t="shared" si="69"/>
        <v>-0.46242420856450739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4295624</v>
      </c>
      <c r="E304" s="31">
        <v>4295624</v>
      </c>
      <c r="F304" s="31">
        <v>1654780</v>
      </c>
      <c r="G304" s="36">
        <f t="shared" si="63"/>
        <v>0.38522459135157083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1654780</v>
      </c>
      <c r="O304" s="36">
        <f t="shared" si="67"/>
        <v>0.38522459135157083</v>
      </c>
      <c r="P304" s="31">
        <v>1415329</v>
      </c>
      <c r="Q304" s="31">
        <v>4178689</v>
      </c>
      <c r="R304" s="31">
        <v>3851377</v>
      </c>
      <c r="S304" s="31">
        <v>1415329</v>
      </c>
      <c r="T304" s="36">
        <f t="shared" si="68"/>
        <v>0.33870168370989084</v>
      </c>
      <c r="U304" s="36">
        <f t="shared" si="69"/>
        <v>0.16918398478374996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2838963</v>
      </c>
      <c r="E305" s="31">
        <v>2838963</v>
      </c>
      <c r="F305" s="31">
        <v>602909</v>
      </c>
      <c r="G305" s="36">
        <f t="shared" si="63"/>
        <v>0.21236944616749143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602909</v>
      </c>
      <c r="O305" s="36">
        <f t="shared" si="67"/>
        <v>0.21236944616749143</v>
      </c>
      <c r="P305" s="31">
        <v>613343</v>
      </c>
      <c r="Q305" s="31">
        <v>3250435</v>
      </c>
      <c r="R305" s="31">
        <v>2789772</v>
      </c>
      <c r="S305" s="31">
        <v>613343</v>
      </c>
      <c r="T305" s="36">
        <f t="shared" si="68"/>
        <v>0.18869566688766273</v>
      </c>
      <c r="U305" s="36">
        <f t="shared" si="69"/>
        <v>-1.7011688402737146E-2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5518000</v>
      </c>
      <c r="E306" s="31">
        <v>5518000</v>
      </c>
      <c r="F306" s="31">
        <v>1593883</v>
      </c>
      <c r="G306" s="36">
        <f t="shared" si="63"/>
        <v>0.28885157665820949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1593883</v>
      </c>
      <c r="O306" s="36">
        <f t="shared" si="67"/>
        <v>0.28885157665820949</v>
      </c>
      <c r="P306" s="31">
        <v>1608341</v>
      </c>
      <c r="Q306" s="31">
        <v>5618000</v>
      </c>
      <c r="R306" s="31">
        <v>5313869</v>
      </c>
      <c r="S306" s="31">
        <v>1608341</v>
      </c>
      <c r="T306" s="36">
        <f t="shared" si="68"/>
        <v>0.28628355286578855</v>
      </c>
      <c r="U306" s="36">
        <f t="shared" si="69"/>
        <v>-8.9893872008486309E-3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9861584</v>
      </c>
      <c r="E307" s="31">
        <v>9861584</v>
      </c>
      <c r="F307" s="31">
        <v>2361547</v>
      </c>
      <c r="G307" s="36">
        <f t="shared" si="63"/>
        <v>0.23946933879993315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2361547</v>
      </c>
      <c r="O307" s="36">
        <f t="shared" si="67"/>
        <v>0.23946933879993315</v>
      </c>
      <c r="P307" s="31">
        <v>2097788</v>
      </c>
      <c r="Q307" s="31">
        <v>6722452</v>
      </c>
      <c r="R307" s="31">
        <v>9265223</v>
      </c>
      <c r="S307" s="31">
        <v>2097788</v>
      </c>
      <c r="T307" s="36">
        <f t="shared" si="68"/>
        <v>0.31205696968903607</v>
      </c>
      <c r="U307" s="36">
        <f t="shared" si="69"/>
        <v>0.12573196147561139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5250475</v>
      </c>
      <c r="E308" s="31">
        <v>5250475</v>
      </c>
      <c r="F308" s="31">
        <v>983760</v>
      </c>
      <c r="G308" s="36">
        <f t="shared" si="63"/>
        <v>0.18736590498954855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983760</v>
      </c>
      <c r="O308" s="36">
        <f t="shared" si="67"/>
        <v>0.18736590498954855</v>
      </c>
      <c r="P308" s="31">
        <v>886602</v>
      </c>
      <c r="Q308" s="31">
        <v>4716144</v>
      </c>
      <c r="R308" s="31">
        <v>5123065</v>
      </c>
      <c r="S308" s="31">
        <v>886602</v>
      </c>
      <c r="T308" s="36">
        <f t="shared" si="68"/>
        <v>0.18799298749147608</v>
      </c>
      <c r="U308" s="36">
        <f t="shared" si="69"/>
        <v>0.10958468399575017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4266792</v>
      </c>
      <c r="E309" s="31">
        <v>4266792</v>
      </c>
      <c r="F309" s="31">
        <v>1157222</v>
      </c>
      <c r="G309" s="36">
        <f t="shared" si="63"/>
        <v>0.27121593928178361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1157222</v>
      </c>
      <c r="O309" s="36">
        <f t="shared" si="67"/>
        <v>0.27121593928178361</v>
      </c>
      <c r="P309" s="31">
        <v>1123471</v>
      </c>
      <c r="Q309" s="31">
        <v>4186767</v>
      </c>
      <c r="R309" s="31">
        <v>4186767</v>
      </c>
      <c r="S309" s="31">
        <v>1123471</v>
      </c>
      <c r="T309" s="36">
        <f t="shared" si="68"/>
        <v>0.26833855335154788</v>
      </c>
      <c r="U309" s="36">
        <f t="shared" si="69"/>
        <v>3.0041718922873883E-2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32031438</v>
      </c>
      <c r="E310" s="32">
        <f>SUM(E304:E309)</f>
        <v>32031438</v>
      </c>
      <c r="F310" s="32">
        <f>SUM(F304:F309)</f>
        <v>8354101</v>
      </c>
      <c r="G310" s="37">
        <f t="shared" si="63"/>
        <v>0.26080942728827849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8354101</v>
      </c>
      <c r="O310" s="37">
        <f t="shared" si="67"/>
        <v>0.26080942728827849</v>
      </c>
      <c r="P310" s="32">
        <f>SUM(P304:P309)</f>
        <v>7744874</v>
      </c>
      <c r="Q310" s="32">
        <f>SUM(Q304:Q309)</f>
        <v>28672487</v>
      </c>
      <c r="R310" s="32">
        <f>SUM(R304:R309)</f>
        <v>30530073</v>
      </c>
      <c r="S310" s="32">
        <f>SUM(S304:S309)</f>
        <v>7744874</v>
      </c>
      <c r="T310" s="37">
        <f t="shared" si="68"/>
        <v>0.27011518045155969</v>
      </c>
      <c r="U310" s="37">
        <f t="shared" si="69"/>
        <v>7.8661964029369535E-2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6955693</v>
      </c>
      <c r="E311" s="31">
        <v>6955693</v>
      </c>
      <c r="F311" s="31">
        <v>1183470</v>
      </c>
      <c r="G311" s="36">
        <f t="shared" si="63"/>
        <v>0.17014408197716605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1183470</v>
      </c>
      <c r="O311" s="36">
        <f t="shared" si="67"/>
        <v>0.17014408197716605</v>
      </c>
      <c r="P311" s="31">
        <v>1109587</v>
      </c>
      <c r="Q311" s="31">
        <v>4921987</v>
      </c>
      <c r="R311" s="31">
        <v>4921987</v>
      </c>
      <c r="S311" s="31">
        <v>1109587</v>
      </c>
      <c r="T311" s="36">
        <f t="shared" si="68"/>
        <v>0.22543476851929922</v>
      </c>
      <c r="U311" s="36">
        <f t="shared" si="69"/>
        <v>6.6586036065671372E-2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1841642</v>
      </c>
      <c r="E312" s="31">
        <v>1841642</v>
      </c>
      <c r="F312" s="31">
        <v>117715</v>
      </c>
      <c r="G312" s="36">
        <f t="shared" si="63"/>
        <v>6.3918503161852297E-2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117715</v>
      </c>
      <c r="O312" s="36">
        <f t="shared" si="67"/>
        <v>6.3918503161852297E-2</v>
      </c>
      <c r="P312" s="31">
        <v>134230</v>
      </c>
      <c r="Q312" s="31">
        <v>2560496</v>
      </c>
      <c r="R312" s="31">
        <v>1757996</v>
      </c>
      <c r="S312" s="31">
        <v>134230</v>
      </c>
      <c r="T312" s="36">
        <f t="shared" si="68"/>
        <v>5.2423436709137607E-2</v>
      </c>
      <c r="U312" s="36">
        <f t="shared" si="69"/>
        <v>-0.12303508902629812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1242263</v>
      </c>
      <c r="E313" s="31">
        <v>1242263</v>
      </c>
      <c r="F313" s="31">
        <v>362</v>
      </c>
      <c r="G313" s="36">
        <f t="shared" si="63"/>
        <v>2.9140367216925887E-4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362</v>
      </c>
      <c r="O313" s="36">
        <f t="shared" si="67"/>
        <v>2.9140367216925887E-4</v>
      </c>
      <c r="P313" s="31">
        <v>39867</v>
      </c>
      <c r="Q313" s="31">
        <v>1344377</v>
      </c>
      <c r="R313" s="31">
        <v>1073053</v>
      </c>
      <c r="S313" s="31">
        <v>39867</v>
      </c>
      <c r="T313" s="36">
        <f t="shared" si="68"/>
        <v>2.9654628128865639E-2</v>
      </c>
      <c r="U313" s="36">
        <f t="shared" si="69"/>
        <v>-0.99091980836280635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4367070</v>
      </c>
      <c r="E314" s="31">
        <v>4367070</v>
      </c>
      <c r="F314" s="31">
        <v>681941</v>
      </c>
      <c r="G314" s="36">
        <f t="shared" si="63"/>
        <v>0.15615527115434377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681941</v>
      </c>
      <c r="O314" s="36">
        <f t="shared" si="67"/>
        <v>0.15615527115434377</v>
      </c>
      <c r="P314" s="31">
        <v>726973</v>
      </c>
      <c r="Q314" s="31">
        <v>3249400</v>
      </c>
      <c r="R314" s="31">
        <v>3249400</v>
      </c>
      <c r="S314" s="31">
        <v>726973</v>
      </c>
      <c r="T314" s="36">
        <f t="shared" si="68"/>
        <v>0.22372530313288608</v>
      </c>
      <c r="U314" s="36">
        <f t="shared" si="69"/>
        <v>-6.1944528888968398E-2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379360</v>
      </c>
      <c r="E315" s="31">
        <v>879360</v>
      </c>
      <c r="F315" s="31">
        <v>175606</v>
      </c>
      <c r="G315" s="36">
        <f t="shared" si="63"/>
        <v>0.46290067482075076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175606</v>
      </c>
      <c r="O315" s="36">
        <f t="shared" si="67"/>
        <v>0.46290067482075076</v>
      </c>
      <c r="P315" s="31">
        <v>206035</v>
      </c>
      <c r="Q315" s="31">
        <v>355206</v>
      </c>
      <c r="R315" s="31">
        <v>573545</v>
      </c>
      <c r="S315" s="31">
        <v>206035</v>
      </c>
      <c r="T315" s="36">
        <f t="shared" si="68"/>
        <v>0.58004369295563696</v>
      </c>
      <c r="U315" s="36">
        <f t="shared" si="69"/>
        <v>-0.14768849952677943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14786028</v>
      </c>
      <c r="E317" s="32">
        <f>SUM(E311:E316)</f>
        <v>15286028</v>
      </c>
      <c r="F317" s="32">
        <f>SUM(F311:F316)</f>
        <v>2159094</v>
      </c>
      <c r="G317" s="37">
        <f t="shared" si="63"/>
        <v>0.14602258294113876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2159094</v>
      </c>
      <c r="O317" s="37">
        <f t="shared" si="67"/>
        <v>0.14602258294113876</v>
      </c>
      <c r="P317" s="32">
        <f>SUM(P311:P316)</f>
        <v>2216692</v>
      </c>
      <c r="Q317" s="32">
        <f>SUM(Q311:Q316)</f>
        <v>12431466</v>
      </c>
      <c r="R317" s="32">
        <f>SUM(R311:R316)</f>
        <v>11575981</v>
      </c>
      <c r="S317" s="32">
        <f>SUM(S311:S316)</f>
        <v>2216692</v>
      </c>
      <c r="T317" s="37">
        <f t="shared" si="68"/>
        <v>0.17831300025274574</v>
      </c>
      <c r="U317" s="37">
        <f t="shared" si="69"/>
        <v>-2.5983763193082265E-2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12236</v>
      </c>
      <c r="E318" s="31">
        <v>12236</v>
      </c>
      <c r="F318" s="31">
        <v>17788</v>
      </c>
      <c r="G318" s="36">
        <f t="shared" si="63"/>
        <v>1.4537430532853874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17788</v>
      </c>
      <c r="O318" s="36">
        <f t="shared" si="67"/>
        <v>1.4537430532853874</v>
      </c>
      <c r="P318" s="31">
        <v>8981</v>
      </c>
      <c r="Q318" s="31">
        <v>11660</v>
      </c>
      <c r="R318" s="31">
        <v>11660</v>
      </c>
      <c r="S318" s="31">
        <v>8981</v>
      </c>
      <c r="T318" s="36">
        <f t="shared" si="68"/>
        <v>0.77024013722126927</v>
      </c>
      <c r="U318" s="36">
        <f t="shared" si="69"/>
        <v>0.98062576550495484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12688500</v>
      </c>
      <c r="E319" s="31">
        <v>12688500</v>
      </c>
      <c r="F319" s="31">
        <v>2609053</v>
      </c>
      <c r="G319" s="36">
        <f t="shared" si="63"/>
        <v>0.20562343854671553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2609053</v>
      </c>
      <c r="O319" s="36">
        <f t="shared" si="67"/>
        <v>0.20562343854671553</v>
      </c>
      <c r="P319" s="31">
        <v>2726799</v>
      </c>
      <c r="Q319" s="31">
        <v>10772400</v>
      </c>
      <c r="R319" s="31">
        <v>10772400</v>
      </c>
      <c r="S319" s="31">
        <v>2726799</v>
      </c>
      <c r="T319" s="36">
        <f t="shared" si="68"/>
        <v>0.25312827225130891</v>
      </c>
      <c r="U319" s="36">
        <f t="shared" si="69"/>
        <v>-4.318103387891814E-2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10027420</v>
      </c>
      <c r="E320" s="31">
        <v>10027420</v>
      </c>
      <c r="F320" s="31">
        <v>2844894</v>
      </c>
      <c r="G320" s="36">
        <f t="shared" si="63"/>
        <v>0.28371146316799334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2844894</v>
      </c>
      <c r="O320" s="36">
        <f t="shared" si="67"/>
        <v>0.28371146316799334</v>
      </c>
      <c r="P320" s="31">
        <v>2667023</v>
      </c>
      <c r="Q320" s="31">
        <v>8482770</v>
      </c>
      <c r="R320" s="31">
        <v>9482770</v>
      </c>
      <c r="S320" s="31">
        <v>2667023</v>
      </c>
      <c r="T320" s="36">
        <f t="shared" si="68"/>
        <v>0.31440472864406321</v>
      </c>
      <c r="U320" s="36">
        <f t="shared" si="69"/>
        <v>6.6692713186200514E-2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858027</v>
      </c>
      <c r="E321" s="31">
        <v>858027</v>
      </c>
      <c r="F321" s="31">
        <v>150148</v>
      </c>
      <c r="G321" s="36">
        <f t="shared" si="63"/>
        <v>0.17499216225130446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150148</v>
      </c>
      <c r="O321" s="36">
        <f t="shared" si="67"/>
        <v>0.17499216225130446</v>
      </c>
      <c r="P321" s="31">
        <v>162318</v>
      </c>
      <c r="Q321" s="31">
        <v>942247</v>
      </c>
      <c r="R321" s="31">
        <v>797532</v>
      </c>
      <c r="S321" s="31">
        <v>162318</v>
      </c>
      <c r="T321" s="36">
        <f t="shared" si="68"/>
        <v>0.1722669321313838</v>
      </c>
      <c r="U321" s="36">
        <f t="shared" si="69"/>
        <v>-7.4976281127170141E-2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20129500</v>
      </c>
      <c r="E322" s="31">
        <v>20129500</v>
      </c>
      <c r="F322" s="31">
        <v>5471763</v>
      </c>
      <c r="G322" s="36">
        <f t="shared" si="63"/>
        <v>0.27182806329019599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5471763</v>
      </c>
      <c r="O322" s="36">
        <f t="shared" si="67"/>
        <v>0.27182806329019599</v>
      </c>
      <c r="P322" s="31">
        <v>5089788</v>
      </c>
      <c r="Q322" s="31">
        <v>18273500</v>
      </c>
      <c r="R322" s="31">
        <v>18777500</v>
      </c>
      <c r="S322" s="31">
        <v>5089788</v>
      </c>
      <c r="T322" s="36">
        <f t="shared" si="68"/>
        <v>0.27853383314635949</v>
      </c>
      <c r="U322" s="36">
        <f t="shared" si="69"/>
        <v>7.5047330065613815E-2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43715683</v>
      </c>
      <c r="E323" s="32">
        <f>SUM(E318:E322)</f>
        <v>43715683</v>
      </c>
      <c r="F323" s="32">
        <f>SUM(F318:F322)</f>
        <v>11093646</v>
      </c>
      <c r="G323" s="37">
        <f t="shared" si="63"/>
        <v>0.253768104229322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11093646</v>
      </c>
      <c r="O323" s="37">
        <f t="shared" si="67"/>
        <v>0.253768104229322</v>
      </c>
      <c r="P323" s="32">
        <f>SUM(P318:P322)</f>
        <v>10654909</v>
      </c>
      <c r="Q323" s="32">
        <f>SUM(Q318:Q322)</f>
        <v>38482577</v>
      </c>
      <c r="R323" s="32">
        <f>SUM(R318:R322)</f>
        <v>39841862</v>
      </c>
      <c r="S323" s="32">
        <f>SUM(S318:S322)</f>
        <v>10654909</v>
      </c>
      <c r="T323" s="37">
        <f t="shared" si="68"/>
        <v>0.27687618217459814</v>
      </c>
      <c r="U323" s="37">
        <f t="shared" si="69"/>
        <v>4.1176982365593195E-2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16665674</v>
      </c>
      <c r="E325" s="31">
        <v>16665674</v>
      </c>
      <c r="F325" s="31">
        <v>4292950</v>
      </c>
      <c r="G325" s="36">
        <f t="shared" si="63"/>
        <v>0.2575923421999014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4292950</v>
      </c>
      <c r="O325" s="36">
        <f t="shared" si="67"/>
        <v>0.2575923421999014</v>
      </c>
      <c r="P325" s="31">
        <v>3924876</v>
      </c>
      <c r="Q325" s="31">
        <v>15823165</v>
      </c>
      <c r="R325" s="31">
        <v>15823165</v>
      </c>
      <c r="S325" s="31">
        <v>3924876</v>
      </c>
      <c r="T325" s="36">
        <f t="shared" si="68"/>
        <v>0.24804620314583081</v>
      </c>
      <c r="U325" s="36">
        <f t="shared" si="69"/>
        <v>9.3779778010821158E-2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1817325</v>
      </c>
      <c r="E326" s="31">
        <v>1817325</v>
      </c>
      <c r="F326" s="31">
        <v>1467655</v>
      </c>
      <c r="G326" s="36">
        <f t="shared" si="63"/>
        <v>0.80759082717730735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1467655</v>
      </c>
      <c r="O326" s="36">
        <f t="shared" si="67"/>
        <v>0.80759082717730735</v>
      </c>
      <c r="P326" s="31">
        <v>443603</v>
      </c>
      <c r="Q326" s="31">
        <v>1696237</v>
      </c>
      <c r="R326" s="31">
        <v>1700973</v>
      </c>
      <c r="S326" s="31">
        <v>443603</v>
      </c>
      <c r="T326" s="36">
        <f t="shared" si="68"/>
        <v>0.2615218274333127</v>
      </c>
      <c r="U326" s="36">
        <f t="shared" si="69"/>
        <v>2.3084875440427588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1719640</v>
      </c>
      <c r="E327" s="31">
        <v>1635020</v>
      </c>
      <c r="F327" s="31">
        <v>185752</v>
      </c>
      <c r="G327" s="36">
        <f t="shared" si="63"/>
        <v>0.10801795724686562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185752</v>
      </c>
      <c r="O327" s="36">
        <f t="shared" si="67"/>
        <v>0.10801795724686562</v>
      </c>
      <c r="P327" s="31">
        <v>134202</v>
      </c>
      <c r="Q327" s="31">
        <v>1440566</v>
      </c>
      <c r="R327" s="31">
        <v>1607425</v>
      </c>
      <c r="S327" s="31">
        <v>134202</v>
      </c>
      <c r="T327" s="36">
        <f t="shared" si="68"/>
        <v>9.3159216585703114E-2</v>
      </c>
      <c r="U327" s="36">
        <f t="shared" si="69"/>
        <v>0.38412244228849057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1252800</v>
      </c>
      <c r="E328" s="31">
        <v>1252800</v>
      </c>
      <c r="F328" s="31">
        <v>189418</v>
      </c>
      <c r="G328" s="36">
        <f t="shared" si="63"/>
        <v>0.15119572158365263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189418</v>
      </c>
      <c r="O328" s="36">
        <f t="shared" si="67"/>
        <v>0.15119572158365263</v>
      </c>
      <c r="P328" s="31">
        <v>180246</v>
      </c>
      <c r="Q328" s="31">
        <v>281400</v>
      </c>
      <c r="R328" s="31">
        <v>1175700</v>
      </c>
      <c r="S328" s="31">
        <v>180246</v>
      </c>
      <c r="T328" s="36">
        <f t="shared" si="68"/>
        <v>0.64053304904051178</v>
      </c>
      <c r="U328" s="36">
        <f t="shared" si="69"/>
        <v>5.0886011340057546E-2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251662</v>
      </c>
      <c r="E329" s="31">
        <v>251662</v>
      </c>
      <c r="F329" s="31">
        <v>263949</v>
      </c>
      <c r="G329" s="36">
        <f t="shared" si="63"/>
        <v>1.0488234218912669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263949</v>
      </c>
      <c r="O329" s="36">
        <f t="shared" si="67"/>
        <v>1.0488234218912669</v>
      </c>
      <c r="P329" s="31">
        <v>27716</v>
      </c>
      <c r="Q329" s="31">
        <v>122999</v>
      </c>
      <c r="R329" s="31">
        <v>126836</v>
      </c>
      <c r="S329" s="31">
        <v>27716</v>
      </c>
      <c r="T329" s="36">
        <f t="shared" si="68"/>
        <v>0.22533516532654738</v>
      </c>
      <c r="U329" s="36">
        <f t="shared" si="69"/>
        <v>8.5233439168711218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1361324</v>
      </c>
      <c r="E330" s="31">
        <v>1361324</v>
      </c>
      <c r="F330" s="31">
        <v>381673</v>
      </c>
      <c r="G330" s="36">
        <f t="shared" si="63"/>
        <v>0.28036896433178288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381673</v>
      </c>
      <c r="O330" s="36">
        <f t="shared" si="67"/>
        <v>0.28036896433178288</v>
      </c>
      <c r="P330" s="31">
        <v>325944</v>
      </c>
      <c r="Q330" s="31">
        <v>1464234</v>
      </c>
      <c r="R330" s="31">
        <v>1294805</v>
      </c>
      <c r="S330" s="31">
        <v>325944</v>
      </c>
      <c r="T330" s="36">
        <f t="shared" si="68"/>
        <v>0.22260376415245103</v>
      </c>
      <c r="U330" s="36">
        <f t="shared" si="69"/>
        <v>0.17097722308126539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14597336</v>
      </c>
      <c r="E331" s="31">
        <v>14154005</v>
      </c>
      <c r="F331" s="31">
        <v>1388702</v>
      </c>
      <c r="G331" s="36">
        <f t="shared" si="63"/>
        <v>9.5133934027414324E-2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1388702</v>
      </c>
      <c r="O331" s="36">
        <f t="shared" si="67"/>
        <v>9.5133934027414324E-2</v>
      </c>
      <c r="P331" s="31">
        <v>886195</v>
      </c>
      <c r="Q331" s="31">
        <v>7761387</v>
      </c>
      <c r="R331" s="31">
        <v>11676732</v>
      </c>
      <c r="S331" s="31">
        <v>886195</v>
      </c>
      <c r="T331" s="36">
        <f t="shared" si="68"/>
        <v>0.11417997839819094</v>
      </c>
      <c r="U331" s="36">
        <f t="shared" si="69"/>
        <v>0.56703885713640911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37665761</v>
      </c>
      <c r="E332" s="32">
        <f>SUM(E324:E331)</f>
        <v>37137810</v>
      </c>
      <c r="F332" s="32">
        <f>SUM(F324:F331)</f>
        <v>8170099</v>
      </c>
      <c r="G332" s="37">
        <f t="shared" si="63"/>
        <v>0.21691049863561765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8170099</v>
      </c>
      <c r="O332" s="37">
        <f t="shared" si="67"/>
        <v>0.21691049863561765</v>
      </c>
      <c r="P332" s="32">
        <f>SUM(P324:P331)</f>
        <v>5922782</v>
      </c>
      <c r="Q332" s="32">
        <f>SUM(Q324:Q331)</f>
        <v>28589988</v>
      </c>
      <c r="R332" s="32">
        <f>SUM(R324:R331)</f>
        <v>33405636</v>
      </c>
      <c r="S332" s="32">
        <f>SUM(S324:S331)</f>
        <v>5922782</v>
      </c>
      <c r="T332" s="37">
        <f t="shared" si="68"/>
        <v>0.20716280118760455</v>
      </c>
      <c r="U332" s="37">
        <f t="shared" si="69"/>
        <v>0.37943604880274173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996</v>
      </c>
      <c r="E333" s="31">
        <v>996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4032</v>
      </c>
      <c r="R333" s="31">
        <v>936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18000</v>
      </c>
      <c r="E334" s="31">
        <v>18000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12000</v>
      </c>
      <c r="R334" s="31">
        <v>12000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227850</v>
      </c>
      <c r="E335" s="31">
        <v>227850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652</v>
      </c>
      <c r="Q335" s="31">
        <v>136000</v>
      </c>
      <c r="R335" s="31">
        <v>211000</v>
      </c>
      <c r="S335" s="31">
        <v>652</v>
      </c>
      <c r="T335" s="36">
        <f t="shared" si="68"/>
        <v>4.7941176470588237E-3</v>
      </c>
      <c r="U335" s="36">
        <f t="shared" si="69"/>
        <v>-1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246846</v>
      </c>
      <c r="E337" s="32">
        <f>SUM(E333:E336)</f>
        <v>246846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652</v>
      </c>
      <c r="Q337" s="32">
        <f>SUM(Q333:Q336)</f>
        <v>152032</v>
      </c>
      <c r="R337" s="32">
        <f>SUM(R333:R336)</f>
        <v>223936</v>
      </c>
      <c r="S337" s="32">
        <f>SUM(S333:S336)</f>
        <v>652</v>
      </c>
      <c r="T337" s="37">
        <f t="shared" si="68"/>
        <v>4.2885708271942751E-3</v>
      </c>
      <c r="U337" s="37">
        <f t="shared" si="69"/>
        <v>-1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214207922</v>
      </c>
      <c r="E338" s="32">
        <f>SUM(E302,E304:E309,E311:E316,E318:E322,E324:E331,E333:E336)</f>
        <v>214179971</v>
      </c>
      <c r="F338" s="32">
        <f>SUM(F302,F304:F309,F311:F316,F318:F322,F324:F331,F333:F336)</f>
        <v>39158538</v>
      </c>
      <c r="G338" s="37">
        <f t="shared" si="63"/>
        <v>0.1828062082596553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39158538</v>
      </c>
      <c r="O338" s="37">
        <f t="shared" si="67"/>
        <v>0.1828062082596553</v>
      </c>
      <c r="P338" s="32">
        <f>SUM(P302,P304:P309,P311:P316,P318:P322,P324:P331,P333:P336)</f>
        <v>43991584</v>
      </c>
      <c r="Q338" s="32">
        <f>SUM(Q302,Q304:Q309,Q311:Q316,Q318:Q322,Q324:Q331,Q333:Q336)</f>
        <v>212387899</v>
      </c>
      <c r="R338" s="32">
        <f>SUM(R302,R304:R309,R311:R316,R318:R322,R324:R331,R333:R336)</f>
        <v>192226353</v>
      </c>
      <c r="S338" s="32">
        <f>SUM(S302,S304:S309,S311:S316,S318:S322,S324:S331,S333:S336)</f>
        <v>43991584</v>
      </c>
      <c r="T338" s="37">
        <f t="shared" si="68"/>
        <v>0.20712848616671894</v>
      </c>
      <c r="U338" s="37">
        <f t="shared" si="69"/>
        <v>-0.10986296833503428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788139683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789035732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132089639</v>
      </c>
      <c r="G339" s="39">
        <f t="shared" si="63"/>
        <v>0.16759673678301515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132089639</v>
      </c>
      <c r="O339" s="39">
        <f t="shared" si="67"/>
        <v>0.16759673678301515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141989766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684199513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711738454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141989766</v>
      </c>
      <c r="T339" s="39">
        <f t="shared" si="68"/>
        <v>0.20752684458575463</v>
      </c>
      <c r="U339" s="39">
        <f t="shared" si="69"/>
        <v>-6.9724229280017314E-2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205615548</v>
      </c>
      <c r="E8" s="31">
        <v>205615548</v>
      </c>
      <c r="F8" s="31">
        <v>57399570</v>
      </c>
      <c r="G8" s="36">
        <f>IF(($D8       =0),0,($F8       /$D8       ))</f>
        <v>0.27915967716604778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57399570</v>
      </c>
      <c r="O8" s="36">
        <f>IF(($D8       =0),0,($N8       /$D8       ))</f>
        <v>0.27915967716604778</v>
      </c>
      <c r="P8" s="31">
        <v>47834132</v>
      </c>
      <c r="Q8" s="31">
        <v>219117236</v>
      </c>
      <c r="R8" s="31">
        <v>197516071</v>
      </c>
      <c r="S8" s="31">
        <v>47834132</v>
      </c>
      <c r="T8" s="36">
        <f>IF(($Q8       =0),0,($S8       /$Q8       ))</f>
        <v>0.21830383074017964</v>
      </c>
      <c r="U8" s="36">
        <f>IF(($P8       =0),0,(($F8       /$P8       )-1))</f>
        <v>0.19997097470065928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1098226920</v>
      </c>
      <c r="E9" s="31">
        <v>1098226920</v>
      </c>
      <c r="F9" s="31">
        <v>429070151</v>
      </c>
      <c r="G9" s="36">
        <f>IF(($D9       =0),0,($F9       /$D9       ))</f>
        <v>0.39069352898397353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429070151</v>
      </c>
      <c r="O9" s="36">
        <f>IF(($D9       =0),0,($N9       /$D9       ))</f>
        <v>0.39069352898397353</v>
      </c>
      <c r="P9" s="31">
        <v>229226198</v>
      </c>
      <c r="Q9" s="31">
        <v>849164520</v>
      </c>
      <c r="R9" s="31">
        <v>975164520</v>
      </c>
      <c r="S9" s="31">
        <v>229226198</v>
      </c>
      <c r="T9" s="36">
        <f>IF(($Q9       =0),0,($S9       /$Q9       ))</f>
        <v>0.26994321194672616</v>
      </c>
      <c r="U9" s="36">
        <f>IF(($P9       =0),0,(($F9       /$P9       )-1))</f>
        <v>0.87181986502258346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1303842468</v>
      </c>
      <c r="E10" s="32">
        <f>SUM(E8:E9)</f>
        <v>1303842468</v>
      </c>
      <c r="F10" s="32">
        <f>SUM(F8:F9)</f>
        <v>486469721</v>
      </c>
      <c r="G10" s="37">
        <f t="shared" ref="G10:G54" si="0">IF(($D10      =0),0,($F10      /$D10      ))</f>
        <v>0.37310467555655658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486469721</v>
      </c>
      <c r="O10" s="37">
        <f t="shared" ref="O10:O54" si="4">IF(($D10      =0),0,($N10      /$D10      ))</f>
        <v>0.37310467555655658</v>
      </c>
      <c r="P10" s="32">
        <f>SUM(P8:P9)</f>
        <v>277060330</v>
      </c>
      <c r="Q10" s="32">
        <f>SUM(Q8:Q9)</f>
        <v>1068281756</v>
      </c>
      <c r="R10" s="32">
        <f>SUM(R8:R9)</f>
        <v>1172680591</v>
      </c>
      <c r="S10" s="32">
        <f>SUM(S8:S9)</f>
        <v>277060330</v>
      </c>
      <c r="T10" s="37">
        <f t="shared" ref="T10:T54" si="5">IF(($Q10      =0),0,($S10      /$Q10      ))</f>
        <v>0.25935136348055354</v>
      </c>
      <c r="U10" s="37">
        <f t="shared" ref="U10:U54" si="6">IF(($P10      =0),0,(($F10      /$P10      )-1))</f>
        <v>0.75582596396965229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5802305</v>
      </c>
      <c r="E11" s="31">
        <v>5802305</v>
      </c>
      <c r="F11" s="31">
        <v>263436</v>
      </c>
      <c r="G11" s="36">
        <f t="shared" si="0"/>
        <v>4.5401956636198892E-2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263436</v>
      </c>
      <c r="O11" s="36">
        <f t="shared" si="4"/>
        <v>4.5401956636198892E-2</v>
      </c>
      <c r="P11" s="31">
        <v>1658312</v>
      </c>
      <c r="Q11" s="31">
        <v>2501482</v>
      </c>
      <c r="R11" s="31">
        <v>2501482</v>
      </c>
      <c r="S11" s="31">
        <v>1658312</v>
      </c>
      <c r="T11" s="36">
        <f t="shared" si="5"/>
        <v>0.6629318140206486</v>
      </c>
      <c r="U11" s="36">
        <f t="shared" si="6"/>
        <v>-0.84114207700360366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42400</v>
      </c>
      <c r="E12" s="31">
        <v>42400</v>
      </c>
      <c r="F12" s="31">
        <v>788</v>
      </c>
      <c r="G12" s="36">
        <f t="shared" si="0"/>
        <v>1.8584905660377359E-2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788</v>
      </c>
      <c r="O12" s="36">
        <f t="shared" si="4"/>
        <v>1.8584905660377359E-2</v>
      </c>
      <c r="P12" s="31">
        <v>101</v>
      </c>
      <c r="Q12" s="31">
        <v>42400</v>
      </c>
      <c r="R12" s="31">
        <v>42400</v>
      </c>
      <c r="S12" s="31">
        <v>101</v>
      </c>
      <c r="T12" s="36">
        <f t="shared" si="5"/>
        <v>2.3820754716981133E-3</v>
      </c>
      <c r="U12" s="36">
        <f t="shared" si="6"/>
        <v>6.8019801980198018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1383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1383</v>
      </c>
      <c r="O13" s="36">
        <f t="shared" si="4"/>
        <v>0</v>
      </c>
      <c r="P13" s="31">
        <v>3306</v>
      </c>
      <c r="Q13" s="31">
        <v>1324356</v>
      </c>
      <c r="R13" s="31">
        <v>114356</v>
      </c>
      <c r="S13" s="31">
        <v>3306</v>
      </c>
      <c r="T13" s="36">
        <f t="shared" si="5"/>
        <v>2.4963076393356471E-3</v>
      </c>
      <c r="U13" s="36">
        <f t="shared" si="6"/>
        <v>-0.58166969147005443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100337</v>
      </c>
      <c r="E14" s="31">
        <v>100337</v>
      </c>
      <c r="F14" s="31">
        <v>30965</v>
      </c>
      <c r="G14" s="36">
        <f t="shared" si="0"/>
        <v>0.30860998435273129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30965</v>
      </c>
      <c r="O14" s="36">
        <f t="shared" si="4"/>
        <v>0.30860998435273129</v>
      </c>
      <c r="P14" s="31">
        <v>30444</v>
      </c>
      <c r="Q14" s="31">
        <v>20124</v>
      </c>
      <c r="R14" s="31">
        <v>20124</v>
      </c>
      <c r="S14" s="31">
        <v>30444</v>
      </c>
      <c r="T14" s="36">
        <f t="shared" si="5"/>
        <v>1.5128205128205128</v>
      </c>
      <c r="U14" s="36">
        <f t="shared" si="6"/>
        <v>1.7113388516620587E-2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5447376</v>
      </c>
      <c r="E15" s="31">
        <v>5447376</v>
      </c>
      <c r="F15" s="31">
        <v>207003</v>
      </c>
      <c r="G15" s="36">
        <f t="shared" si="0"/>
        <v>3.8000497854379797E-2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207003</v>
      </c>
      <c r="O15" s="36">
        <f t="shared" si="4"/>
        <v>3.8000497854379797E-2</v>
      </c>
      <c r="P15" s="31">
        <v>940518</v>
      </c>
      <c r="Q15" s="31">
        <v>7511680</v>
      </c>
      <c r="R15" s="31">
        <v>7302990</v>
      </c>
      <c r="S15" s="31">
        <v>940518</v>
      </c>
      <c r="T15" s="36">
        <f t="shared" si="5"/>
        <v>0.12520741032631849</v>
      </c>
      <c r="U15" s="36">
        <f t="shared" si="6"/>
        <v>-0.77990532876563767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16000</v>
      </c>
      <c r="E16" s="31">
        <v>16000</v>
      </c>
      <c r="F16" s="31">
        <v>1001</v>
      </c>
      <c r="G16" s="36">
        <f t="shared" si="0"/>
        <v>6.2562499999999993E-2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1001</v>
      </c>
      <c r="O16" s="36">
        <f t="shared" si="4"/>
        <v>6.2562499999999993E-2</v>
      </c>
      <c r="P16" s="31">
        <v>3209</v>
      </c>
      <c r="Q16" s="31">
        <v>13892</v>
      </c>
      <c r="R16" s="31">
        <v>10026</v>
      </c>
      <c r="S16" s="31">
        <v>3209</v>
      </c>
      <c r="T16" s="36">
        <f t="shared" si="5"/>
        <v>0.23099625683846819</v>
      </c>
      <c r="U16" s="36">
        <f t="shared" si="6"/>
        <v>-0.68806481770021821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26688492</v>
      </c>
      <c r="E17" s="31">
        <v>26688492</v>
      </c>
      <c r="F17" s="31">
        <v>1827984</v>
      </c>
      <c r="G17" s="36">
        <f t="shared" si="0"/>
        <v>6.8493341624547385E-2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1827984</v>
      </c>
      <c r="O17" s="36">
        <f t="shared" si="4"/>
        <v>6.8493341624547385E-2</v>
      </c>
      <c r="P17" s="31">
        <v>1211486</v>
      </c>
      <c r="Q17" s="31">
        <v>26022200</v>
      </c>
      <c r="R17" s="31">
        <v>25330952</v>
      </c>
      <c r="S17" s="31">
        <v>1211486</v>
      </c>
      <c r="T17" s="36">
        <f t="shared" si="5"/>
        <v>4.6555863839337179E-2</v>
      </c>
      <c r="U17" s="36">
        <f t="shared" si="6"/>
        <v>0.50887752726816493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38096910</v>
      </c>
      <c r="E19" s="32">
        <f>SUM(E11:E18)</f>
        <v>38096910</v>
      </c>
      <c r="F19" s="32">
        <f>SUM(F11:F18)</f>
        <v>2332560</v>
      </c>
      <c r="G19" s="37">
        <f t="shared" si="0"/>
        <v>6.1227012899471377E-2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2332560</v>
      </c>
      <c r="O19" s="37">
        <f t="shared" si="4"/>
        <v>6.1227012899471377E-2</v>
      </c>
      <c r="P19" s="32">
        <f>SUM(P11:P18)</f>
        <v>3847376</v>
      </c>
      <c r="Q19" s="32">
        <f>SUM(Q11:Q18)</f>
        <v>37436134</v>
      </c>
      <c r="R19" s="32">
        <f>SUM(R11:R18)</f>
        <v>35322330</v>
      </c>
      <c r="S19" s="32">
        <f>SUM(S11:S18)</f>
        <v>3847376</v>
      </c>
      <c r="T19" s="37">
        <f t="shared" si="5"/>
        <v>0.1027717231699192</v>
      </c>
      <c r="U19" s="37">
        <f t="shared" si="6"/>
        <v>-0.39372704929281677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650000</v>
      </c>
      <c r="E20" s="31">
        <v>650000</v>
      </c>
      <c r="F20" s="31">
        <v>347107</v>
      </c>
      <c r="G20" s="36">
        <f t="shared" si="0"/>
        <v>0.53401076923076918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347107</v>
      </c>
      <c r="O20" s="36">
        <f t="shared" si="4"/>
        <v>0.53401076923076918</v>
      </c>
      <c r="P20" s="31">
        <v>216822</v>
      </c>
      <c r="Q20" s="31">
        <v>650000</v>
      </c>
      <c r="R20" s="31">
        <v>1150000</v>
      </c>
      <c r="S20" s="31">
        <v>216822</v>
      </c>
      <c r="T20" s="36">
        <f t="shared" si="5"/>
        <v>0.33357230769230767</v>
      </c>
      <c r="U20" s="36">
        <f t="shared" si="6"/>
        <v>0.60088459658152771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5</v>
      </c>
      <c r="E21" s="31">
        <v>5</v>
      </c>
      <c r="F21" s="31">
        <v>301896</v>
      </c>
      <c r="G21" s="36">
        <f t="shared" si="0"/>
        <v>60379.199999999997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301896</v>
      </c>
      <c r="O21" s="36">
        <f t="shared" si="4"/>
        <v>60379.199999999997</v>
      </c>
      <c r="P21" s="31">
        <v>319843</v>
      </c>
      <c r="Q21" s="31">
        <v>72</v>
      </c>
      <c r="R21" s="31">
        <v>72</v>
      </c>
      <c r="S21" s="31">
        <v>319843</v>
      </c>
      <c r="T21" s="36">
        <f t="shared" si="5"/>
        <v>4442.2638888888887</v>
      </c>
      <c r="U21" s="36">
        <f t="shared" si="6"/>
        <v>-5.6111904903343168E-2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863460</v>
      </c>
      <c r="E22" s="31">
        <v>863460</v>
      </c>
      <c r="F22" s="31">
        <v>241947</v>
      </c>
      <c r="G22" s="36">
        <f t="shared" si="0"/>
        <v>0.28020637898686679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241947</v>
      </c>
      <c r="O22" s="36">
        <f t="shared" si="4"/>
        <v>0.28020637898686679</v>
      </c>
      <c r="P22" s="31">
        <v>322955</v>
      </c>
      <c r="Q22" s="31">
        <v>820000</v>
      </c>
      <c r="R22" s="31">
        <v>820004</v>
      </c>
      <c r="S22" s="31">
        <v>322955</v>
      </c>
      <c r="T22" s="36">
        <f t="shared" si="5"/>
        <v>0.39384756097560975</v>
      </c>
      <c r="U22" s="36">
        <f t="shared" si="6"/>
        <v>-0.25083370748246658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5001139</v>
      </c>
      <c r="E23" s="31">
        <v>5001139</v>
      </c>
      <c r="F23" s="31">
        <v>1243137</v>
      </c>
      <c r="G23" s="36">
        <f t="shared" si="0"/>
        <v>0.24857077557732349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1243137</v>
      </c>
      <c r="O23" s="36">
        <f t="shared" si="4"/>
        <v>0.24857077557732349</v>
      </c>
      <c r="P23" s="31">
        <v>1182157</v>
      </c>
      <c r="Q23" s="31">
        <v>4843529</v>
      </c>
      <c r="R23" s="31">
        <v>4843529</v>
      </c>
      <c r="S23" s="31">
        <v>1182157</v>
      </c>
      <c r="T23" s="36">
        <f t="shared" si="5"/>
        <v>0.24406935521600057</v>
      </c>
      <c r="U23" s="36">
        <f t="shared" si="6"/>
        <v>5.1583672896239774E-2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10500</v>
      </c>
      <c r="E24" s="31">
        <v>10500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10000</v>
      </c>
      <c r="R24" s="31">
        <v>10000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44195799</v>
      </c>
      <c r="E25" s="31">
        <v>44195799</v>
      </c>
      <c r="F25" s="31">
        <v>22563</v>
      </c>
      <c r="G25" s="36">
        <f t="shared" si="0"/>
        <v>5.1052363596820597E-4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22563</v>
      </c>
      <c r="O25" s="36">
        <f t="shared" si="4"/>
        <v>5.1052363596820597E-4</v>
      </c>
      <c r="P25" s="31">
        <v>5220</v>
      </c>
      <c r="Q25" s="31">
        <v>180000</v>
      </c>
      <c r="R25" s="31">
        <v>39535667</v>
      </c>
      <c r="S25" s="31">
        <v>5220</v>
      </c>
      <c r="T25" s="36">
        <f t="shared" si="5"/>
        <v>2.9000000000000001E-2</v>
      </c>
      <c r="U25" s="36">
        <f t="shared" si="6"/>
        <v>3.3224137931034479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9108864</v>
      </c>
      <c r="E26" s="31">
        <v>9108864</v>
      </c>
      <c r="F26" s="31">
        <v>3131149</v>
      </c>
      <c r="G26" s="36">
        <f t="shared" si="0"/>
        <v>0.3437474749870017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3131149</v>
      </c>
      <c r="O26" s="36">
        <f t="shared" si="4"/>
        <v>0.3437474749870017</v>
      </c>
      <c r="P26" s="31">
        <v>2001004</v>
      </c>
      <c r="Q26" s="31">
        <v>10241488</v>
      </c>
      <c r="R26" s="31">
        <v>10241488</v>
      </c>
      <c r="S26" s="31">
        <v>2001004</v>
      </c>
      <c r="T26" s="36">
        <f t="shared" si="5"/>
        <v>0.19538215540554263</v>
      </c>
      <c r="U26" s="36">
        <f t="shared" si="6"/>
        <v>0.56478897593408117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59829767</v>
      </c>
      <c r="E27" s="32">
        <f>SUM(E20:E26)</f>
        <v>59829767</v>
      </c>
      <c r="F27" s="32">
        <f>SUM(F20:F26)</f>
        <v>5287799</v>
      </c>
      <c r="G27" s="37">
        <f t="shared" si="0"/>
        <v>8.838073863800941E-2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5287799</v>
      </c>
      <c r="O27" s="37">
        <f t="shared" si="4"/>
        <v>8.838073863800941E-2</v>
      </c>
      <c r="P27" s="32">
        <f>SUM(P20:P26)</f>
        <v>4048001</v>
      </c>
      <c r="Q27" s="32">
        <f>SUM(Q20:Q26)</f>
        <v>16745089</v>
      </c>
      <c r="R27" s="32">
        <f>SUM(R20:R26)</f>
        <v>56600760</v>
      </c>
      <c r="S27" s="32">
        <f>SUM(S20:S26)</f>
        <v>4048001</v>
      </c>
      <c r="T27" s="37">
        <f t="shared" si="5"/>
        <v>0.24174257897345305</v>
      </c>
      <c r="U27" s="37">
        <f t="shared" si="6"/>
        <v>0.3062741338255599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7838214</v>
      </c>
      <c r="E28" s="31">
        <v>7838214</v>
      </c>
      <c r="F28" s="31">
        <v>890268</v>
      </c>
      <c r="G28" s="36">
        <f t="shared" si="0"/>
        <v>0.11358046616231708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890268</v>
      </c>
      <c r="O28" s="36">
        <f t="shared" si="4"/>
        <v>0.11358046616231708</v>
      </c>
      <c r="P28" s="31">
        <v>471782</v>
      </c>
      <c r="Q28" s="31">
        <v>5064894</v>
      </c>
      <c r="R28" s="31">
        <v>5064894</v>
      </c>
      <c r="S28" s="31">
        <v>471782</v>
      </c>
      <c r="T28" s="36">
        <f t="shared" si="5"/>
        <v>9.3147457775029446E-2</v>
      </c>
      <c r="U28" s="36">
        <f t="shared" si="6"/>
        <v>0.8870325701277284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1000000</v>
      </c>
      <c r="E29" s="31">
        <v>1000000</v>
      </c>
      <c r="F29" s="31">
        <v>15941</v>
      </c>
      <c r="G29" s="36">
        <f t="shared" si="0"/>
        <v>1.5941E-2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15941</v>
      </c>
      <c r="O29" s="36">
        <f t="shared" si="4"/>
        <v>1.5941E-2</v>
      </c>
      <c r="P29" s="31">
        <v>3350</v>
      </c>
      <c r="Q29" s="31">
        <v>1000000</v>
      </c>
      <c r="R29" s="31">
        <v>100000</v>
      </c>
      <c r="S29" s="31">
        <v>3350</v>
      </c>
      <c r="T29" s="36">
        <f t="shared" si="5"/>
        <v>3.3500000000000001E-3</v>
      </c>
      <c r="U29" s="36">
        <f t="shared" si="6"/>
        <v>3.7585074626865671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1052400</v>
      </c>
      <c r="E30" s="31">
        <v>1052400</v>
      </c>
      <c r="F30" s="31">
        <v>131899</v>
      </c>
      <c r="G30" s="36">
        <f t="shared" si="0"/>
        <v>0.12533162295705055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131899</v>
      </c>
      <c r="O30" s="36">
        <f t="shared" si="4"/>
        <v>0.12533162295705055</v>
      </c>
      <c r="P30" s="31">
        <v>81020</v>
      </c>
      <c r="Q30" s="31">
        <v>990000</v>
      </c>
      <c r="R30" s="31">
        <v>990000</v>
      </c>
      <c r="S30" s="31">
        <v>81020</v>
      </c>
      <c r="T30" s="36">
        <f t="shared" si="5"/>
        <v>8.1838383838383835E-2</v>
      </c>
      <c r="U30" s="36">
        <f t="shared" si="6"/>
        <v>0.62798074549493954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2485000</v>
      </c>
      <c r="E31" s="31">
        <v>2485000</v>
      </c>
      <c r="F31" s="31">
        <v>595645</v>
      </c>
      <c r="G31" s="36">
        <f t="shared" si="0"/>
        <v>0.23969617706237425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595645</v>
      </c>
      <c r="O31" s="36">
        <f t="shared" si="4"/>
        <v>0.23969617706237425</v>
      </c>
      <c r="P31" s="31">
        <v>706831</v>
      </c>
      <c r="Q31" s="31">
        <v>10248875</v>
      </c>
      <c r="R31" s="31">
        <v>10925546</v>
      </c>
      <c r="S31" s="31">
        <v>706831</v>
      </c>
      <c r="T31" s="36">
        <f t="shared" si="5"/>
        <v>6.8966691466136529E-2</v>
      </c>
      <c r="U31" s="36">
        <f t="shared" si="6"/>
        <v>-0.15730209908733483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1304728</v>
      </c>
      <c r="E32" s="31">
        <v>1304728</v>
      </c>
      <c r="F32" s="31">
        <v>297577</v>
      </c>
      <c r="G32" s="36">
        <f t="shared" si="0"/>
        <v>0.22807589014721844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297577</v>
      </c>
      <c r="O32" s="36">
        <f t="shared" si="4"/>
        <v>0.22807589014721844</v>
      </c>
      <c r="P32" s="31">
        <v>354144</v>
      </c>
      <c r="Q32" s="31">
        <v>2748292</v>
      </c>
      <c r="R32" s="31">
        <v>2236530</v>
      </c>
      <c r="S32" s="31">
        <v>354144</v>
      </c>
      <c r="T32" s="36">
        <f t="shared" si="5"/>
        <v>0.12885966993318032</v>
      </c>
      <c r="U32" s="36">
        <f t="shared" si="6"/>
        <v>-0.15972881087919033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10591731</v>
      </c>
      <c r="E33" s="31">
        <v>10591731</v>
      </c>
      <c r="F33" s="31">
        <v>2918980</v>
      </c>
      <c r="G33" s="36">
        <f t="shared" si="0"/>
        <v>0.27559045825465167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2918980</v>
      </c>
      <c r="O33" s="36">
        <f t="shared" si="4"/>
        <v>0.27559045825465167</v>
      </c>
      <c r="P33" s="31">
        <v>2105222</v>
      </c>
      <c r="Q33" s="31">
        <v>10591731</v>
      </c>
      <c r="R33" s="31">
        <v>9591445</v>
      </c>
      <c r="S33" s="31">
        <v>2105222</v>
      </c>
      <c r="T33" s="36">
        <f t="shared" si="5"/>
        <v>0.19876090131065452</v>
      </c>
      <c r="U33" s="36">
        <f t="shared" si="6"/>
        <v>0.38654260690796516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24272073</v>
      </c>
      <c r="E35" s="32">
        <f>SUM(E28:E34)</f>
        <v>24272073</v>
      </c>
      <c r="F35" s="32">
        <f>SUM(F28:F34)</f>
        <v>4850310</v>
      </c>
      <c r="G35" s="37">
        <f t="shared" si="0"/>
        <v>0.19983089207089974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4850310</v>
      </c>
      <c r="O35" s="37">
        <f t="shared" si="4"/>
        <v>0.19983089207089974</v>
      </c>
      <c r="P35" s="32">
        <f>SUM(P28:P34)</f>
        <v>3722349</v>
      </c>
      <c r="Q35" s="32">
        <f>SUM(Q28:Q34)</f>
        <v>30643792</v>
      </c>
      <c r="R35" s="32">
        <f>SUM(R28:R34)</f>
        <v>28908415</v>
      </c>
      <c r="S35" s="32">
        <f>SUM(S28:S34)</f>
        <v>3722349</v>
      </c>
      <c r="T35" s="37">
        <f t="shared" si="5"/>
        <v>0.12147155286786962</v>
      </c>
      <c r="U35" s="37">
        <f t="shared" si="6"/>
        <v>0.30302397760124045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3298620</v>
      </c>
      <c r="E36" s="31">
        <v>3298620</v>
      </c>
      <c r="F36" s="31">
        <v>850660</v>
      </c>
      <c r="G36" s="36">
        <f t="shared" si="0"/>
        <v>0.25788359980840475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850660</v>
      </c>
      <c r="O36" s="36">
        <f t="shared" si="4"/>
        <v>0.25788359980840475</v>
      </c>
      <c r="P36" s="31">
        <v>1094344</v>
      </c>
      <c r="Q36" s="31">
        <v>3132600</v>
      </c>
      <c r="R36" s="31">
        <v>3132600</v>
      </c>
      <c r="S36" s="31">
        <v>1094344</v>
      </c>
      <c r="T36" s="36">
        <f t="shared" si="5"/>
        <v>0.34934048394305051</v>
      </c>
      <c r="U36" s="36">
        <f t="shared" si="6"/>
        <v>-0.22267586791721794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3612652</v>
      </c>
      <c r="E37" s="31">
        <v>3612652</v>
      </c>
      <c r="F37" s="31">
        <v>869692</v>
      </c>
      <c r="G37" s="36">
        <f t="shared" si="0"/>
        <v>0.24073506111299953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869692</v>
      </c>
      <c r="O37" s="36">
        <f t="shared" si="4"/>
        <v>0.24073506111299953</v>
      </c>
      <c r="P37" s="31">
        <v>821976</v>
      </c>
      <c r="Q37" s="31">
        <v>4460240</v>
      </c>
      <c r="R37" s="31">
        <v>3470239</v>
      </c>
      <c r="S37" s="31">
        <v>821976</v>
      </c>
      <c r="T37" s="36">
        <f t="shared" si="5"/>
        <v>0.18428963463849479</v>
      </c>
      <c r="U37" s="36">
        <f t="shared" si="6"/>
        <v>5.805035670141212E-2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7902245</v>
      </c>
      <c r="E38" s="31">
        <v>7902245</v>
      </c>
      <c r="F38" s="31">
        <v>3093223</v>
      </c>
      <c r="G38" s="36">
        <f t="shared" si="0"/>
        <v>0.39143597800371921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3093223</v>
      </c>
      <c r="O38" s="36">
        <f t="shared" si="4"/>
        <v>0.39143597800371921</v>
      </c>
      <c r="P38" s="31">
        <v>2588113</v>
      </c>
      <c r="Q38" s="31">
        <v>12115421</v>
      </c>
      <c r="R38" s="31">
        <v>13296088</v>
      </c>
      <c r="S38" s="31">
        <v>2588113</v>
      </c>
      <c r="T38" s="36">
        <f t="shared" si="5"/>
        <v>0.21362138385451071</v>
      </c>
      <c r="U38" s="36">
        <f t="shared" si="6"/>
        <v>0.19516535792679846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14813517</v>
      </c>
      <c r="E40" s="32">
        <f>SUM(E36:E39)</f>
        <v>14813517</v>
      </c>
      <c r="F40" s="32">
        <f>SUM(F36:F39)</f>
        <v>4813575</v>
      </c>
      <c r="G40" s="37">
        <f t="shared" si="0"/>
        <v>0.32494477847495634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4813575</v>
      </c>
      <c r="O40" s="37">
        <f t="shared" si="4"/>
        <v>0.32494477847495634</v>
      </c>
      <c r="P40" s="32">
        <f>SUM(P36:P39)</f>
        <v>4504433</v>
      </c>
      <c r="Q40" s="32">
        <f>SUM(Q36:Q39)</f>
        <v>19708261</v>
      </c>
      <c r="R40" s="32">
        <f>SUM(R36:R39)</f>
        <v>19898927</v>
      </c>
      <c r="S40" s="32">
        <f>SUM(S36:S39)</f>
        <v>4504433</v>
      </c>
      <c r="T40" s="37">
        <f t="shared" si="5"/>
        <v>0.22855557880017927</v>
      </c>
      <c r="U40" s="37">
        <f t="shared" si="6"/>
        <v>6.8630613442357769E-2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6457145</v>
      </c>
      <c r="E43" s="31">
        <v>6457145</v>
      </c>
      <c r="F43" s="31">
        <v>1084713</v>
      </c>
      <c r="G43" s="36">
        <f t="shared" si="0"/>
        <v>0.16798647080094994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1084713</v>
      </c>
      <c r="O43" s="36">
        <f t="shared" si="4"/>
        <v>0.16798647080094994</v>
      </c>
      <c r="P43" s="31">
        <v>1395687</v>
      </c>
      <c r="Q43" s="31">
        <v>6820758</v>
      </c>
      <c r="R43" s="31">
        <v>6820758</v>
      </c>
      <c r="S43" s="31">
        <v>1395687</v>
      </c>
      <c r="T43" s="36">
        <f t="shared" si="5"/>
        <v>0.2046234450775119</v>
      </c>
      <c r="U43" s="36">
        <f t="shared" si="6"/>
        <v>-0.22281070182641238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29800025</v>
      </c>
      <c r="E44" s="31">
        <v>29800025</v>
      </c>
      <c r="F44" s="31">
        <v>18327364</v>
      </c>
      <c r="G44" s="36">
        <f t="shared" si="0"/>
        <v>0.61501169881568896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18327364</v>
      </c>
      <c r="O44" s="36">
        <f t="shared" si="4"/>
        <v>0.61501169881568896</v>
      </c>
      <c r="P44" s="31">
        <v>10479792</v>
      </c>
      <c r="Q44" s="31">
        <v>3775793</v>
      </c>
      <c r="R44" s="31">
        <v>43814118</v>
      </c>
      <c r="S44" s="31">
        <v>10479792</v>
      </c>
      <c r="T44" s="36">
        <f t="shared" si="5"/>
        <v>2.7755207978827228</v>
      </c>
      <c r="U44" s="36">
        <f t="shared" si="6"/>
        <v>0.74882898439205658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55222142</v>
      </c>
      <c r="E45" s="31">
        <v>55222142</v>
      </c>
      <c r="F45" s="31">
        <v>8509388</v>
      </c>
      <c r="G45" s="36">
        <f t="shared" si="0"/>
        <v>0.15409376912615957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8509388</v>
      </c>
      <c r="O45" s="36">
        <f t="shared" si="4"/>
        <v>0.15409376912615957</v>
      </c>
      <c r="P45" s="31">
        <v>7782536</v>
      </c>
      <c r="Q45" s="31">
        <v>18833558</v>
      </c>
      <c r="R45" s="31">
        <v>15841888</v>
      </c>
      <c r="S45" s="31">
        <v>7782536</v>
      </c>
      <c r="T45" s="36">
        <f t="shared" si="5"/>
        <v>0.4132270705301675</v>
      </c>
      <c r="U45" s="36">
        <f t="shared" si="6"/>
        <v>9.3395263446259591E-2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45399860</v>
      </c>
      <c r="E46" s="31">
        <v>45399860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31180427</v>
      </c>
      <c r="R46" s="31">
        <v>31230427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136879172</v>
      </c>
      <c r="E47" s="32">
        <f>SUM(E41:E46)</f>
        <v>136879172</v>
      </c>
      <c r="F47" s="32">
        <f>SUM(F41:F46)</f>
        <v>27921465</v>
      </c>
      <c r="G47" s="37">
        <f t="shared" si="0"/>
        <v>0.20398622078163944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27921465</v>
      </c>
      <c r="O47" s="37">
        <f t="shared" si="4"/>
        <v>0.20398622078163944</v>
      </c>
      <c r="P47" s="32">
        <f>SUM(P41:P46)</f>
        <v>19658015</v>
      </c>
      <c r="Q47" s="32">
        <f>SUM(Q41:Q46)</f>
        <v>60610536</v>
      </c>
      <c r="R47" s="32">
        <f>SUM(R41:R46)</f>
        <v>97707191</v>
      </c>
      <c r="S47" s="32">
        <f>SUM(S41:S46)</f>
        <v>19658015</v>
      </c>
      <c r="T47" s="37">
        <f t="shared" si="5"/>
        <v>0.32433329743198441</v>
      </c>
      <c r="U47" s="37">
        <f t="shared" si="6"/>
        <v>0.4203603466575847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5200740</v>
      </c>
      <c r="E48" s="31">
        <v>5200740</v>
      </c>
      <c r="F48" s="31">
        <v>1492314</v>
      </c>
      <c r="G48" s="36">
        <f t="shared" si="0"/>
        <v>0.28694262739533222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1492314</v>
      </c>
      <c r="O48" s="36">
        <f t="shared" si="4"/>
        <v>0.28694262739533222</v>
      </c>
      <c r="P48" s="31">
        <v>1473544</v>
      </c>
      <c r="Q48" s="31">
        <v>5200740</v>
      </c>
      <c r="R48" s="31">
        <v>5200740</v>
      </c>
      <c r="S48" s="31">
        <v>1473544</v>
      </c>
      <c r="T48" s="36">
        <f t="shared" si="5"/>
        <v>0.28333352561366265</v>
      </c>
      <c r="U48" s="36">
        <f t="shared" si="6"/>
        <v>1.2737997643775811E-2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11870600</v>
      </c>
      <c r="E49" s="31">
        <v>11870600</v>
      </c>
      <c r="F49" s="31">
        <v>1222267</v>
      </c>
      <c r="G49" s="36">
        <f t="shared" si="0"/>
        <v>0.10296589894360858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1222267</v>
      </c>
      <c r="O49" s="36">
        <f t="shared" si="4"/>
        <v>0.10296589894360858</v>
      </c>
      <c r="P49" s="31">
        <v>1298282</v>
      </c>
      <c r="Q49" s="31">
        <v>11232348</v>
      </c>
      <c r="R49" s="31">
        <v>11232348</v>
      </c>
      <c r="S49" s="31">
        <v>1298282</v>
      </c>
      <c r="T49" s="36">
        <f t="shared" si="5"/>
        <v>0.11558420376576652</v>
      </c>
      <c r="U49" s="36">
        <f t="shared" si="6"/>
        <v>-5.8550453599449104E-2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3993384</v>
      </c>
      <c r="E50" s="31">
        <v>3993384</v>
      </c>
      <c r="F50" s="31">
        <v>1000849</v>
      </c>
      <c r="G50" s="36">
        <f t="shared" si="0"/>
        <v>0.25062678670521044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1000849</v>
      </c>
      <c r="O50" s="36">
        <f t="shared" si="4"/>
        <v>0.25062678670521044</v>
      </c>
      <c r="P50" s="31">
        <v>1064744</v>
      </c>
      <c r="Q50" s="31">
        <v>4343501</v>
      </c>
      <c r="R50" s="31">
        <v>4463501</v>
      </c>
      <c r="S50" s="31">
        <v>1064744</v>
      </c>
      <c r="T50" s="36">
        <f t="shared" si="5"/>
        <v>0.24513497291700864</v>
      </c>
      <c r="U50" s="36">
        <f t="shared" si="6"/>
        <v>-6.000973003839416E-2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2200000</v>
      </c>
      <c r="E51" s="31">
        <v>2200000</v>
      </c>
      <c r="F51" s="31">
        <v>280134</v>
      </c>
      <c r="G51" s="36">
        <f t="shared" si="0"/>
        <v>0.12733363636363637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280134</v>
      </c>
      <c r="O51" s="36">
        <f t="shared" si="4"/>
        <v>0.12733363636363637</v>
      </c>
      <c r="P51" s="31">
        <v>159098</v>
      </c>
      <c r="Q51" s="31">
        <v>1460056</v>
      </c>
      <c r="R51" s="31">
        <v>1450056</v>
      </c>
      <c r="S51" s="31">
        <v>159098</v>
      </c>
      <c r="T51" s="36">
        <f t="shared" si="5"/>
        <v>0.10896705331850286</v>
      </c>
      <c r="U51" s="36">
        <f t="shared" si="6"/>
        <v>0.76076380595607729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78721</v>
      </c>
      <c r="E52" s="31">
        <v>78721</v>
      </c>
      <c r="F52" s="31">
        <v>32793</v>
      </c>
      <c r="G52" s="36">
        <f t="shared" si="0"/>
        <v>0.41657245207759047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32793</v>
      </c>
      <c r="O52" s="36">
        <f t="shared" si="4"/>
        <v>0.41657245207759047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23343445</v>
      </c>
      <c r="E53" s="32">
        <f>SUM(E48:E52)</f>
        <v>23343445</v>
      </c>
      <c r="F53" s="32">
        <f>SUM(F48:F52)</f>
        <v>4028357</v>
      </c>
      <c r="G53" s="37">
        <f t="shared" si="0"/>
        <v>0.17256908738191815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4028357</v>
      </c>
      <c r="O53" s="37">
        <f t="shared" si="4"/>
        <v>0.17256908738191815</v>
      </c>
      <c r="P53" s="32">
        <f>SUM(P48:P52)</f>
        <v>3995668</v>
      </c>
      <c r="Q53" s="32">
        <f>SUM(Q48:Q52)</f>
        <v>22236645</v>
      </c>
      <c r="R53" s="32">
        <f>SUM(R48:R52)</f>
        <v>22346645</v>
      </c>
      <c r="S53" s="32">
        <f>SUM(S48:S52)</f>
        <v>3995668</v>
      </c>
      <c r="T53" s="37">
        <f t="shared" si="5"/>
        <v>0.17968843771171417</v>
      </c>
      <c r="U53" s="37">
        <f t="shared" si="6"/>
        <v>8.1811101422841759E-3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1601077352</v>
      </c>
      <c r="E54" s="32">
        <f>SUM(E8:E9,E11:E18,E20:E26,E28:E34,E36:E39,E41:E46,E48:E52)</f>
        <v>1601077352</v>
      </c>
      <c r="F54" s="32">
        <f>SUM(F8:F9,F11:F18,F20:F26,F28:F34,F36:F39,F41:F46,F48:F52)</f>
        <v>535703787</v>
      </c>
      <c r="G54" s="37">
        <f t="shared" si="0"/>
        <v>0.33458957265919781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535703787</v>
      </c>
      <c r="O54" s="37">
        <f t="shared" si="4"/>
        <v>0.33458957265919781</v>
      </c>
      <c r="P54" s="32">
        <f>SUM(P8:P9,P11:P18,P20:P26,P28:P34,P36:P39,P41:P46,P48:P52)</f>
        <v>316836172</v>
      </c>
      <c r="Q54" s="32">
        <f>SUM(Q8:Q9,Q11:Q18,Q20:Q26,Q28:Q34,Q36:Q39,Q41:Q46,Q48:Q52)</f>
        <v>1255662213</v>
      </c>
      <c r="R54" s="32">
        <f>SUM(R8:R9,R11:R18,R20:R26,R28:R34,R36:R39,R41:R46,R48:R52)</f>
        <v>1433464859</v>
      </c>
      <c r="S54" s="32">
        <f>SUM(S8:S9,S11:S18,S20:S26,S28:S34,S36:S39,S41:S46,S48:S52)</f>
        <v>316836172</v>
      </c>
      <c r="T54" s="37">
        <f t="shared" si="5"/>
        <v>0.25232595894004178</v>
      </c>
      <c r="U54" s="37">
        <f t="shared" si="6"/>
        <v>0.69079112280147115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28381944</v>
      </c>
      <c r="E57" s="31">
        <v>28381944</v>
      </c>
      <c r="F57" s="31">
        <v>1442164</v>
      </c>
      <c r="G57" s="36">
        <f t="shared" ref="G57:G85" si="7">IF(($D57      =0),0,($F57      /$D57      ))</f>
        <v>5.0812727979450599E-2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1442164</v>
      </c>
      <c r="O57" s="36">
        <f t="shared" ref="O57:O85" si="11">IF(($D57      =0),0,($N57      /$D57      ))</f>
        <v>5.0812727979450599E-2</v>
      </c>
      <c r="P57" s="31">
        <v>2736751</v>
      </c>
      <c r="Q57" s="31">
        <v>26953413</v>
      </c>
      <c r="R57" s="31">
        <v>26953413</v>
      </c>
      <c r="S57" s="31">
        <v>2736751</v>
      </c>
      <c r="T57" s="36">
        <f t="shared" ref="T57:T85" si="12">IF(($Q57      =0),0,($S57      /$Q57      ))</f>
        <v>0.10153634346789403</v>
      </c>
      <c r="U57" s="36">
        <f t="shared" ref="U57:U85" si="13">IF(($P57      =0),0,(($F57      /$P57      )-1))</f>
        <v>-0.47303791978152199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28381944</v>
      </c>
      <c r="E58" s="32">
        <f>E57</f>
        <v>28381944</v>
      </c>
      <c r="F58" s="32">
        <f>F57</f>
        <v>1442164</v>
      </c>
      <c r="G58" s="37">
        <f t="shared" si="7"/>
        <v>5.0812727979450599E-2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1442164</v>
      </c>
      <c r="O58" s="37">
        <f t="shared" si="11"/>
        <v>5.0812727979450599E-2</v>
      </c>
      <c r="P58" s="32">
        <f>P57</f>
        <v>2736751</v>
      </c>
      <c r="Q58" s="32">
        <f>Q57</f>
        <v>26953413</v>
      </c>
      <c r="R58" s="32">
        <f>R57</f>
        <v>26953413</v>
      </c>
      <c r="S58" s="32">
        <f>S57</f>
        <v>2736751</v>
      </c>
      <c r="T58" s="37">
        <f t="shared" si="12"/>
        <v>0.10153634346789403</v>
      </c>
      <c r="U58" s="37">
        <f t="shared" si="13"/>
        <v>-0.47303791978152199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14045000</v>
      </c>
      <c r="E61" s="31">
        <v>14045000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13250000</v>
      </c>
      <c r="R61" s="31">
        <v>13250000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14045000</v>
      </c>
      <c r="E63" s="32">
        <f>SUM(E59:E62)</f>
        <v>14045000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13250000</v>
      </c>
      <c r="R63" s="32">
        <f>SUM(R59:R62)</f>
        <v>13250000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1767788</v>
      </c>
      <c r="E65" s="31">
        <v>1767788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1123617</v>
      </c>
      <c r="R65" s="31">
        <v>1123617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15067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15067</v>
      </c>
      <c r="O66" s="36">
        <f t="shared" si="11"/>
        <v>0</v>
      </c>
      <c r="P66" s="31">
        <v>11084</v>
      </c>
      <c r="Q66" s="31">
        <v>0</v>
      </c>
      <c r="R66" s="31">
        <v>0</v>
      </c>
      <c r="S66" s="31">
        <v>11084</v>
      </c>
      <c r="T66" s="36">
        <f t="shared" si="12"/>
        <v>0</v>
      </c>
      <c r="U66" s="36">
        <f t="shared" si="13"/>
        <v>0.35934680620714543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36882754</v>
      </c>
      <c r="E67" s="31">
        <v>36882754</v>
      </c>
      <c r="F67" s="31">
        <v>1171293</v>
      </c>
      <c r="G67" s="36">
        <f t="shared" si="7"/>
        <v>3.1757200126649981E-2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1171293</v>
      </c>
      <c r="O67" s="36">
        <f t="shared" si="11"/>
        <v>3.1757200126649981E-2</v>
      </c>
      <c r="P67" s="31">
        <v>1278023</v>
      </c>
      <c r="Q67" s="31">
        <v>31984510</v>
      </c>
      <c r="R67" s="31">
        <v>31984510</v>
      </c>
      <c r="S67" s="31">
        <v>1278023</v>
      </c>
      <c r="T67" s="36">
        <f t="shared" si="12"/>
        <v>3.9957560706729602E-2</v>
      </c>
      <c r="U67" s="36">
        <f t="shared" si="13"/>
        <v>-8.3511799083428095E-2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900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900</v>
      </c>
      <c r="O68" s="36">
        <f t="shared" si="11"/>
        <v>0</v>
      </c>
      <c r="P68" s="31">
        <v>274</v>
      </c>
      <c r="Q68" s="31">
        <v>2099</v>
      </c>
      <c r="R68" s="31">
        <v>2099</v>
      </c>
      <c r="S68" s="31">
        <v>274</v>
      </c>
      <c r="T68" s="36">
        <f t="shared" si="12"/>
        <v>0.13053835159599808</v>
      </c>
      <c r="U68" s="36">
        <f t="shared" si="13"/>
        <v>2.2846715328467155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38650542</v>
      </c>
      <c r="E70" s="32">
        <f>SUM(E64:E69)</f>
        <v>38650542</v>
      </c>
      <c r="F70" s="32">
        <f>SUM(F64:F69)</f>
        <v>1187260</v>
      </c>
      <c r="G70" s="37">
        <f t="shared" si="7"/>
        <v>3.0717809856327501E-2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1187260</v>
      </c>
      <c r="O70" s="37">
        <f t="shared" si="11"/>
        <v>3.0717809856327501E-2</v>
      </c>
      <c r="P70" s="32">
        <f>SUM(P64:P69)</f>
        <v>1289381</v>
      </c>
      <c r="Q70" s="32">
        <f>SUM(Q64:Q69)</f>
        <v>33110226</v>
      </c>
      <c r="R70" s="32">
        <f>SUM(R64:R69)</f>
        <v>33110226</v>
      </c>
      <c r="S70" s="32">
        <f>SUM(S64:S69)</f>
        <v>1289381</v>
      </c>
      <c r="T70" s="37">
        <f t="shared" si="12"/>
        <v>3.8942077894605735E-2</v>
      </c>
      <c r="U70" s="37">
        <f t="shared" si="13"/>
        <v>-7.9201570365935337E-2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80016</v>
      </c>
      <c r="E71" s="31">
        <v>80016</v>
      </c>
      <c r="F71" s="31">
        <v>136889</v>
      </c>
      <c r="G71" s="36">
        <f t="shared" si="7"/>
        <v>1.7107703459308139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136889</v>
      </c>
      <c r="O71" s="36">
        <f t="shared" si="11"/>
        <v>1.7107703459308139</v>
      </c>
      <c r="P71" s="31">
        <v>61915</v>
      </c>
      <c r="Q71" s="31">
        <v>360000</v>
      </c>
      <c r="R71" s="31">
        <v>265000</v>
      </c>
      <c r="S71" s="31">
        <v>61915</v>
      </c>
      <c r="T71" s="36">
        <f t="shared" si="12"/>
        <v>0.17198611111111112</v>
      </c>
      <c r="U71" s="36">
        <f t="shared" si="13"/>
        <v>1.2109181942986353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1822374</v>
      </c>
      <c r="E72" s="31">
        <v>1822374</v>
      </c>
      <c r="F72" s="31">
        <v>225820</v>
      </c>
      <c r="G72" s="36">
        <f t="shared" si="7"/>
        <v>0.12391528851926115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225820</v>
      </c>
      <c r="O72" s="36">
        <f t="shared" si="11"/>
        <v>0.12391528851926115</v>
      </c>
      <c r="P72" s="31">
        <v>90435</v>
      </c>
      <c r="Q72" s="31">
        <v>3369227</v>
      </c>
      <c r="R72" s="31">
        <v>1856681</v>
      </c>
      <c r="S72" s="31">
        <v>90435</v>
      </c>
      <c r="T72" s="36">
        <f t="shared" si="12"/>
        <v>2.6841468384291117E-2</v>
      </c>
      <c r="U72" s="36">
        <f t="shared" si="13"/>
        <v>1.4970420744180903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795942</v>
      </c>
      <c r="E73" s="31">
        <v>795942</v>
      </c>
      <c r="F73" s="31">
        <v>67440</v>
      </c>
      <c r="G73" s="36">
        <f t="shared" si="7"/>
        <v>8.4729791869256804E-2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67440</v>
      </c>
      <c r="O73" s="36">
        <f t="shared" si="11"/>
        <v>8.4729791869256804E-2</v>
      </c>
      <c r="P73" s="31">
        <v>14750</v>
      </c>
      <c r="Q73" s="31">
        <v>394180</v>
      </c>
      <c r="R73" s="31">
        <v>768798</v>
      </c>
      <c r="S73" s="31">
        <v>14750</v>
      </c>
      <c r="T73" s="36">
        <f t="shared" si="12"/>
        <v>3.7419453041757575E-2</v>
      </c>
      <c r="U73" s="36">
        <f t="shared" si="13"/>
        <v>3.5722033898305083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1982259</v>
      </c>
      <c r="E74" s="31">
        <v>1982259</v>
      </c>
      <c r="F74" s="31">
        <v>117442</v>
      </c>
      <c r="G74" s="36">
        <f t="shared" si="7"/>
        <v>5.9246546490645272E-2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117442</v>
      </c>
      <c r="O74" s="36">
        <f t="shared" si="11"/>
        <v>5.9246546490645272E-2</v>
      </c>
      <c r="P74" s="31">
        <v>95127</v>
      </c>
      <c r="Q74" s="31">
        <v>1428701</v>
      </c>
      <c r="R74" s="31">
        <v>1830000</v>
      </c>
      <c r="S74" s="31">
        <v>95127</v>
      </c>
      <c r="T74" s="36">
        <f t="shared" si="12"/>
        <v>6.6582860934513238E-2</v>
      </c>
      <c r="U74" s="36">
        <f t="shared" si="13"/>
        <v>0.23458113889852505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4680591</v>
      </c>
      <c r="E78" s="32">
        <f>SUM(E71:E77)</f>
        <v>4680591</v>
      </c>
      <c r="F78" s="32">
        <f>SUM(F71:F77)</f>
        <v>547591</v>
      </c>
      <c r="G78" s="37">
        <f t="shared" si="7"/>
        <v>0.11699184996082759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547591</v>
      </c>
      <c r="O78" s="37">
        <f t="shared" si="11"/>
        <v>0.11699184996082759</v>
      </c>
      <c r="P78" s="32">
        <f>SUM(P71:P77)</f>
        <v>262227</v>
      </c>
      <c r="Q78" s="32">
        <f>SUM(Q71:Q77)</f>
        <v>5552108</v>
      </c>
      <c r="R78" s="32">
        <f>SUM(R71:R77)</f>
        <v>4720479</v>
      </c>
      <c r="S78" s="32">
        <f>SUM(S71:S77)</f>
        <v>262227</v>
      </c>
      <c r="T78" s="37">
        <f t="shared" si="12"/>
        <v>4.7230169153770062E-2</v>
      </c>
      <c r="U78" s="37">
        <f t="shared" si="13"/>
        <v>1.0882327144039325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4676021</v>
      </c>
      <c r="E79" s="31">
        <v>4676021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172508</v>
      </c>
      <c r="Q79" s="31">
        <v>4440666</v>
      </c>
      <c r="R79" s="31">
        <v>4440666</v>
      </c>
      <c r="S79" s="31">
        <v>172508</v>
      </c>
      <c r="T79" s="36">
        <f t="shared" si="12"/>
        <v>3.884732605424502E-2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4943580</v>
      </c>
      <c r="E81" s="31">
        <v>4943580</v>
      </c>
      <c r="F81" s="31">
        <v>226571</v>
      </c>
      <c r="G81" s="36">
        <f t="shared" si="7"/>
        <v>4.5831361078408767E-2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226571</v>
      </c>
      <c r="O81" s="36">
        <f t="shared" si="11"/>
        <v>4.5831361078408767E-2</v>
      </c>
      <c r="P81" s="31">
        <v>423441</v>
      </c>
      <c r="Q81" s="31">
        <v>13958340</v>
      </c>
      <c r="R81" s="31">
        <v>4638340</v>
      </c>
      <c r="S81" s="31">
        <v>423441</v>
      </c>
      <c r="T81" s="36">
        <f t="shared" si="12"/>
        <v>3.0336057152927927E-2</v>
      </c>
      <c r="U81" s="36">
        <f t="shared" si="13"/>
        <v>-0.46492899837285473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9619601</v>
      </c>
      <c r="E84" s="32">
        <f>SUM(E79:E83)</f>
        <v>9619601</v>
      </c>
      <c r="F84" s="32">
        <f>SUM(F79:F83)</f>
        <v>226571</v>
      </c>
      <c r="G84" s="37">
        <f t="shared" si="7"/>
        <v>2.3553055890779669E-2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226571</v>
      </c>
      <c r="O84" s="37">
        <f t="shared" si="11"/>
        <v>2.3553055890779669E-2</v>
      </c>
      <c r="P84" s="32">
        <f>SUM(P79:P83)</f>
        <v>595949</v>
      </c>
      <c r="Q84" s="32">
        <f>SUM(Q79:Q83)</f>
        <v>18399006</v>
      </c>
      <c r="R84" s="32">
        <f>SUM(R79:R83)</f>
        <v>9079006</v>
      </c>
      <c r="S84" s="32">
        <f>SUM(S79:S83)</f>
        <v>595949</v>
      </c>
      <c r="T84" s="37">
        <f t="shared" si="12"/>
        <v>3.2390282388081185E-2</v>
      </c>
      <c r="U84" s="37">
        <f t="shared" si="13"/>
        <v>-0.61981478280859603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95377678</v>
      </c>
      <c r="E85" s="32">
        <f>SUM(E57,E59:E62,E64:E69,E71:E77,E79:E83)</f>
        <v>95377678</v>
      </c>
      <c r="F85" s="32">
        <f>SUM(F57,F59:F62,F64:F69,F71:F77,F79:F83)</f>
        <v>3403586</v>
      </c>
      <c r="G85" s="37">
        <f t="shared" si="7"/>
        <v>3.5685351870277236E-2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3403586</v>
      </c>
      <c r="O85" s="37">
        <f t="shared" si="11"/>
        <v>3.5685351870277236E-2</v>
      </c>
      <c r="P85" s="32">
        <f>SUM(P57,P59:P62,P64:P69,P71:P77,P79:P83)</f>
        <v>4884308</v>
      </c>
      <c r="Q85" s="32">
        <f>SUM(Q57,Q59:Q62,Q64:Q69,Q71:Q77,Q79:Q83)</f>
        <v>97264753</v>
      </c>
      <c r="R85" s="32">
        <f>SUM(R57,R59:R62,R64:R69,R71:R77,R79:R83)</f>
        <v>87113124</v>
      </c>
      <c r="S85" s="32">
        <f>SUM(S57,S59:S62,S64:S69,S71:S77,S79:S83)</f>
        <v>4884308</v>
      </c>
      <c r="T85" s="37">
        <f t="shared" si="12"/>
        <v>5.0216628833674205E-2</v>
      </c>
      <c r="U85" s="37">
        <f t="shared" si="13"/>
        <v>-0.3031590145420805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814348878</v>
      </c>
      <c r="E88" s="31">
        <v>814348878</v>
      </c>
      <c r="F88" s="31">
        <v>124743412</v>
      </c>
      <c r="G88" s="36">
        <f t="shared" ref="G88:G99" si="14">IF(($D88      =0),0,($F88      /$D88      ))</f>
        <v>0.1531817816294701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124743412</v>
      </c>
      <c r="O88" s="36">
        <f t="shared" ref="O88:O99" si="18">IF(($D88      =0),0,($N88      /$D88      ))</f>
        <v>0.1531817816294701</v>
      </c>
      <c r="P88" s="31">
        <v>33936808</v>
      </c>
      <c r="Q88" s="31">
        <v>814348178</v>
      </c>
      <c r="R88" s="31">
        <v>814348178</v>
      </c>
      <c r="S88" s="31">
        <v>33936808</v>
      </c>
      <c r="T88" s="36">
        <f t="shared" ref="T88:T99" si="19">IF(($Q88      =0),0,($S88      /$Q88      ))</f>
        <v>4.1673584980993231E-2</v>
      </c>
      <c r="U88" s="36">
        <f t="shared" ref="U88:U99" si="20">IF(($P88      =0),0,(($F88      /$P88      )-1))</f>
        <v>2.6757555984640629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973359000</v>
      </c>
      <c r="E89" s="31">
        <v>973359000</v>
      </c>
      <c r="F89" s="31">
        <v>116675808</v>
      </c>
      <c r="G89" s="36">
        <f t="shared" si="14"/>
        <v>0.11986924454389387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116675808</v>
      </c>
      <c r="O89" s="36">
        <f t="shared" si="18"/>
        <v>0.11986924454389387</v>
      </c>
      <c r="P89" s="31">
        <v>10170935</v>
      </c>
      <c r="Q89" s="31">
        <v>912281000</v>
      </c>
      <c r="R89" s="31">
        <v>417682000</v>
      </c>
      <c r="S89" s="31">
        <v>10170935</v>
      </c>
      <c r="T89" s="36">
        <f t="shared" si="19"/>
        <v>1.1148905874396157E-2</v>
      </c>
      <c r="U89" s="36">
        <f t="shared" si="20"/>
        <v>10.471492837187535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311363346</v>
      </c>
      <c r="E90" s="31">
        <v>311363346</v>
      </c>
      <c r="F90" s="31">
        <v>6971709</v>
      </c>
      <c r="G90" s="36">
        <f t="shared" si="14"/>
        <v>2.2390911099728482E-2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6971709</v>
      </c>
      <c r="O90" s="36">
        <f t="shared" si="18"/>
        <v>2.2390911099728482E-2</v>
      </c>
      <c r="P90" s="31">
        <v>44771298</v>
      </c>
      <c r="Q90" s="31">
        <v>296455836</v>
      </c>
      <c r="R90" s="31">
        <v>247658033</v>
      </c>
      <c r="S90" s="31">
        <v>44771298</v>
      </c>
      <c r="T90" s="36">
        <f t="shared" si="19"/>
        <v>0.15102181358305256</v>
      </c>
      <c r="U90" s="36">
        <f t="shared" si="20"/>
        <v>-0.84428173156829178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2099071224</v>
      </c>
      <c r="E91" s="32">
        <f>SUM(E88:E90)</f>
        <v>2099071224</v>
      </c>
      <c r="F91" s="32">
        <f>SUM(F88:F90)</f>
        <v>248390929</v>
      </c>
      <c r="G91" s="37">
        <f t="shared" si="14"/>
        <v>0.11833373072813845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248390929</v>
      </c>
      <c r="O91" s="37">
        <f t="shared" si="18"/>
        <v>0.11833373072813845</v>
      </c>
      <c r="P91" s="32">
        <f>SUM(P88:P90)</f>
        <v>88879041</v>
      </c>
      <c r="Q91" s="32">
        <f>SUM(Q88:Q90)</f>
        <v>2023085014</v>
      </c>
      <c r="R91" s="32">
        <f>SUM(R88:R90)</f>
        <v>1479688211</v>
      </c>
      <c r="S91" s="32">
        <f>SUM(S88:S90)</f>
        <v>88879041</v>
      </c>
      <c r="T91" s="37">
        <f t="shared" si="19"/>
        <v>4.3932430117837845E-2</v>
      </c>
      <c r="U91" s="37">
        <f t="shared" si="20"/>
        <v>1.7947075734086733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34035744</v>
      </c>
      <c r="E92" s="31">
        <v>34035744</v>
      </c>
      <c r="F92" s="31">
        <v>76121</v>
      </c>
      <c r="G92" s="36">
        <f t="shared" si="14"/>
        <v>2.2365017200740491E-3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76121</v>
      </c>
      <c r="O92" s="36">
        <f t="shared" si="18"/>
        <v>2.2365017200740491E-3</v>
      </c>
      <c r="P92" s="31">
        <v>67201</v>
      </c>
      <c r="Q92" s="31">
        <v>2829762</v>
      </c>
      <c r="R92" s="31">
        <v>452634</v>
      </c>
      <c r="S92" s="31">
        <v>67201</v>
      </c>
      <c r="T92" s="36">
        <f t="shared" si="19"/>
        <v>2.3747933571798618E-2</v>
      </c>
      <c r="U92" s="36">
        <f t="shared" si="20"/>
        <v>0.13273611999821422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126111151</v>
      </c>
      <c r="E93" s="31">
        <v>126111151</v>
      </c>
      <c r="F93" s="31">
        <v>15641499</v>
      </c>
      <c r="G93" s="36">
        <f t="shared" si="14"/>
        <v>0.12402946825852061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15641499</v>
      </c>
      <c r="O93" s="36">
        <f t="shared" si="18"/>
        <v>0.12402946825852061</v>
      </c>
      <c r="P93" s="31">
        <v>18920796</v>
      </c>
      <c r="Q93" s="31">
        <v>76253332</v>
      </c>
      <c r="R93" s="31">
        <v>118973332</v>
      </c>
      <c r="S93" s="31">
        <v>18920796</v>
      </c>
      <c r="T93" s="36">
        <f t="shared" si="19"/>
        <v>0.24813074397850576</v>
      </c>
      <c r="U93" s="36">
        <f t="shared" si="20"/>
        <v>-0.17331707397511187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1101481</v>
      </c>
      <c r="E94" s="31">
        <v>1101481</v>
      </c>
      <c r="F94" s="31">
        <v>73094</v>
      </c>
      <c r="G94" s="36">
        <f t="shared" si="14"/>
        <v>6.635974655940502E-2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73094</v>
      </c>
      <c r="O94" s="36">
        <f t="shared" si="18"/>
        <v>6.635974655940502E-2</v>
      </c>
      <c r="P94" s="31">
        <v>52567</v>
      </c>
      <c r="Q94" s="31">
        <v>31046041</v>
      </c>
      <c r="R94" s="31">
        <v>1046041</v>
      </c>
      <c r="S94" s="31">
        <v>52567</v>
      </c>
      <c r="T94" s="36">
        <f t="shared" si="19"/>
        <v>1.6931949551957366E-3</v>
      </c>
      <c r="U94" s="36">
        <f t="shared" si="20"/>
        <v>0.39049213384823167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161248376</v>
      </c>
      <c r="E96" s="32">
        <f>SUM(E92:E95)</f>
        <v>161248376</v>
      </c>
      <c r="F96" s="32">
        <f>SUM(F92:F95)</f>
        <v>15790714</v>
      </c>
      <c r="G96" s="37">
        <f t="shared" si="14"/>
        <v>9.7927894790084583E-2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15790714</v>
      </c>
      <c r="O96" s="37">
        <f t="shared" si="18"/>
        <v>9.7927894790084583E-2</v>
      </c>
      <c r="P96" s="32">
        <f>SUM(P92:P95)</f>
        <v>19040564</v>
      </c>
      <c r="Q96" s="32">
        <f>SUM(Q92:Q95)</f>
        <v>110129135</v>
      </c>
      <c r="R96" s="32">
        <f>SUM(R92:R95)</f>
        <v>120472007</v>
      </c>
      <c r="S96" s="32">
        <f>SUM(S92:S95)</f>
        <v>19040564</v>
      </c>
      <c r="T96" s="37">
        <f t="shared" si="19"/>
        <v>0.17289306776086091</v>
      </c>
      <c r="U96" s="37">
        <f t="shared" si="20"/>
        <v>-0.17068034329235204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104875139</v>
      </c>
      <c r="E97" s="31">
        <v>104875139</v>
      </c>
      <c r="F97" s="31">
        <v>6220465</v>
      </c>
      <c r="G97" s="36">
        <f t="shared" si="14"/>
        <v>5.9313056071372647E-2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6220465</v>
      </c>
      <c r="O97" s="36">
        <f t="shared" si="18"/>
        <v>5.9313056071372647E-2</v>
      </c>
      <c r="P97" s="31">
        <v>2658107</v>
      </c>
      <c r="Q97" s="31">
        <v>64118957</v>
      </c>
      <c r="R97" s="31">
        <v>51768984</v>
      </c>
      <c r="S97" s="31">
        <v>2658107</v>
      </c>
      <c r="T97" s="36">
        <f t="shared" si="19"/>
        <v>4.1455867724111604E-2</v>
      </c>
      <c r="U97" s="36">
        <f t="shared" si="20"/>
        <v>1.3401860797928751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10237265</v>
      </c>
      <c r="E99" s="31">
        <v>10237265</v>
      </c>
      <c r="F99" s="31">
        <v>3748022</v>
      </c>
      <c r="G99" s="36">
        <f t="shared" si="14"/>
        <v>0.36611555918499716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3748022</v>
      </c>
      <c r="O99" s="36">
        <f t="shared" si="18"/>
        <v>0.36611555918499716</v>
      </c>
      <c r="P99" s="31">
        <v>4995800</v>
      </c>
      <c r="Q99" s="31">
        <v>313153</v>
      </c>
      <c r="R99" s="31">
        <v>9307961</v>
      </c>
      <c r="S99" s="31">
        <v>4995800</v>
      </c>
      <c r="T99" s="36">
        <f t="shared" si="19"/>
        <v>15.953224142831139</v>
      </c>
      <c r="U99" s="36">
        <f t="shared" si="20"/>
        <v>-0.24976540293846827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121254948</v>
      </c>
      <c r="E100" s="31">
        <v>121254948</v>
      </c>
      <c r="F100" s="31">
        <v>46328267</v>
      </c>
      <c r="G100" s="36">
        <f>IF(($D100     =0),0,($F100     /$D100     ))</f>
        <v>0.38207320826198365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46328267</v>
      </c>
      <c r="O100" s="36">
        <f>IF(($D100     =0),0,($N100     /$D100     ))</f>
        <v>0.38207320826198365</v>
      </c>
      <c r="P100" s="31">
        <v>38861334</v>
      </c>
      <c r="Q100" s="31">
        <v>111245928</v>
      </c>
      <c r="R100" s="31">
        <v>107099743</v>
      </c>
      <c r="S100" s="31">
        <v>38861334</v>
      </c>
      <c r="T100" s="36">
        <f>IF(($Q100     =0),0,($S100     /$Q100     ))</f>
        <v>0.3493281479929764</v>
      </c>
      <c r="U100" s="36">
        <f>IF(($P100     =0),0,(($F100     /$P100     )-1))</f>
        <v>0.19214299231210119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236367352</v>
      </c>
      <c r="E101" s="32">
        <f>SUM(E97:E100)</f>
        <v>236367352</v>
      </c>
      <c r="F101" s="32">
        <f>SUM(F97:F100)</f>
        <v>56296754</v>
      </c>
      <c r="G101" s="37">
        <f>IF(($D101     =0),0,($F101     /$D101     ))</f>
        <v>0.23817483050704905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56296754</v>
      </c>
      <c r="O101" s="37">
        <f>IF(($D101     =0),0,($N101     /$D101     ))</f>
        <v>0.23817483050704905</v>
      </c>
      <c r="P101" s="32">
        <f>SUM(P97:P100)</f>
        <v>46515241</v>
      </c>
      <c r="Q101" s="32">
        <f>SUM(Q97:Q100)</f>
        <v>175678038</v>
      </c>
      <c r="R101" s="32">
        <f>SUM(R97:R100)</f>
        <v>168176688</v>
      </c>
      <c r="S101" s="32">
        <f>SUM(S97:S100)</f>
        <v>46515241</v>
      </c>
      <c r="T101" s="37">
        <f>IF(($Q101     =0),0,($S101     /$Q101     ))</f>
        <v>0.26477550369728059</v>
      </c>
      <c r="U101" s="37">
        <f>IF(($P101     =0),0,(($F101     /$P101     )-1))</f>
        <v>0.21028619415300898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2496686952</v>
      </c>
      <c r="E102" s="32">
        <f>SUM(E88:E90,E92:E95,E97:E100)</f>
        <v>2496686952</v>
      </c>
      <c r="F102" s="32">
        <f>SUM(F88:F90,F92:F95,F97:F100)</f>
        <v>320478397</v>
      </c>
      <c r="G102" s="37">
        <f>IF(($D102     =0),0,($F102     /$D102     ))</f>
        <v>0.12836146587912317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320478397</v>
      </c>
      <c r="O102" s="37">
        <f>IF(($D102     =0),0,($N102     /$D102     ))</f>
        <v>0.12836146587912317</v>
      </c>
      <c r="P102" s="32">
        <f>SUM(P88:P90,P92:P95,P97:P100)</f>
        <v>154434846</v>
      </c>
      <c r="Q102" s="32">
        <f>SUM(Q88:Q90,Q92:Q95,Q97:Q100)</f>
        <v>2308892187</v>
      </c>
      <c r="R102" s="32">
        <f>SUM(R88:R90,R92:R95,R97:R100)</f>
        <v>1768336906</v>
      </c>
      <c r="S102" s="32">
        <f>SUM(S88:S90,S92:S95,S97:S100)</f>
        <v>154434846</v>
      </c>
      <c r="T102" s="37">
        <f>IF(($Q102     =0),0,($S102     /$Q102     ))</f>
        <v>6.6886988863980243E-2</v>
      </c>
      <c r="U102" s="37">
        <f>IF(($P102     =0),0,(($F102     /$P102     )-1))</f>
        <v>1.0751689485933764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76738780</v>
      </c>
      <c r="E105" s="31">
        <v>76738780</v>
      </c>
      <c r="F105" s="31">
        <v>10070505</v>
      </c>
      <c r="G105" s="36">
        <f t="shared" ref="G105:G136" si="21">IF(($D105     =0),0,($F105     /$D105     ))</f>
        <v>0.13123097604627021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10070505</v>
      </c>
      <c r="O105" s="36">
        <f t="shared" ref="O105:O136" si="25">IF(($D105     =0),0,($N105     /$D105     ))</f>
        <v>0.13123097604627021</v>
      </c>
      <c r="P105" s="31">
        <v>13042445</v>
      </c>
      <c r="Q105" s="31">
        <v>54136810</v>
      </c>
      <c r="R105" s="31">
        <v>54136810</v>
      </c>
      <c r="S105" s="31">
        <v>13042445</v>
      </c>
      <c r="T105" s="36">
        <f t="shared" ref="T105:T136" si="26">IF(($Q105     =0),0,($S105     /$Q105     ))</f>
        <v>0.24091639311588547</v>
      </c>
      <c r="U105" s="36">
        <f t="shared" ref="U105:U136" si="27">IF(($P105     =0),0,(($F105     /$P105     )-1))</f>
        <v>-0.22786678418042017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76738780</v>
      </c>
      <c r="E106" s="32">
        <f>E105</f>
        <v>76738780</v>
      </c>
      <c r="F106" s="32">
        <f>F105</f>
        <v>10070505</v>
      </c>
      <c r="G106" s="37">
        <f t="shared" si="21"/>
        <v>0.13123097604627021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10070505</v>
      </c>
      <c r="O106" s="37">
        <f t="shared" si="25"/>
        <v>0.13123097604627021</v>
      </c>
      <c r="P106" s="32">
        <f>P105</f>
        <v>13042445</v>
      </c>
      <c r="Q106" s="32">
        <f>Q105</f>
        <v>54136810</v>
      </c>
      <c r="R106" s="32">
        <f>R105</f>
        <v>54136810</v>
      </c>
      <c r="S106" s="32">
        <f>S105</f>
        <v>13042445</v>
      </c>
      <c r="T106" s="37">
        <f t="shared" si="26"/>
        <v>0.24091639311588547</v>
      </c>
      <c r="U106" s="37">
        <f t="shared" si="27"/>
        <v>-0.22786678418042017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27250</v>
      </c>
      <c r="E107" s="31">
        <v>27250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17939</v>
      </c>
      <c r="Q107" s="31">
        <v>25878</v>
      </c>
      <c r="R107" s="31">
        <v>25878</v>
      </c>
      <c r="S107" s="31">
        <v>17939</v>
      </c>
      <c r="T107" s="36">
        <f t="shared" si="26"/>
        <v>0.69321431331633043</v>
      </c>
      <c r="U107" s="36">
        <f t="shared" si="27"/>
        <v>-1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565218</v>
      </c>
      <c r="E108" s="31">
        <v>565218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174</v>
      </c>
      <c r="Q108" s="31">
        <v>10600</v>
      </c>
      <c r="R108" s="31">
        <v>0</v>
      </c>
      <c r="S108" s="31">
        <v>174</v>
      </c>
      <c r="T108" s="36">
        <f t="shared" si="26"/>
        <v>1.6415094339622641E-2</v>
      </c>
      <c r="U108" s="36">
        <f t="shared" si="27"/>
        <v>-1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150396</v>
      </c>
      <c r="E110" s="31">
        <v>150396</v>
      </c>
      <c r="F110" s="31">
        <v>36848</v>
      </c>
      <c r="G110" s="36">
        <f t="shared" si="21"/>
        <v>0.24500651613074817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36848</v>
      </c>
      <c r="O110" s="36">
        <f t="shared" si="25"/>
        <v>0.24500651613074817</v>
      </c>
      <c r="P110" s="31">
        <v>59556</v>
      </c>
      <c r="Q110" s="31">
        <v>176064</v>
      </c>
      <c r="R110" s="31">
        <v>176064</v>
      </c>
      <c r="S110" s="31">
        <v>59556</v>
      </c>
      <c r="T110" s="36">
        <f t="shared" si="26"/>
        <v>0.33826335877862596</v>
      </c>
      <c r="U110" s="36">
        <f t="shared" si="27"/>
        <v>-0.38128819934179592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742864</v>
      </c>
      <c r="E112" s="32">
        <f>SUM(E107:E111)</f>
        <v>742864</v>
      </c>
      <c r="F112" s="32">
        <f>SUM(F107:F111)</f>
        <v>36848</v>
      </c>
      <c r="G112" s="37">
        <f t="shared" si="21"/>
        <v>4.9602619052747203E-2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36848</v>
      </c>
      <c r="O112" s="37">
        <f t="shared" si="25"/>
        <v>4.9602619052747203E-2</v>
      </c>
      <c r="P112" s="32">
        <f>SUM(P107:P111)</f>
        <v>77669</v>
      </c>
      <c r="Q112" s="32">
        <f>SUM(Q107:Q111)</f>
        <v>212542</v>
      </c>
      <c r="R112" s="32">
        <f>SUM(R107:R111)</f>
        <v>201942</v>
      </c>
      <c r="S112" s="32">
        <f>SUM(S107:S111)</f>
        <v>77669</v>
      </c>
      <c r="T112" s="37">
        <f t="shared" si="26"/>
        <v>0.36542895051331031</v>
      </c>
      <c r="U112" s="37">
        <f t="shared" si="27"/>
        <v>-0.5255764848266361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2960000</v>
      </c>
      <c r="E113" s="31">
        <v>2960000</v>
      </c>
      <c r="F113" s="31">
        <v>795148</v>
      </c>
      <c r="G113" s="36">
        <f t="shared" si="21"/>
        <v>0.26863108108108108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795148</v>
      </c>
      <c r="O113" s="36">
        <f t="shared" si="25"/>
        <v>0.26863108108108108</v>
      </c>
      <c r="P113" s="31">
        <v>600617</v>
      </c>
      <c r="Q113" s="31">
        <v>2420000</v>
      </c>
      <c r="R113" s="31">
        <v>2810000</v>
      </c>
      <c r="S113" s="31">
        <v>600617</v>
      </c>
      <c r="T113" s="36">
        <f t="shared" si="26"/>
        <v>0.2481888429752066</v>
      </c>
      <c r="U113" s="36">
        <f t="shared" si="27"/>
        <v>0.32388527131266676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2950225</v>
      </c>
      <c r="E114" s="31">
        <v>2950225</v>
      </c>
      <c r="F114" s="31">
        <v>22300</v>
      </c>
      <c r="G114" s="36">
        <f t="shared" si="21"/>
        <v>7.5587455194095366E-3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22300</v>
      </c>
      <c r="O114" s="36">
        <f t="shared" si="25"/>
        <v>7.5587455194095366E-3</v>
      </c>
      <c r="P114" s="31">
        <v>8800</v>
      </c>
      <c r="Q114" s="31">
        <v>2801733</v>
      </c>
      <c r="R114" s="31">
        <v>2801733</v>
      </c>
      <c r="S114" s="31">
        <v>8800</v>
      </c>
      <c r="T114" s="36">
        <f t="shared" si="26"/>
        <v>3.1409131419732001E-3</v>
      </c>
      <c r="U114" s="36">
        <f t="shared" si="27"/>
        <v>1.5340909090909092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8568778</v>
      </c>
      <c r="E117" s="31">
        <v>8568778</v>
      </c>
      <c r="F117" s="31">
        <v>1312773</v>
      </c>
      <c r="G117" s="36">
        <f t="shared" si="21"/>
        <v>0.1532042258534414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1312773</v>
      </c>
      <c r="O117" s="36">
        <f t="shared" si="25"/>
        <v>0.1532042258534414</v>
      </c>
      <c r="P117" s="31">
        <v>2053752</v>
      </c>
      <c r="Q117" s="31">
        <v>3447254</v>
      </c>
      <c r="R117" s="31">
        <v>2198601</v>
      </c>
      <c r="S117" s="31">
        <v>2053752</v>
      </c>
      <c r="T117" s="36">
        <f t="shared" si="26"/>
        <v>0.59576462889012527</v>
      </c>
      <c r="U117" s="36">
        <f t="shared" si="27"/>
        <v>-0.36079283185116806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14479003</v>
      </c>
      <c r="E121" s="32">
        <f>SUM(E113:E120)</f>
        <v>14479003</v>
      </c>
      <c r="F121" s="32">
        <f>SUM(F113:F120)</f>
        <v>2130221</v>
      </c>
      <c r="G121" s="37">
        <f t="shared" si="21"/>
        <v>0.14712484001833551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2130221</v>
      </c>
      <c r="O121" s="37">
        <f t="shared" si="25"/>
        <v>0.14712484001833551</v>
      </c>
      <c r="P121" s="32">
        <f>SUM(P113:P120)</f>
        <v>2663169</v>
      </c>
      <c r="Q121" s="32">
        <f>SUM(Q113:Q120)</f>
        <v>8668987</v>
      </c>
      <c r="R121" s="32">
        <f>SUM(R113:R120)</f>
        <v>7810334</v>
      </c>
      <c r="S121" s="32">
        <f>SUM(S113:S120)</f>
        <v>2663169</v>
      </c>
      <c r="T121" s="37">
        <f t="shared" si="26"/>
        <v>0.30720648214145435</v>
      </c>
      <c r="U121" s="37">
        <f t="shared" si="27"/>
        <v>-0.20011797974518331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637144</v>
      </c>
      <c r="E122" s="31">
        <v>637144</v>
      </c>
      <c r="F122" s="31">
        <v>213201</v>
      </c>
      <c r="G122" s="36">
        <f t="shared" si="21"/>
        <v>0.33461980337254998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213201</v>
      </c>
      <c r="O122" s="36">
        <f t="shared" si="25"/>
        <v>0.33461980337254998</v>
      </c>
      <c r="P122" s="31">
        <v>115628</v>
      </c>
      <c r="Q122" s="31">
        <v>605075</v>
      </c>
      <c r="R122" s="31">
        <v>605075</v>
      </c>
      <c r="S122" s="31">
        <v>115628</v>
      </c>
      <c r="T122" s="36">
        <f t="shared" si="26"/>
        <v>0.19109697144982027</v>
      </c>
      <c r="U122" s="36">
        <f t="shared" si="27"/>
        <v>0.84385270003805313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1242473</v>
      </c>
      <c r="E123" s="31">
        <v>1242473</v>
      </c>
      <c r="F123" s="31">
        <v>45100</v>
      </c>
      <c r="G123" s="36">
        <f t="shared" si="21"/>
        <v>3.6298575502244315E-2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45100</v>
      </c>
      <c r="O123" s="36">
        <f t="shared" si="25"/>
        <v>3.6298575502244315E-2</v>
      </c>
      <c r="P123" s="31">
        <v>46861</v>
      </c>
      <c r="Q123" s="31">
        <v>1610316</v>
      </c>
      <c r="R123" s="31">
        <v>1750316</v>
      </c>
      <c r="S123" s="31">
        <v>46861</v>
      </c>
      <c r="T123" s="36">
        <f t="shared" si="26"/>
        <v>2.9100499529284934E-2</v>
      </c>
      <c r="U123" s="36">
        <f t="shared" si="27"/>
        <v>-3.7579223661466932E-2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16214808</v>
      </c>
      <c r="E124" s="31">
        <v>16214808</v>
      </c>
      <c r="F124" s="31">
        <v>2144726</v>
      </c>
      <c r="G124" s="36">
        <f t="shared" si="21"/>
        <v>0.13226958962449634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2144726</v>
      </c>
      <c r="O124" s="36">
        <f t="shared" si="25"/>
        <v>0.13226958962449634</v>
      </c>
      <c r="P124" s="31">
        <v>3259296</v>
      </c>
      <c r="Q124" s="31">
        <v>8702724</v>
      </c>
      <c r="R124" s="31">
        <v>15398660</v>
      </c>
      <c r="S124" s="31">
        <v>3259296</v>
      </c>
      <c r="T124" s="36">
        <f t="shared" si="26"/>
        <v>0.37451446236833436</v>
      </c>
      <c r="U124" s="36">
        <f t="shared" si="27"/>
        <v>-0.34196648601415769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18094425</v>
      </c>
      <c r="E126" s="32">
        <f>SUM(E122:E125)</f>
        <v>18094425</v>
      </c>
      <c r="F126" s="32">
        <f>SUM(F122:F125)</f>
        <v>2403027</v>
      </c>
      <c r="G126" s="37">
        <f t="shared" si="21"/>
        <v>0.13280482800641635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2403027</v>
      </c>
      <c r="O126" s="37">
        <f t="shared" si="25"/>
        <v>0.13280482800641635</v>
      </c>
      <c r="P126" s="32">
        <f>SUM(P122:P125)</f>
        <v>3421785</v>
      </c>
      <c r="Q126" s="32">
        <f>SUM(Q122:Q125)</f>
        <v>10918115</v>
      </c>
      <c r="R126" s="32">
        <f>SUM(R122:R125)</f>
        <v>17754051</v>
      </c>
      <c r="S126" s="32">
        <f>SUM(S122:S125)</f>
        <v>3421785</v>
      </c>
      <c r="T126" s="37">
        <f t="shared" si="26"/>
        <v>0.31340437428988427</v>
      </c>
      <c r="U126" s="37">
        <f t="shared" si="27"/>
        <v>-0.29772706350632783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31436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31436</v>
      </c>
      <c r="O127" s="36">
        <f t="shared" si="25"/>
        <v>0</v>
      </c>
      <c r="P127" s="31">
        <v>0</v>
      </c>
      <c r="Q127" s="31">
        <v>0</v>
      </c>
      <c r="R127" s="31">
        <v>168181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1842122</v>
      </c>
      <c r="E128" s="31">
        <v>1842122</v>
      </c>
      <c r="F128" s="31">
        <v>384579</v>
      </c>
      <c r="G128" s="36">
        <f t="shared" si="21"/>
        <v>0.2087695603222805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384579</v>
      </c>
      <c r="O128" s="36">
        <f t="shared" si="25"/>
        <v>0.2087695603222805</v>
      </c>
      <c r="P128" s="31">
        <v>272630</v>
      </c>
      <c r="Q128" s="31">
        <v>1595709</v>
      </c>
      <c r="R128" s="31">
        <v>1081334</v>
      </c>
      <c r="S128" s="31">
        <v>272630</v>
      </c>
      <c r="T128" s="36">
        <f t="shared" si="26"/>
        <v>0.17085195358301544</v>
      </c>
      <c r="U128" s="36">
        <f t="shared" si="27"/>
        <v>0.41062612331731652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2492440</v>
      </c>
      <c r="E130" s="31">
        <v>2492440</v>
      </c>
      <c r="F130" s="31">
        <v>710150</v>
      </c>
      <c r="G130" s="36">
        <f t="shared" si="21"/>
        <v>0.28492160292725199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710150</v>
      </c>
      <c r="O130" s="36">
        <f t="shared" si="25"/>
        <v>0.28492160292725199</v>
      </c>
      <c r="P130" s="31">
        <v>631865</v>
      </c>
      <c r="Q130" s="31">
        <v>2768910</v>
      </c>
      <c r="R130" s="31">
        <v>2378281</v>
      </c>
      <c r="S130" s="31">
        <v>631865</v>
      </c>
      <c r="T130" s="36">
        <f t="shared" si="26"/>
        <v>0.2281999053779285</v>
      </c>
      <c r="U130" s="36">
        <f t="shared" si="27"/>
        <v>0.12389513582806444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4334562</v>
      </c>
      <c r="E132" s="32">
        <f>SUM(E127:E131)</f>
        <v>4334562</v>
      </c>
      <c r="F132" s="32">
        <f>SUM(F127:F131)</f>
        <v>1126165</v>
      </c>
      <c r="G132" s="37">
        <f t="shared" si="21"/>
        <v>0.25981056448148626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1126165</v>
      </c>
      <c r="O132" s="37">
        <f t="shared" si="25"/>
        <v>0.25981056448148626</v>
      </c>
      <c r="P132" s="32">
        <f>SUM(P127:P131)</f>
        <v>904495</v>
      </c>
      <c r="Q132" s="32">
        <f>SUM(Q127:Q131)</f>
        <v>4364619</v>
      </c>
      <c r="R132" s="32">
        <f>SUM(R127:R131)</f>
        <v>3627796</v>
      </c>
      <c r="S132" s="32">
        <f>SUM(S127:S131)</f>
        <v>904495</v>
      </c>
      <c r="T132" s="37">
        <f t="shared" si="26"/>
        <v>0.20723343778689504</v>
      </c>
      <c r="U132" s="37">
        <f t="shared" si="27"/>
        <v>0.2450759816251058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4757261</v>
      </c>
      <c r="E133" s="31">
        <v>4757261</v>
      </c>
      <c r="F133" s="31">
        <v>892998</v>
      </c>
      <c r="G133" s="36">
        <f t="shared" si="21"/>
        <v>0.18771263548499861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892998</v>
      </c>
      <c r="O133" s="36">
        <f t="shared" si="25"/>
        <v>0.18771263548499861</v>
      </c>
      <c r="P133" s="31">
        <v>844782</v>
      </c>
      <c r="Q133" s="31">
        <v>4137637</v>
      </c>
      <c r="R133" s="31">
        <v>4487983</v>
      </c>
      <c r="S133" s="31">
        <v>844782</v>
      </c>
      <c r="T133" s="36">
        <f t="shared" si="26"/>
        <v>0.20417015799114324</v>
      </c>
      <c r="U133" s="36">
        <f t="shared" si="27"/>
        <v>5.7075079724710154E-2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7823760</v>
      </c>
      <c r="E134" s="31">
        <v>7823760</v>
      </c>
      <c r="F134" s="31">
        <v>493035</v>
      </c>
      <c r="G134" s="36">
        <f t="shared" si="21"/>
        <v>6.3017653915764291E-2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493035</v>
      </c>
      <c r="O134" s="36">
        <f t="shared" si="25"/>
        <v>6.3017653915764291E-2</v>
      </c>
      <c r="P134" s="31">
        <v>307467</v>
      </c>
      <c r="Q134" s="31">
        <v>2450750</v>
      </c>
      <c r="R134" s="31">
        <v>2450750</v>
      </c>
      <c r="S134" s="31">
        <v>307467</v>
      </c>
      <c r="T134" s="36">
        <f t="shared" si="26"/>
        <v>0.12545832908293381</v>
      </c>
      <c r="U134" s="36">
        <f t="shared" si="27"/>
        <v>0.60353794065704602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12581021</v>
      </c>
      <c r="E137" s="32">
        <f>SUM(E133:E136)</f>
        <v>12581021</v>
      </c>
      <c r="F137" s="32">
        <f>SUM(F133:F136)</f>
        <v>1386033</v>
      </c>
      <c r="G137" s="37">
        <f t="shared" ref="G137:G170" si="28">IF(($D137     =0),0,($F137     /$D137     ))</f>
        <v>0.11016856263096612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1386033</v>
      </c>
      <c r="O137" s="37">
        <f t="shared" ref="O137:O170" si="32">IF(($D137     =0),0,($N137     /$D137     ))</f>
        <v>0.11016856263096612</v>
      </c>
      <c r="P137" s="32">
        <f>SUM(P133:P136)</f>
        <v>1152249</v>
      </c>
      <c r="Q137" s="32">
        <f>SUM(Q133:Q136)</f>
        <v>6588387</v>
      </c>
      <c r="R137" s="32">
        <f>SUM(R133:R136)</f>
        <v>6938733</v>
      </c>
      <c r="S137" s="32">
        <f>SUM(S133:S136)</f>
        <v>1152249</v>
      </c>
      <c r="T137" s="37">
        <f t="shared" ref="T137:T170" si="33">IF(($Q137     =0),0,($S137     /$Q137     ))</f>
        <v>0.17489091032448459</v>
      </c>
      <c r="U137" s="37">
        <f t="shared" ref="U137:U170" si="34">IF(($P137     =0),0,(($F137     /$P137     )-1))</f>
        <v>0.2028936453839405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22265759</v>
      </c>
      <c r="E139" s="31">
        <v>22265759</v>
      </c>
      <c r="F139" s="31">
        <v>8098906</v>
      </c>
      <c r="G139" s="36">
        <f t="shared" si="28"/>
        <v>0.36373815058359338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8098906</v>
      </c>
      <c r="O139" s="36">
        <f t="shared" si="32"/>
        <v>0.36373815058359338</v>
      </c>
      <c r="P139" s="31">
        <v>7274153</v>
      </c>
      <c r="Q139" s="31">
        <v>21433743</v>
      </c>
      <c r="R139" s="31">
        <v>36931864</v>
      </c>
      <c r="S139" s="31">
        <v>7274153</v>
      </c>
      <c r="T139" s="36">
        <f t="shared" si="33"/>
        <v>0.33937856770980224</v>
      </c>
      <c r="U139" s="36">
        <f t="shared" si="34"/>
        <v>0.11338131051134059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5265000</v>
      </c>
      <c r="E140" s="31">
        <v>5265000</v>
      </c>
      <c r="F140" s="31">
        <v>133500</v>
      </c>
      <c r="G140" s="36">
        <f t="shared" si="28"/>
        <v>2.5356125356125355E-2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133500</v>
      </c>
      <c r="O140" s="36">
        <f t="shared" si="32"/>
        <v>2.5356125356125355E-2</v>
      </c>
      <c r="P140" s="31">
        <v>112300</v>
      </c>
      <c r="Q140" s="31">
        <v>5000000</v>
      </c>
      <c r="R140" s="31">
        <v>5000000</v>
      </c>
      <c r="S140" s="31">
        <v>112300</v>
      </c>
      <c r="T140" s="36">
        <f t="shared" si="33"/>
        <v>2.2460000000000001E-2</v>
      </c>
      <c r="U140" s="36">
        <f t="shared" si="34"/>
        <v>0.18878005342831705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821340</v>
      </c>
      <c r="E141" s="31">
        <v>821340</v>
      </c>
      <c r="F141" s="31">
        <v>35100</v>
      </c>
      <c r="G141" s="36">
        <f t="shared" si="28"/>
        <v>4.2735042735042736E-2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35100</v>
      </c>
      <c r="O141" s="36">
        <f t="shared" si="32"/>
        <v>4.2735042735042736E-2</v>
      </c>
      <c r="P141" s="31">
        <v>501800</v>
      </c>
      <c r="Q141" s="31">
        <v>780000</v>
      </c>
      <c r="R141" s="31">
        <v>1086000</v>
      </c>
      <c r="S141" s="31">
        <v>501800</v>
      </c>
      <c r="T141" s="36">
        <f t="shared" si="33"/>
        <v>0.64333333333333331</v>
      </c>
      <c r="U141" s="36">
        <f t="shared" si="34"/>
        <v>-0.93005181347150256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2000000</v>
      </c>
      <c r="E142" s="31">
        <v>2000000</v>
      </c>
      <c r="F142" s="31">
        <v>479310</v>
      </c>
      <c r="G142" s="36">
        <f t="shared" si="28"/>
        <v>0.23965500000000001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479310</v>
      </c>
      <c r="O142" s="36">
        <f t="shared" si="32"/>
        <v>0.23965500000000001</v>
      </c>
      <c r="P142" s="31">
        <v>479940</v>
      </c>
      <c r="Q142" s="31">
        <v>4311538</v>
      </c>
      <c r="R142" s="31">
        <v>1900000</v>
      </c>
      <c r="S142" s="31">
        <v>479940</v>
      </c>
      <c r="T142" s="36">
        <f t="shared" si="33"/>
        <v>0.11131526615328451</v>
      </c>
      <c r="U142" s="36">
        <f t="shared" si="34"/>
        <v>-1.3126640830103398E-3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30352099</v>
      </c>
      <c r="E144" s="32">
        <f>SUM(E138:E143)</f>
        <v>30352099</v>
      </c>
      <c r="F144" s="32">
        <f>SUM(F138:F143)</f>
        <v>8746816</v>
      </c>
      <c r="G144" s="37">
        <f t="shared" si="28"/>
        <v>0.28817829040423198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8746816</v>
      </c>
      <c r="O144" s="37">
        <f t="shared" si="32"/>
        <v>0.28817829040423198</v>
      </c>
      <c r="P144" s="32">
        <f>SUM(P138:P143)</f>
        <v>8368193</v>
      </c>
      <c r="Q144" s="32">
        <f>SUM(Q138:Q143)</f>
        <v>31525281</v>
      </c>
      <c r="R144" s="32">
        <f>SUM(R138:R143)</f>
        <v>44917864</v>
      </c>
      <c r="S144" s="32">
        <f>SUM(S138:S143)</f>
        <v>8368193</v>
      </c>
      <c r="T144" s="37">
        <f t="shared" si="33"/>
        <v>0.26544388295856902</v>
      </c>
      <c r="U144" s="37">
        <f t="shared" si="34"/>
        <v>4.5245490872402261E-2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52489</v>
      </c>
      <c r="E145" s="31">
        <v>52489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600000</v>
      </c>
      <c r="E146" s="31">
        <v>600000</v>
      </c>
      <c r="F146" s="31">
        <v>7777</v>
      </c>
      <c r="G146" s="36">
        <f t="shared" si="28"/>
        <v>1.2961666666666666E-2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7777</v>
      </c>
      <c r="O146" s="36">
        <f t="shared" si="32"/>
        <v>1.2961666666666666E-2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17682181</v>
      </c>
      <c r="E147" s="31">
        <v>17682181</v>
      </c>
      <c r="F147" s="31">
        <v>1181106</v>
      </c>
      <c r="G147" s="36">
        <f t="shared" si="28"/>
        <v>6.6796398023524356E-2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1181106</v>
      </c>
      <c r="O147" s="36">
        <f t="shared" si="32"/>
        <v>6.6796398023524356E-2</v>
      </c>
      <c r="P147" s="31">
        <v>819629</v>
      </c>
      <c r="Q147" s="31">
        <v>17828824</v>
      </c>
      <c r="R147" s="31">
        <v>16840172</v>
      </c>
      <c r="S147" s="31">
        <v>819629</v>
      </c>
      <c r="T147" s="36">
        <f t="shared" si="33"/>
        <v>4.5972129176887942E-2</v>
      </c>
      <c r="U147" s="36">
        <f t="shared" si="34"/>
        <v>0.44102514674322157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73694</v>
      </c>
      <c r="E148" s="31">
        <v>73694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64082</v>
      </c>
      <c r="R148" s="31">
        <v>64082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18408364</v>
      </c>
      <c r="E150" s="32">
        <f>SUM(E145:E149)</f>
        <v>18408364</v>
      </c>
      <c r="F150" s="32">
        <f>SUM(F145:F149)</f>
        <v>1188883</v>
      </c>
      <c r="G150" s="37">
        <f t="shared" si="28"/>
        <v>6.4583848950401021E-2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1188883</v>
      </c>
      <c r="O150" s="37">
        <f t="shared" si="32"/>
        <v>6.4583848950401021E-2</v>
      </c>
      <c r="P150" s="32">
        <f>SUM(P145:P149)</f>
        <v>819629</v>
      </c>
      <c r="Q150" s="32">
        <f>SUM(Q145:Q149)</f>
        <v>17892906</v>
      </c>
      <c r="R150" s="32">
        <f>SUM(R145:R149)</f>
        <v>16904254</v>
      </c>
      <c r="S150" s="32">
        <f>SUM(S145:S149)</f>
        <v>819629</v>
      </c>
      <c r="T150" s="37">
        <f t="shared" si="33"/>
        <v>4.5807483703317949E-2</v>
      </c>
      <c r="U150" s="37">
        <f t="shared" si="34"/>
        <v>0.45051358602489655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479777</v>
      </c>
      <c r="E151" s="31">
        <v>479777</v>
      </c>
      <c r="F151" s="31">
        <v>21200</v>
      </c>
      <c r="G151" s="36">
        <f t="shared" si="28"/>
        <v>4.4187195301150325E-2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21200</v>
      </c>
      <c r="O151" s="36">
        <f t="shared" si="32"/>
        <v>4.4187195301150325E-2</v>
      </c>
      <c r="P151" s="31">
        <v>0</v>
      </c>
      <c r="Q151" s="31">
        <v>452620</v>
      </c>
      <c r="R151" s="31">
        <v>452620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15783000</v>
      </c>
      <c r="E152" s="31">
        <v>15783000</v>
      </c>
      <c r="F152" s="31">
        <v>1621543</v>
      </c>
      <c r="G152" s="36">
        <f t="shared" si="28"/>
        <v>0.10273984667046822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1621543</v>
      </c>
      <c r="O152" s="36">
        <f t="shared" si="32"/>
        <v>0.10273984667046822</v>
      </c>
      <c r="P152" s="31">
        <v>887154</v>
      </c>
      <c r="Q152" s="31">
        <v>55494400</v>
      </c>
      <c r="R152" s="31">
        <v>55499401</v>
      </c>
      <c r="S152" s="31">
        <v>887154</v>
      </c>
      <c r="T152" s="36">
        <f t="shared" si="33"/>
        <v>1.5986369795871296E-2</v>
      </c>
      <c r="U152" s="36">
        <f t="shared" si="34"/>
        <v>0.82780329007139675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4788410</v>
      </c>
      <c r="E153" s="31">
        <v>4788410</v>
      </c>
      <c r="F153" s="31">
        <v>2320</v>
      </c>
      <c r="G153" s="36">
        <f t="shared" si="28"/>
        <v>4.8450320670118054E-4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2320</v>
      </c>
      <c r="O153" s="36">
        <f t="shared" si="32"/>
        <v>4.8450320670118054E-4</v>
      </c>
      <c r="P153" s="31">
        <v>2251</v>
      </c>
      <c r="Q153" s="31">
        <v>12111970</v>
      </c>
      <c r="R153" s="31">
        <v>8756370</v>
      </c>
      <c r="S153" s="31">
        <v>2251</v>
      </c>
      <c r="T153" s="36">
        <f t="shared" si="33"/>
        <v>1.8584920537286666E-4</v>
      </c>
      <c r="U153" s="36">
        <f t="shared" si="34"/>
        <v>3.0653043091959153E-2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9835458</v>
      </c>
      <c r="E154" s="31">
        <v>9835458</v>
      </c>
      <c r="F154" s="31">
        <v>613487</v>
      </c>
      <c r="G154" s="36">
        <f t="shared" si="28"/>
        <v>6.2375031239012967E-2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613487</v>
      </c>
      <c r="O154" s="36">
        <f t="shared" si="32"/>
        <v>6.2375031239012967E-2</v>
      </c>
      <c r="P154" s="31">
        <v>354179</v>
      </c>
      <c r="Q154" s="31">
        <v>9835458</v>
      </c>
      <c r="R154" s="31">
        <v>7835458</v>
      </c>
      <c r="S154" s="31">
        <v>354179</v>
      </c>
      <c r="T154" s="36">
        <f t="shared" si="33"/>
        <v>3.6010422697143336E-2</v>
      </c>
      <c r="U154" s="36">
        <f t="shared" si="34"/>
        <v>0.73213826906733592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165185</v>
      </c>
      <c r="E155" s="31">
        <v>165185</v>
      </c>
      <c r="F155" s="31">
        <v>28548</v>
      </c>
      <c r="G155" s="36">
        <f t="shared" si="28"/>
        <v>0.1728244089959742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28548</v>
      </c>
      <c r="O155" s="36">
        <f t="shared" si="32"/>
        <v>0.1728244089959742</v>
      </c>
      <c r="P155" s="31">
        <v>0</v>
      </c>
      <c r="Q155" s="31">
        <v>0</v>
      </c>
      <c r="R155" s="31">
        <v>168736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31051830</v>
      </c>
      <c r="E157" s="32">
        <f>SUM(E151:E156)</f>
        <v>31051830</v>
      </c>
      <c r="F157" s="32">
        <f>SUM(F151:F156)</f>
        <v>2287098</v>
      </c>
      <c r="G157" s="37">
        <f t="shared" si="28"/>
        <v>7.3654209751889022E-2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2287098</v>
      </c>
      <c r="O157" s="37">
        <f t="shared" si="32"/>
        <v>7.3654209751889022E-2</v>
      </c>
      <c r="P157" s="32">
        <f>SUM(P151:P156)</f>
        <v>1243584</v>
      </c>
      <c r="Q157" s="32">
        <f>SUM(Q151:Q156)</f>
        <v>77894448</v>
      </c>
      <c r="R157" s="32">
        <f>SUM(R151:R156)</f>
        <v>72712585</v>
      </c>
      <c r="S157" s="32">
        <f>SUM(S151:S156)</f>
        <v>1243584</v>
      </c>
      <c r="T157" s="37">
        <f t="shared" si="33"/>
        <v>1.5964988929634626E-2</v>
      </c>
      <c r="U157" s="37">
        <f t="shared" si="34"/>
        <v>0.83911822603056962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12385104</v>
      </c>
      <c r="E159" s="31">
        <v>12385104</v>
      </c>
      <c r="F159" s="31">
        <v>1370248</v>
      </c>
      <c r="G159" s="36">
        <f t="shared" si="28"/>
        <v>0.11063677785830463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1370248</v>
      </c>
      <c r="O159" s="36">
        <f t="shared" si="32"/>
        <v>0.11063677785830463</v>
      </c>
      <c r="P159" s="31">
        <v>1165959</v>
      </c>
      <c r="Q159" s="31">
        <v>12291792</v>
      </c>
      <c r="R159" s="31">
        <v>12291792</v>
      </c>
      <c r="S159" s="31">
        <v>1165959</v>
      </c>
      <c r="T159" s="36">
        <f t="shared" si="33"/>
        <v>9.485671413899617E-2</v>
      </c>
      <c r="U159" s="36">
        <f t="shared" si="34"/>
        <v>0.17521113521144405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12385104</v>
      </c>
      <c r="E163" s="32">
        <f>SUM(E158:E162)</f>
        <v>12385104</v>
      </c>
      <c r="F163" s="32">
        <f>SUM(F158:F162)</f>
        <v>1370248</v>
      </c>
      <c r="G163" s="37">
        <f t="shared" si="28"/>
        <v>0.11063677785830463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1370248</v>
      </c>
      <c r="O163" s="37">
        <f t="shared" si="32"/>
        <v>0.11063677785830463</v>
      </c>
      <c r="P163" s="32">
        <f>SUM(P158:P162)</f>
        <v>1165959</v>
      </c>
      <c r="Q163" s="32">
        <f>SUM(Q158:Q162)</f>
        <v>12291792</v>
      </c>
      <c r="R163" s="32">
        <f>SUM(R158:R162)</f>
        <v>12291792</v>
      </c>
      <c r="S163" s="32">
        <f>SUM(S158:S162)</f>
        <v>1165959</v>
      </c>
      <c r="T163" s="37">
        <f t="shared" si="33"/>
        <v>9.485671413899617E-2</v>
      </c>
      <c r="U163" s="37">
        <f t="shared" si="34"/>
        <v>0.17521113521144405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6580875</v>
      </c>
      <c r="E164" s="31">
        <v>6580875</v>
      </c>
      <c r="F164" s="31">
        <v>1701328</v>
      </c>
      <c r="G164" s="36">
        <f t="shared" si="28"/>
        <v>0.25852610785039981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1701328</v>
      </c>
      <c r="O164" s="36">
        <f t="shared" si="32"/>
        <v>0.25852610785039981</v>
      </c>
      <c r="P164" s="31">
        <v>1377990</v>
      </c>
      <c r="Q164" s="31">
        <v>5298155</v>
      </c>
      <c r="R164" s="31">
        <v>6249650</v>
      </c>
      <c r="S164" s="31">
        <v>1377990</v>
      </c>
      <c r="T164" s="36">
        <f t="shared" si="33"/>
        <v>0.26008865350296473</v>
      </c>
      <c r="U164" s="36">
        <f t="shared" si="34"/>
        <v>0.23464466360423519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4343319</v>
      </c>
      <c r="E165" s="31">
        <v>4343319</v>
      </c>
      <c r="F165" s="31">
        <v>1555812</v>
      </c>
      <c r="G165" s="36">
        <f t="shared" si="28"/>
        <v>0.35820808925156084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1555812</v>
      </c>
      <c r="O165" s="36">
        <f t="shared" si="32"/>
        <v>0.35820808925156084</v>
      </c>
      <c r="P165" s="31">
        <v>1146571</v>
      </c>
      <c r="Q165" s="31">
        <v>5794591</v>
      </c>
      <c r="R165" s="31">
        <v>6333935</v>
      </c>
      <c r="S165" s="31">
        <v>1146571</v>
      </c>
      <c r="T165" s="36">
        <f t="shared" si="33"/>
        <v>0.19786918524534347</v>
      </c>
      <c r="U165" s="36">
        <f t="shared" si="34"/>
        <v>0.35692599934936431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1659972</v>
      </c>
      <c r="E167" s="31">
        <v>1659972</v>
      </c>
      <c r="F167" s="31">
        <v>168537</v>
      </c>
      <c r="G167" s="36">
        <f t="shared" si="28"/>
        <v>0.10153002580766422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168537</v>
      </c>
      <c r="O167" s="36">
        <f t="shared" si="32"/>
        <v>0.10153002580766422</v>
      </c>
      <c r="P167" s="31">
        <v>489732</v>
      </c>
      <c r="Q167" s="31">
        <v>1176422</v>
      </c>
      <c r="R167" s="31">
        <v>1576422</v>
      </c>
      <c r="S167" s="31">
        <v>489732</v>
      </c>
      <c r="T167" s="36">
        <f t="shared" si="33"/>
        <v>0.41628939275192067</v>
      </c>
      <c r="U167" s="36">
        <f t="shared" si="34"/>
        <v>-0.65585871456225031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12584166</v>
      </c>
      <c r="E169" s="32">
        <f>SUM(E164:E168)</f>
        <v>12584166</v>
      </c>
      <c r="F169" s="32">
        <f>SUM(F164:F168)</f>
        <v>3425677</v>
      </c>
      <c r="G169" s="37">
        <f t="shared" si="28"/>
        <v>0.27222121831514301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3425677</v>
      </c>
      <c r="O169" s="37">
        <f t="shared" si="32"/>
        <v>0.27222121831514301</v>
      </c>
      <c r="P169" s="32">
        <f>SUM(P164:P168)</f>
        <v>3014293</v>
      </c>
      <c r="Q169" s="32">
        <f>SUM(Q164:Q168)</f>
        <v>12269168</v>
      </c>
      <c r="R169" s="32">
        <f>SUM(R164:R168)</f>
        <v>14160007</v>
      </c>
      <c r="S169" s="32">
        <f>SUM(S164:S168)</f>
        <v>3014293</v>
      </c>
      <c r="T169" s="37">
        <f t="shared" si="33"/>
        <v>0.24568031018892234</v>
      </c>
      <c r="U169" s="37">
        <f t="shared" si="34"/>
        <v>0.13647777439021347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231752218</v>
      </c>
      <c r="E170" s="32">
        <f>SUM(E105,E107:E111,E113:E120,E122:E125,E127:E131,E133:E136,E138:E143,E145:E149,E151:E156,E158:E162,E164:E168)</f>
        <v>231752218</v>
      </c>
      <c r="F170" s="32">
        <f>SUM(F105,F107:F111,F113:F120,F122:F125,F127:F131,F133:F136,F138:F143,F145:F149,F151:F156,F158:F162,F164:F168)</f>
        <v>34171521</v>
      </c>
      <c r="G170" s="37">
        <f t="shared" si="28"/>
        <v>0.14744851762324881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34171521</v>
      </c>
      <c r="O170" s="37">
        <f t="shared" si="32"/>
        <v>0.14744851762324881</v>
      </c>
      <c r="P170" s="32">
        <f>SUM(P105,P107:P111,P113:P120,P122:P125,P127:P131,P133:P136,P138:P143,P145:P149,P151:P156,P158:P162,P164:P168)</f>
        <v>35873470</v>
      </c>
      <c r="Q170" s="32">
        <f>SUM(Q105,Q107:Q111,Q113:Q120,Q122:Q125,Q127:Q131,Q133:Q136,Q138:Q143,Q145:Q149,Q151:Q156,Q158:Q162,Q164:Q168)</f>
        <v>236763055</v>
      </c>
      <c r="R170" s="32">
        <f>SUM(R105,R107:R111,R113:R120,R122:R125,R127:R131,R133:R136,R138:R143,R145:R149,R151:R156,R158:R162,R164:R168)</f>
        <v>251456168</v>
      </c>
      <c r="S170" s="32">
        <f>SUM(S105,S107:S111,S113:S120,S122:S125,S127:S131,S133:S136,S138:S143,S145:S149,S151:S156,S158:S162,S164:S168)</f>
        <v>35873470</v>
      </c>
      <c r="T170" s="37">
        <f t="shared" si="33"/>
        <v>0.15151633349214894</v>
      </c>
      <c r="U170" s="37">
        <f t="shared" si="34"/>
        <v>-4.7443110465756444E-2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3506044</v>
      </c>
      <c r="E175" s="31">
        <v>3506044</v>
      </c>
      <c r="F175" s="31">
        <v>176809</v>
      </c>
      <c r="G175" s="36">
        <f t="shared" si="35"/>
        <v>5.042977213064069E-2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176809</v>
      </c>
      <c r="O175" s="36">
        <f t="shared" si="39"/>
        <v>5.042977213064069E-2</v>
      </c>
      <c r="P175" s="31">
        <v>94608</v>
      </c>
      <c r="Q175" s="31">
        <v>12006000</v>
      </c>
      <c r="R175" s="31">
        <v>12006001</v>
      </c>
      <c r="S175" s="31">
        <v>94608</v>
      </c>
      <c r="T175" s="36">
        <f t="shared" si="40"/>
        <v>7.880059970014992E-3</v>
      </c>
      <c r="U175" s="36">
        <f t="shared" si="41"/>
        <v>0.86885887028581088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6109366</v>
      </c>
      <c r="E176" s="31">
        <v>6109366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5042831</v>
      </c>
      <c r="Q176" s="31">
        <v>28835592</v>
      </c>
      <c r="R176" s="31">
        <v>5801867</v>
      </c>
      <c r="S176" s="31">
        <v>5042831</v>
      </c>
      <c r="T176" s="36">
        <f t="shared" si="40"/>
        <v>0.17488217339182771</v>
      </c>
      <c r="U176" s="36">
        <f t="shared" si="41"/>
        <v>-1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161850</v>
      </c>
      <c r="Q177" s="31">
        <v>0</v>
      </c>
      <c r="R177" s="31">
        <v>0</v>
      </c>
      <c r="S177" s="31">
        <v>161850</v>
      </c>
      <c r="T177" s="36">
        <f t="shared" si="40"/>
        <v>0</v>
      </c>
      <c r="U177" s="36">
        <f t="shared" si="41"/>
        <v>-1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1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9615410</v>
      </c>
      <c r="E179" s="32">
        <f>SUM(E173:E178)</f>
        <v>9615410</v>
      </c>
      <c r="F179" s="32">
        <f>SUM(F173:F178)</f>
        <v>176810</v>
      </c>
      <c r="G179" s="37">
        <f t="shared" si="35"/>
        <v>1.8388191455174559E-2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176810</v>
      </c>
      <c r="O179" s="37">
        <f t="shared" si="39"/>
        <v>1.8388191455174559E-2</v>
      </c>
      <c r="P179" s="32">
        <f>SUM(P173:P178)</f>
        <v>5299289</v>
      </c>
      <c r="Q179" s="32">
        <f>SUM(Q173:Q178)</f>
        <v>40841592</v>
      </c>
      <c r="R179" s="32">
        <f>SUM(R173:R178)</f>
        <v>17807868</v>
      </c>
      <c r="S179" s="32">
        <f>SUM(S173:S178)</f>
        <v>5299289</v>
      </c>
      <c r="T179" s="37">
        <f t="shared" si="40"/>
        <v>0.12975226332998968</v>
      </c>
      <c r="U179" s="37">
        <f t="shared" si="41"/>
        <v>-0.96663514671496498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336750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336750</v>
      </c>
      <c r="O180" s="36">
        <f t="shared" si="39"/>
        <v>0</v>
      </c>
      <c r="P180" s="31">
        <v>478507</v>
      </c>
      <c r="Q180" s="31">
        <v>0</v>
      </c>
      <c r="R180" s="31">
        <v>0</v>
      </c>
      <c r="S180" s="31">
        <v>478507</v>
      </c>
      <c r="T180" s="36">
        <f t="shared" si="40"/>
        <v>0</v>
      </c>
      <c r="U180" s="36">
        <f t="shared" si="41"/>
        <v>-0.2962485397287814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588288</v>
      </c>
      <c r="E181" s="31">
        <v>588288</v>
      </c>
      <c r="F181" s="31">
        <v>6223280</v>
      </c>
      <c r="G181" s="36">
        <f t="shared" si="35"/>
        <v>10.57862815491732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6223280</v>
      </c>
      <c r="O181" s="36">
        <f t="shared" si="39"/>
        <v>10.57862815491732</v>
      </c>
      <c r="P181" s="31">
        <v>137248</v>
      </c>
      <c r="Q181" s="31">
        <v>909083</v>
      </c>
      <c r="R181" s="31">
        <v>560610</v>
      </c>
      <c r="S181" s="31">
        <v>137248</v>
      </c>
      <c r="T181" s="36">
        <f t="shared" si="40"/>
        <v>0.15097411347478723</v>
      </c>
      <c r="U181" s="36">
        <f t="shared" si="41"/>
        <v>44.343320121240382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61035</v>
      </c>
      <c r="E182" s="31">
        <v>61035</v>
      </c>
      <c r="F182" s="31">
        <v>2928</v>
      </c>
      <c r="G182" s="36">
        <f t="shared" si="35"/>
        <v>4.7972474809535509E-2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2928</v>
      </c>
      <c r="O182" s="36">
        <f t="shared" si="39"/>
        <v>4.7972474809535509E-2</v>
      </c>
      <c r="P182" s="31">
        <v>6417</v>
      </c>
      <c r="Q182" s="31">
        <v>57963</v>
      </c>
      <c r="R182" s="31">
        <v>57963</v>
      </c>
      <c r="S182" s="31">
        <v>6417</v>
      </c>
      <c r="T182" s="36">
        <f t="shared" si="40"/>
        <v>0.11070855545779204</v>
      </c>
      <c r="U182" s="36">
        <f t="shared" si="41"/>
        <v>-0.54371201496026178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112000</v>
      </c>
      <c r="E184" s="31">
        <v>112000</v>
      </c>
      <c r="F184" s="31">
        <v>70603</v>
      </c>
      <c r="G184" s="36">
        <f t="shared" si="35"/>
        <v>0.63038392857142855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70603</v>
      </c>
      <c r="O184" s="36">
        <f t="shared" si="39"/>
        <v>0.63038392857142855</v>
      </c>
      <c r="P184" s="31">
        <v>24207</v>
      </c>
      <c r="Q184" s="31">
        <v>100000</v>
      </c>
      <c r="R184" s="31">
        <v>83005</v>
      </c>
      <c r="S184" s="31">
        <v>24207</v>
      </c>
      <c r="T184" s="36">
        <f t="shared" si="40"/>
        <v>0.24207000000000001</v>
      </c>
      <c r="U184" s="36">
        <f t="shared" si="41"/>
        <v>1.9166356838930887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761323</v>
      </c>
      <c r="E185" s="32">
        <f>SUM(E180:E184)</f>
        <v>761323</v>
      </c>
      <c r="F185" s="32">
        <f>SUM(F180:F184)</f>
        <v>6633561</v>
      </c>
      <c r="G185" s="37">
        <f t="shared" si="35"/>
        <v>8.7132018867156251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6633561</v>
      </c>
      <c r="O185" s="37">
        <f t="shared" si="39"/>
        <v>8.7132018867156251</v>
      </c>
      <c r="P185" s="32">
        <f>SUM(P180:P184)</f>
        <v>646379</v>
      </c>
      <c r="Q185" s="32">
        <f>SUM(Q180:Q184)</f>
        <v>1067046</v>
      </c>
      <c r="R185" s="32">
        <f>SUM(R180:R184)</f>
        <v>701578</v>
      </c>
      <c r="S185" s="32">
        <f>SUM(S180:S184)</f>
        <v>646379</v>
      </c>
      <c r="T185" s="37">
        <f t="shared" si="40"/>
        <v>0.6057648873619319</v>
      </c>
      <c r="U185" s="37">
        <f t="shared" si="41"/>
        <v>9.262649312555018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6500000</v>
      </c>
      <c r="E186" s="31">
        <v>6500000</v>
      </c>
      <c r="F186" s="31">
        <v>594438</v>
      </c>
      <c r="G186" s="36">
        <f t="shared" si="35"/>
        <v>9.1452000000000006E-2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594438</v>
      </c>
      <c r="O186" s="36">
        <f t="shared" si="39"/>
        <v>9.1452000000000006E-2</v>
      </c>
      <c r="P186" s="31">
        <v>637366</v>
      </c>
      <c r="Q186" s="31">
        <v>6665027</v>
      </c>
      <c r="R186" s="31">
        <v>5795123</v>
      </c>
      <c r="S186" s="31">
        <v>637366</v>
      </c>
      <c r="T186" s="36">
        <f t="shared" si="40"/>
        <v>9.5628419809852233E-2</v>
      </c>
      <c r="U186" s="36">
        <f t="shared" si="41"/>
        <v>-6.7352196383239749E-2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13712249</v>
      </c>
      <c r="E187" s="31">
        <v>13712249</v>
      </c>
      <c r="F187" s="31">
        <v>1402954</v>
      </c>
      <c r="G187" s="36">
        <f t="shared" si="35"/>
        <v>0.10231392385012845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1402954</v>
      </c>
      <c r="O187" s="36">
        <f t="shared" si="39"/>
        <v>0.10231392385012845</v>
      </c>
      <c r="P187" s="31">
        <v>1541311</v>
      </c>
      <c r="Q187" s="31">
        <v>9423195</v>
      </c>
      <c r="R187" s="31">
        <v>8739153</v>
      </c>
      <c r="S187" s="31">
        <v>1541311</v>
      </c>
      <c r="T187" s="36">
        <f t="shared" si="40"/>
        <v>0.16356564838146723</v>
      </c>
      <c r="U187" s="36">
        <f t="shared" si="41"/>
        <v>-8.9765790291511549E-2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259247</v>
      </c>
      <c r="E188" s="31">
        <v>259247</v>
      </c>
      <c r="F188" s="31">
        <v>17914</v>
      </c>
      <c r="G188" s="36">
        <f t="shared" si="35"/>
        <v>6.9100124591605694E-2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17914</v>
      </c>
      <c r="O188" s="36">
        <f t="shared" si="39"/>
        <v>6.9100124591605694E-2</v>
      </c>
      <c r="P188" s="31">
        <v>138275</v>
      </c>
      <c r="Q188" s="31">
        <v>247610</v>
      </c>
      <c r="R188" s="31">
        <v>247610</v>
      </c>
      <c r="S188" s="31">
        <v>138275</v>
      </c>
      <c r="T188" s="36">
        <f t="shared" si="40"/>
        <v>0.55843867372077061</v>
      </c>
      <c r="U188" s="36">
        <f t="shared" si="41"/>
        <v>-0.87044657385644553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12695682</v>
      </c>
      <c r="E189" s="31">
        <v>12695682</v>
      </c>
      <c r="F189" s="31">
        <v>20350</v>
      </c>
      <c r="G189" s="36">
        <f t="shared" si="35"/>
        <v>1.6029071931700873E-3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20350</v>
      </c>
      <c r="O189" s="36">
        <f t="shared" si="39"/>
        <v>1.6029071931700873E-3</v>
      </c>
      <c r="P189" s="31">
        <v>3207</v>
      </c>
      <c r="Q189" s="31">
        <v>12054178</v>
      </c>
      <c r="R189" s="31">
        <v>12056678</v>
      </c>
      <c r="S189" s="31">
        <v>3207</v>
      </c>
      <c r="T189" s="36">
        <f t="shared" si="40"/>
        <v>2.6604883385660969E-4</v>
      </c>
      <c r="U189" s="36">
        <f t="shared" si="41"/>
        <v>5.3454942313688809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53000000</v>
      </c>
      <c r="E190" s="31">
        <v>53000000</v>
      </c>
      <c r="F190" s="31">
        <v>22083333</v>
      </c>
      <c r="G190" s="36">
        <f t="shared" si="35"/>
        <v>0.4166666603773585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22083333</v>
      </c>
      <c r="O190" s="36">
        <f t="shared" si="39"/>
        <v>0.4166666603773585</v>
      </c>
      <c r="P190" s="31">
        <v>19891136</v>
      </c>
      <c r="Q190" s="31">
        <v>51003000</v>
      </c>
      <c r="R190" s="31">
        <v>61028000</v>
      </c>
      <c r="S190" s="31">
        <v>19891136</v>
      </c>
      <c r="T190" s="36">
        <f t="shared" si="40"/>
        <v>0.38999933337254672</v>
      </c>
      <c r="U190" s="36">
        <f t="shared" si="41"/>
        <v>0.11020974367678149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86167178</v>
      </c>
      <c r="E191" s="32">
        <f>SUM(E186:E190)</f>
        <v>86167178</v>
      </c>
      <c r="F191" s="32">
        <f>SUM(F186:F190)</f>
        <v>24118989</v>
      </c>
      <c r="G191" s="37">
        <f t="shared" si="35"/>
        <v>0.27990923643803212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24118989</v>
      </c>
      <c r="O191" s="37">
        <f t="shared" si="39"/>
        <v>0.27990923643803212</v>
      </c>
      <c r="P191" s="32">
        <f>SUM(P186:P190)</f>
        <v>22211295</v>
      </c>
      <c r="Q191" s="32">
        <f>SUM(Q186:Q190)</f>
        <v>79393010</v>
      </c>
      <c r="R191" s="32">
        <f>SUM(R186:R190)</f>
        <v>87866564</v>
      </c>
      <c r="S191" s="32">
        <f>SUM(S186:S190)</f>
        <v>22211295</v>
      </c>
      <c r="T191" s="37">
        <f t="shared" si="40"/>
        <v>0.27976386082351584</v>
      </c>
      <c r="U191" s="37">
        <f t="shared" si="41"/>
        <v>8.5888463504716794E-2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4982218</v>
      </c>
      <c r="E192" s="31">
        <v>4982218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4121100</v>
      </c>
      <c r="R192" s="31">
        <v>4121100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634123</v>
      </c>
      <c r="E193" s="31">
        <v>634123</v>
      </c>
      <c r="F193" s="31">
        <v>168750</v>
      </c>
      <c r="G193" s="36">
        <f t="shared" si="35"/>
        <v>0.26611556433057942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168750</v>
      </c>
      <c r="O193" s="36">
        <f t="shared" si="39"/>
        <v>0.26611556433057942</v>
      </c>
      <c r="P193" s="31">
        <v>2514105</v>
      </c>
      <c r="Q193" s="31">
        <v>9313787</v>
      </c>
      <c r="R193" s="31">
        <v>602206</v>
      </c>
      <c r="S193" s="31">
        <v>2514105</v>
      </c>
      <c r="T193" s="36">
        <f t="shared" si="40"/>
        <v>0.2699337015115334</v>
      </c>
      <c r="U193" s="36">
        <f t="shared" si="41"/>
        <v>-0.93287869838371906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6641648</v>
      </c>
      <c r="E194" s="31">
        <v>6641648</v>
      </c>
      <c r="F194" s="31">
        <v>2075419</v>
      </c>
      <c r="G194" s="36">
        <f t="shared" si="35"/>
        <v>0.31248554575611354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2075419</v>
      </c>
      <c r="O194" s="36">
        <f t="shared" si="39"/>
        <v>0.31248554575611354</v>
      </c>
      <c r="P194" s="31">
        <v>2145706</v>
      </c>
      <c r="Q194" s="31">
        <v>9360047</v>
      </c>
      <c r="R194" s="31">
        <v>9355047</v>
      </c>
      <c r="S194" s="31">
        <v>2145706</v>
      </c>
      <c r="T194" s="36">
        <f t="shared" si="40"/>
        <v>0.22924094291406871</v>
      </c>
      <c r="U194" s="36">
        <f t="shared" si="41"/>
        <v>-3.2757050593138159E-2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16361</v>
      </c>
      <c r="E195" s="31">
        <v>16361</v>
      </c>
      <c r="F195" s="31">
        <v>1999</v>
      </c>
      <c r="G195" s="36">
        <f t="shared" si="35"/>
        <v>0.12218079579487806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1999</v>
      </c>
      <c r="O195" s="36">
        <f t="shared" si="39"/>
        <v>0.12218079579487806</v>
      </c>
      <c r="P195" s="31">
        <v>238238</v>
      </c>
      <c r="Q195" s="31">
        <v>4659190</v>
      </c>
      <c r="R195" s="31">
        <v>4669190</v>
      </c>
      <c r="S195" s="31">
        <v>238238</v>
      </c>
      <c r="T195" s="36">
        <f t="shared" si="40"/>
        <v>5.1132922246141493E-2</v>
      </c>
      <c r="U195" s="36">
        <f t="shared" si="41"/>
        <v>-0.99160923110502941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8537195</v>
      </c>
      <c r="E196" s="31">
        <v>8537195</v>
      </c>
      <c r="F196" s="31">
        <v>5179189</v>
      </c>
      <c r="G196" s="36">
        <f t="shared" si="35"/>
        <v>0.60666167283282157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5179189</v>
      </c>
      <c r="O196" s="36">
        <f t="shared" si="39"/>
        <v>0.60666167283282157</v>
      </c>
      <c r="P196" s="31">
        <v>3229133</v>
      </c>
      <c r="Q196" s="31">
        <v>8107498</v>
      </c>
      <c r="R196" s="31">
        <v>11985188</v>
      </c>
      <c r="S196" s="31">
        <v>3229133</v>
      </c>
      <c r="T196" s="36">
        <f t="shared" si="40"/>
        <v>0.39828970663945895</v>
      </c>
      <c r="U196" s="36">
        <f t="shared" si="41"/>
        <v>0.6038946057656962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52650</v>
      </c>
      <c r="E197" s="31">
        <v>52650</v>
      </c>
      <c r="F197" s="31">
        <v>24937</v>
      </c>
      <c r="G197" s="36">
        <f t="shared" si="35"/>
        <v>0.47363722697056032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24937</v>
      </c>
      <c r="O197" s="36">
        <f t="shared" si="39"/>
        <v>0.47363722697056032</v>
      </c>
      <c r="P197" s="31">
        <v>2541</v>
      </c>
      <c r="Q197" s="31">
        <v>100000</v>
      </c>
      <c r="R197" s="31">
        <v>50000</v>
      </c>
      <c r="S197" s="31">
        <v>2541</v>
      </c>
      <c r="T197" s="36">
        <f t="shared" si="40"/>
        <v>2.5409999999999999E-2</v>
      </c>
      <c r="U197" s="36">
        <f t="shared" si="41"/>
        <v>8.8138528138528134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20864195</v>
      </c>
      <c r="E198" s="32">
        <f>SUM(E192:E197)</f>
        <v>20864195</v>
      </c>
      <c r="F198" s="32">
        <f>SUM(F192:F197)</f>
        <v>7450294</v>
      </c>
      <c r="G198" s="37">
        <f t="shared" si="35"/>
        <v>0.35708514035648153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7450294</v>
      </c>
      <c r="O198" s="37">
        <f t="shared" si="39"/>
        <v>0.35708514035648153</v>
      </c>
      <c r="P198" s="32">
        <f>SUM(P192:P197)</f>
        <v>8129723</v>
      </c>
      <c r="Q198" s="32">
        <f>SUM(Q192:Q197)</f>
        <v>35661622</v>
      </c>
      <c r="R198" s="32">
        <f>SUM(R192:R197)</f>
        <v>30782731</v>
      </c>
      <c r="S198" s="32">
        <f>SUM(S192:S197)</f>
        <v>8129723</v>
      </c>
      <c r="T198" s="37">
        <f t="shared" si="40"/>
        <v>0.22796840255891895</v>
      </c>
      <c r="U198" s="37">
        <f t="shared" si="41"/>
        <v>-8.3573450165522201E-2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100227956</v>
      </c>
      <c r="E200" s="31">
        <v>100227956</v>
      </c>
      <c r="F200" s="31">
        <v>1407535</v>
      </c>
      <c r="G200" s="36">
        <f t="shared" si="35"/>
        <v>1.404333736986515E-2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1407535</v>
      </c>
      <c r="O200" s="36">
        <f t="shared" si="39"/>
        <v>1.404333736986515E-2</v>
      </c>
      <c r="P200" s="31">
        <v>103403</v>
      </c>
      <c r="Q200" s="31">
        <v>68434390</v>
      </c>
      <c r="R200" s="31">
        <v>90434390</v>
      </c>
      <c r="S200" s="31">
        <v>103403</v>
      </c>
      <c r="T200" s="36">
        <f t="shared" si="40"/>
        <v>1.5109800788755479E-3</v>
      </c>
      <c r="U200" s="36">
        <f t="shared" si="41"/>
        <v>12.612129241898204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16810263</v>
      </c>
      <c r="E202" s="31">
        <v>16810263</v>
      </c>
      <c r="F202" s="31">
        <v>3830653</v>
      </c>
      <c r="G202" s="36">
        <f t="shared" si="35"/>
        <v>0.22787585179363345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3830653</v>
      </c>
      <c r="O202" s="36">
        <f t="shared" si="39"/>
        <v>0.22787585179363345</v>
      </c>
      <c r="P202" s="31">
        <v>3055437</v>
      </c>
      <c r="Q202" s="31">
        <v>24917736</v>
      </c>
      <c r="R202" s="31">
        <v>24917736</v>
      </c>
      <c r="S202" s="31">
        <v>3055437</v>
      </c>
      <c r="T202" s="36">
        <f t="shared" si="40"/>
        <v>0.12262097166452041</v>
      </c>
      <c r="U202" s="36">
        <f t="shared" si="41"/>
        <v>0.25371689876112646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117038219</v>
      </c>
      <c r="E204" s="32">
        <f>SUM(E199:E203)</f>
        <v>117038219</v>
      </c>
      <c r="F204" s="32">
        <f>SUM(F199:F203)</f>
        <v>5238188</v>
      </c>
      <c r="G204" s="37">
        <f t="shared" si="35"/>
        <v>4.4756217624945235E-2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5238188</v>
      </c>
      <c r="O204" s="37">
        <f t="shared" si="39"/>
        <v>4.4756217624945235E-2</v>
      </c>
      <c r="P204" s="32">
        <f>SUM(P199:P203)</f>
        <v>3158840</v>
      </c>
      <c r="Q204" s="32">
        <f>SUM(Q199:Q203)</f>
        <v>93352126</v>
      </c>
      <c r="R204" s="32">
        <f>SUM(R199:R203)</f>
        <v>115352126</v>
      </c>
      <c r="S204" s="32">
        <f>SUM(S199:S203)</f>
        <v>3158840</v>
      </c>
      <c r="T204" s="37">
        <f t="shared" si="40"/>
        <v>3.3837901024343031E-2</v>
      </c>
      <c r="U204" s="37">
        <f t="shared" si="41"/>
        <v>0.65826315989413842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234446325</v>
      </c>
      <c r="E205" s="32">
        <f>SUM(E173:E178,E180:E184,E186:E190,E192:E197,E199:E203)</f>
        <v>234446325</v>
      </c>
      <c r="F205" s="32">
        <f>SUM(F173:F178,F180:F184,F186:F190,F192:F197,F199:F203)</f>
        <v>43617842</v>
      </c>
      <c r="G205" s="37">
        <f t="shared" si="35"/>
        <v>0.18604617496136908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43617842</v>
      </c>
      <c r="O205" s="37">
        <f t="shared" si="39"/>
        <v>0.18604617496136908</v>
      </c>
      <c r="P205" s="32">
        <f>SUM(P173:P178,P180:P184,P186:P190,P192:P197,P199:P203)</f>
        <v>39445526</v>
      </c>
      <c r="Q205" s="32">
        <f>SUM(Q173:Q178,Q180:Q184,Q186:Q190,Q192:Q197,Q199:Q203)</f>
        <v>250315396</v>
      </c>
      <c r="R205" s="32">
        <f>SUM(R173:R178,R180:R184,R186:R190,R192:R197,R199:R203)</f>
        <v>252510867</v>
      </c>
      <c r="S205" s="32">
        <f>SUM(S173:S178,S180:S184,S186:S190,S192:S197,S199:S203)</f>
        <v>39445526</v>
      </c>
      <c r="T205" s="37">
        <f t="shared" si="40"/>
        <v>0.15758329943077093</v>
      </c>
      <c r="U205" s="37">
        <f t="shared" si="41"/>
        <v>0.10577412505539918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27910</v>
      </c>
      <c r="E208" s="31">
        <v>27910</v>
      </c>
      <c r="F208" s="31">
        <v>55605</v>
      </c>
      <c r="G208" s="36">
        <f t="shared" ref="G208:G231" si="42">IF(($D208     =0),0,($F208     /$D208     ))</f>
        <v>1.9922966678609817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55605</v>
      </c>
      <c r="O208" s="36">
        <f t="shared" ref="O208:O231" si="46">IF(($D208     =0),0,($N208     /$D208     ))</f>
        <v>1.9922966678609817</v>
      </c>
      <c r="P208" s="31">
        <v>262104</v>
      </c>
      <c r="Q208" s="31">
        <v>66566</v>
      </c>
      <c r="R208" s="31">
        <v>66566</v>
      </c>
      <c r="S208" s="31">
        <v>262104</v>
      </c>
      <c r="T208" s="36">
        <f t="shared" ref="T208:T231" si="47">IF(($Q208     =0),0,($S208     /$Q208     ))</f>
        <v>3.937505633506595</v>
      </c>
      <c r="U208" s="36">
        <f t="shared" ref="U208:U231" si="48">IF(($P208     =0),0,(($F208     /$P208     )-1))</f>
        <v>-0.78785138723560111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8223107</v>
      </c>
      <c r="E209" s="31">
        <v>8223107</v>
      </c>
      <c r="F209" s="31">
        <v>2003139</v>
      </c>
      <c r="G209" s="36">
        <f t="shared" si="42"/>
        <v>0.24359880030747502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2003139</v>
      </c>
      <c r="O209" s="36">
        <f t="shared" si="46"/>
        <v>0.24359880030747502</v>
      </c>
      <c r="P209" s="31">
        <v>1180527</v>
      </c>
      <c r="Q209" s="31">
        <v>7032091</v>
      </c>
      <c r="R209" s="31">
        <v>7809215</v>
      </c>
      <c r="S209" s="31">
        <v>1180527</v>
      </c>
      <c r="T209" s="36">
        <f t="shared" si="47"/>
        <v>0.1678770937406811</v>
      </c>
      <c r="U209" s="36">
        <f t="shared" si="48"/>
        <v>0.69681760772942924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5591488</v>
      </c>
      <c r="E210" s="31">
        <v>5591488</v>
      </c>
      <c r="F210" s="31">
        <v>89766</v>
      </c>
      <c r="G210" s="36">
        <f t="shared" si="42"/>
        <v>1.6054045005551295E-2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89766</v>
      </c>
      <c r="O210" s="36">
        <f t="shared" si="46"/>
        <v>1.6054045005551295E-2</v>
      </c>
      <c r="P210" s="31">
        <v>150629</v>
      </c>
      <c r="Q210" s="31">
        <v>10835002</v>
      </c>
      <c r="R210" s="31">
        <v>5310055</v>
      </c>
      <c r="S210" s="31">
        <v>150629</v>
      </c>
      <c r="T210" s="36">
        <f t="shared" si="47"/>
        <v>1.3902074037457492E-2</v>
      </c>
      <c r="U210" s="36">
        <f t="shared" si="48"/>
        <v>-0.40405897934660662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10173936</v>
      </c>
      <c r="E211" s="31">
        <v>10173936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4930000</v>
      </c>
      <c r="E212" s="31">
        <v>4930000</v>
      </c>
      <c r="F212" s="31">
        <v>159829</v>
      </c>
      <c r="G212" s="36">
        <f t="shared" si="42"/>
        <v>3.2419675456389449E-2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159829</v>
      </c>
      <c r="O212" s="36">
        <f t="shared" si="46"/>
        <v>3.2419675456389449E-2</v>
      </c>
      <c r="P212" s="31">
        <v>132221</v>
      </c>
      <c r="Q212" s="31">
        <v>4800000</v>
      </c>
      <c r="R212" s="31">
        <v>4800000</v>
      </c>
      <c r="S212" s="31">
        <v>132221</v>
      </c>
      <c r="T212" s="36">
        <f t="shared" si="47"/>
        <v>2.7546041666666667E-2</v>
      </c>
      <c r="U212" s="36">
        <f t="shared" si="48"/>
        <v>0.20880193010187487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8888564</v>
      </c>
      <c r="E213" s="31">
        <v>8888564</v>
      </c>
      <c r="F213" s="31">
        <v>1171323</v>
      </c>
      <c r="G213" s="36">
        <f t="shared" si="42"/>
        <v>0.13177865400980407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1171323</v>
      </c>
      <c r="O213" s="36">
        <f t="shared" si="46"/>
        <v>0.13177865400980407</v>
      </c>
      <c r="P213" s="31">
        <v>1041174</v>
      </c>
      <c r="Q213" s="31">
        <v>8440250</v>
      </c>
      <c r="R213" s="31">
        <v>8440250</v>
      </c>
      <c r="S213" s="31">
        <v>1041174</v>
      </c>
      <c r="T213" s="36">
        <f t="shared" si="47"/>
        <v>0.12335819436628062</v>
      </c>
      <c r="U213" s="36">
        <f t="shared" si="48"/>
        <v>0.12500216102207706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39940550</v>
      </c>
      <c r="E214" s="31">
        <v>39940550</v>
      </c>
      <c r="F214" s="31">
        <v>1051331</v>
      </c>
      <c r="G214" s="36">
        <f t="shared" si="42"/>
        <v>2.6322396662038956E-2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1051331</v>
      </c>
      <c r="O214" s="36">
        <f t="shared" si="46"/>
        <v>2.6322396662038956E-2</v>
      </c>
      <c r="P214" s="31">
        <v>229540</v>
      </c>
      <c r="Q214" s="31">
        <v>37930247</v>
      </c>
      <c r="R214" s="31">
        <v>37930247</v>
      </c>
      <c r="S214" s="31">
        <v>229540</v>
      </c>
      <c r="T214" s="36">
        <f t="shared" si="47"/>
        <v>6.0516347283475378E-3</v>
      </c>
      <c r="U214" s="36">
        <f t="shared" si="48"/>
        <v>3.5801646771804476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77775555</v>
      </c>
      <c r="E216" s="32">
        <f>SUM(E208:E215)</f>
        <v>77775555</v>
      </c>
      <c r="F216" s="32">
        <f>SUM(F208:F215)</f>
        <v>4530993</v>
      </c>
      <c r="G216" s="37">
        <f t="shared" si="42"/>
        <v>5.8257289195814806E-2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4530993</v>
      </c>
      <c r="O216" s="37">
        <f t="shared" si="46"/>
        <v>5.8257289195814806E-2</v>
      </c>
      <c r="P216" s="32">
        <f>SUM(P208:P215)</f>
        <v>2996195</v>
      </c>
      <c r="Q216" s="32">
        <f>SUM(Q208:Q215)</f>
        <v>69104156</v>
      </c>
      <c r="R216" s="32">
        <f>SUM(R208:R215)</f>
        <v>64356333</v>
      </c>
      <c r="S216" s="32">
        <f>SUM(S208:S215)</f>
        <v>2996195</v>
      </c>
      <c r="T216" s="37">
        <f t="shared" si="47"/>
        <v>4.3357667229160575E-2</v>
      </c>
      <c r="U216" s="37">
        <f t="shared" si="48"/>
        <v>0.51224903586048298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2623143</v>
      </c>
      <c r="E217" s="31">
        <v>2623143</v>
      </c>
      <c r="F217" s="31">
        <v>397466</v>
      </c>
      <c r="G217" s="36">
        <f t="shared" si="42"/>
        <v>0.15152281061306988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397466</v>
      </c>
      <c r="O217" s="36">
        <f t="shared" si="46"/>
        <v>0.15152281061306988</v>
      </c>
      <c r="P217" s="31">
        <v>455441</v>
      </c>
      <c r="Q217" s="31">
        <v>2215863</v>
      </c>
      <c r="R217" s="31">
        <v>2623143</v>
      </c>
      <c r="S217" s="31">
        <v>455441</v>
      </c>
      <c r="T217" s="36">
        <f t="shared" si="47"/>
        <v>0.20553662387972541</v>
      </c>
      <c r="U217" s="36">
        <f t="shared" si="48"/>
        <v>-0.12729420495739296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26869762</v>
      </c>
      <c r="E218" s="31">
        <v>26869762</v>
      </c>
      <c r="F218" s="31">
        <v>6636887</v>
      </c>
      <c r="G218" s="36">
        <f t="shared" si="42"/>
        <v>0.24700207616278849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6636887</v>
      </c>
      <c r="O218" s="36">
        <f t="shared" si="46"/>
        <v>0.24700207616278849</v>
      </c>
      <c r="P218" s="31">
        <v>5329759</v>
      </c>
      <c r="Q218" s="31">
        <v>24131262</v>
      </c>
      <c r="R218" s="31">
        <v>27462198</v>
      </c>
      <c r="S218" s="31">
        <v>5329759</v>
      </c>
      <c r="T218" s="36">
        <f t="shared" si="47"/>
        <v>0.22086532399341569</v>
      </c>
      <c r="U218" s="36">
        <f t="shared" si="48"/>
        <v>0.24525086406345964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20023908</v>
      </c>
      <c r="E219" s="31">
        <v>20023908</v>
      </c>
      <c r="F219" s="31">
        <v>1011387</v>
      </c>
      <c r="G219" s="36">
        <f t="shared" si="42"/>
        <v>5.0508971575378793E-2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1011387</v>
      </c>
      <c r="O219" s="36">
        <f t="shared" si="46"/>
        <v>5.0508971575378793E-2</v>
      </c>
      <c r="P219" s="31">
        <v>464179</v>
      </c>
      <c r="Q219" s="31">
        <v>19070388</v>
      </c>
      <c r="R219" s="31">
        <v>19070388</v>
      </c>
      <c r="S219" s="31">
        <v>464179</v>
      </c>
      <c r="T219" s="36">
        <f t="shared" si="47"/>
        <v>2.4340301833397412E-2</v>
      </c>
      <c r="U219" s="36">
        <f t="shared" si="48"/>
        <v>1.178872805534072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12074745</v>
      </c>
      <c r="E220" s="31">
        <v>12074745</v>
      </c>
      <c r="F220" s="31">
        <v>81274</v>
      </c>
      <c r="G220" s="36">
        <f t="shared" si="42"/>
        <v>6.7309081889514021E-3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81274</v>
      </c>
      <c r="O220" s="36">
        <f t="shared" si="46"/>
        <v>6.7309081889514021E-3</v>
      </c>
      <c r="P220" s="31">
        <v>4764</v>
      </c>
      <c r="Q220" s="31">
        <v>8224008</v>
      </c>
      <c r="R220" s="31">
        <v>2454261</v>
      </c>
      <c r="S220" s="31">
        <v>4764</v>
      </c>
      <c r="T220" s="36">
        <f t="shared" si="47"/>
        <v>5.792795921404746E-4</v>
      </c>
      <c r="U220" s="36">
        <f t="shared" si="48"/>
        <v>16.060033585222502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5470585</v>
      </c>
      <c r="E222" s="31">
        <v>5470585</v>
      </c>
      <c r="F222" s="31">
        <v>109310</v>
      </c>
      <c r="G222" s="36">
        <f t="shared" si="42"/>
        <v>1.998140966642507E-2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109310</v>
      </c>
      <c r="O222" s="36">
        <f t="shared" si="46"/>
        <v>1.998140966642507E-2</v>
      </c>
      <c r="P222" s="31">
        <v>221699</v>
      </c>
      <c r="Q222" s="31">
        <v>4950000</v>
      </c>
      <c r="R222" s="31">
        <v>5230000</v>
      </c>
      <c r="S222" s="31">
        <v>221699</v>
      </c>
      <c r="T222" s="36">
        <f t="shared" si="47"/>
        <v>4.4787676767676768E-2</v>
      </c>
      <c r="U222" s="36">
        <f t="shared" si="48"/>
        <v>-0.5069440998831749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479000</v>
      </c>
      <c r="E223" s="31">
        <v>479000</v>
      </c>
      <c r="F223" s="31">
        <v>8599</v>
      </c>
      <c r="G223" s="36">
        <f t="shared" si="42"/>
        <v>1.7951983298538622E-2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8599</v>
      </c>
      <c r="O223" s="36">
        <f t="shared" si="46"/>
        <v>1.7951983298538622E-2</v>
      </c>
      <c r="P223" s="31">
        <v>10950</v>
      </c>
      <c r="Q223" s="31">
        <v>174000</v>
      </c>
      <c r="R223" s="31">
        <v>174000</v>
      </c>
      <c r="S223" s="31">
        <v>10950</v>
      </c>
      <c r="T223" s="36">
        <f t="shared" si="47"/>
        <v>6.2931034482758622E-2</v>
      </c>
      <c r="U223" s="36">
        <f t="shared" si="48"/>
        <v>-0.21470319634703194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67541143</v>
      </c>
      <c r="E224" s="32">
        <f>SUM(E217:E223)</f>
        <v>67541143</v>
      </c>
      <c r="F224" s="32">
        <f>SUM(F217:F223)</f>
        <v>8244923</v>
      </c>
      <c r="G224" s="37">
        <f t="shared" si="42"/>
        <v>0.12207260099225742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8244923</v>
      </c>
      <c r="O224" s="37">
        <f t="shared" si="46"/>
        <v>0.12207260099225742</v>
      </c>
      <c r="P224" s="32">
        <f>SUM(P217:P223)</f>
        <v>6486792</v>
      </c>
      <c r="Q224" s="32">
        <f>SUM(Q217:Q223)</f>
        <v>58765521</v>
      </c>
      <c r="R224" s="32">
        <f>SUM(R217:R223)</f>
        <v>57013990</v>
      </c>
      <c r="S224" s="32">
        <f>SUM(S217:S223)</f>
        <v>6486792</v>
      </c>
      <c r="T224" s="37">
        <f t="shared" si="47"/>
        <v>0.11038431872321867</v>
      </c>
      <c r="U224" s="37">
        <f t="shared" si="48"/>
        <v>0.27103243020587064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1100000</v>
      </c>
      <c r="E225" s="31">
        <v>1100000</v>
      </c>
      <c r="F225" s="31">
        <v>240150</v>
      </c>
      <c r="G225" s="36">
        <f t="shared" si="42"/>
        <v>0.21831818181818183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240150</v>
      </c>
      <c r="O225" s="36">
        <f t="shared" si="46"/>
        <v>0.21831818181818183</v>
      </c>
      <c r="P225" s="31">
        <v>395644</v>
      </c>
      <c r="Q225" s="31">
        <v>0</v>
      </c>
      <c r="R225" s="31">
        <v>0</v>
      </c>
      <c r="S225" s="31">
        <v>395644</v>
      </c>
      <c r="T225" s="36">
        <f t="shared" si="47"/>
        <v>0</v>
      </c>
      <c r="U225" s="36">
        <f t="shared" si="48"/>
        <v>-0.39301493261619036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51423</v>
      </c>
      <c r="E226" s="31">
        <v>51423</v>
      </c>
      <c r="F226" s="31">
        <v>52689</v>
      </c>
      <c r="G226" s="36">
        <f t="shared" si="42"/>
        <v>1.0246193337611575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52689</v>
      </c>
      <c r="O226" s="36">
        <f t="shared" si="46"/>
        <v>1.0246193337611575</v>
      </c>
      <c r="P226" s="31">
        <v>23243</v>
      </c>
      <c r="Q226" s="31">
        <v>9787576</v>
      </c>
      <c r="R226" s="31">
        <v>3037918</v>
      </c>
      <c r="S226" s="31">
        <v>23243</v>
      </c>
      <c r="T226" s="36">
        <f t="shared" si="47"/>
        <v>2.3747452893341518E-3</v>
      </c>
      <c r="U226" s="36">
        <f t="shared" si="48"/>
        <v>1.2668760487028354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11242</v>
      </c>
      <c r="E227" s="31">
        <v>11242</v>
      </c>
      <c r="F227" s="31">
        <v>37796</v>
      </c>
      <c r="G227" s="36">
        <f t="shared" si="42"/>
        <v>3.3620352250489236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37796</v>
      </c>
      <c r="O227" s="36">
        <f t="shared" si="46"/>
        <v>3.3620352250489236</v>
      </c>
      <c r="P227" s="31">
        <v>4263</v>
      </c>
      <c r="Q227" s="31">
        <v>0</v>
      </c>
      <c r="R227" s="31">
        <v>0</v>
      </c>
      <c r="S227" s="31">
        <v>4263</v>
      </c>
      <c r="T227" s="36">
        <f t="shared" si="47"/>
        <v>0</v>
      </c>
      <c r="U227" s="36">
        <f t="shared" si="48"/>
        <v>7.8660567675345998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42406953</v>
      </c>
      <c r="E228" s="31">
        <v>42406953</v>
      </c>
      <c r="F228" s="31">
        <v>718939</v>
      </c>
      <c r="G228" s="36">
        <f t="shared" si="42"/>
        <v>1.6953328384616551E-2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718939</v>
      </c>
      <c r="O228" s="36">
        <f t="shared" si="46"/>
        <v>1.6953328384616551E-2</v>
      </c>
      <c r="P228" s="31">
        <v>841090</v>
      </c>
      <c r="Q228" s="31">
        <v>10883136</v>
      </c>
      <c r="R228" s="31">
        <v>4879869</v>
      </c>
      <c r="S228" s="31">
        <v>841090</v>
      </c>
      <c r="T228" s="36">
        <f t="shared" si="47"/>
        <v>7.7283790260454344E-2</v>
      </c>
      <c r="U228" s="36">
        <f t="shared" si="48"/>
        <v>-0.14522940470104273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43569618</v>
      </c>
      <c r="E230" s="32">
        <f>SUM(E225:E229)</f>
        <v>43569618</v>
      </c>
      <c r="F230" s="32">
        <f>SUM(F225:F229)</f>
        <v>1049574</v>
      </c>
      <c r="G230" s="37">
        <f t="shared" si="42"/>
        <v>2.4089584627526455E-2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1049574</v>
      </c>
      <c r="O230" s="37">
        <f t="shared" si="46"/>
        <v>2.4089584627526455E-2</v>
      </c>
      <c r="P230" s="32">
        <f>SUM(P225:P229)</f>
        <v>1264240</v>
      </c>
      <c r="Q230" s="32">
        <f>SUM(Q225:Q229)</f>
        <v>20670712</v>
      </c>
      <c r="R230" s="32">
        <f>SUM(R225:R229)</f>
        <v>7917787</v>
      </c>
      <c r="S230" s="32">
        <f>SUM(S225:S229)</f>
        <v>1264240</v>
      </c>
      <c r="T230" s="37">
        <f t="shared" si="47"/>
        <v>6.1160931466705162E-2</v>
      </c>
      <c r="U230" s="37">
        <f t="shared" si="48"/>
        <v>-0.16979845598936916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188886316</v>
      </c>
      <c r="E231" s="32">
        <f>SUM(E208:E215,E217:E223,E225:E229)</f>
        <v>188886316</v>
      </c>
      <c r="F231" s="32">
        <f>SUM(F208:F215,F217:F223,F225:F229)</f>
        <v>13825490</v>
      </c>
      <c r="G231" s="37">
        <f t="shared" si="42"/>
        <v>7.3194767587081322E-2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13825490</v>
      </c>
      <c r="O231" s="37">
        <f t="shared" si="46"/>
        <v>7.3194767587081322E-2</v>
      </c>
      <c r="P231" s="32">
        <f>SUM(P208:P215,P217:P223,P225:P229)</f>
        <v>10747227</v>
      </c>
      <c r="Q231" s="32">
        <f>SUM(Q208:Q215,Q217:Q223,Q225:Q229)</f>
        <v>148540389</v>
      </c>
      <c r="R231" s="32">
        <f>SUM(R208:R215,R217:R223,R225:R229)</f>
        <v>129288110</v>
      </c>
      <c r="S231" s="32">
        <f>SUM(S208:S215,S217:S223,S225:S229)</f>
        <v>10747227</v>
      </c>
      <c r="T231" s="37">
        <f t="shared" si="47"/>
        <v>7.2352220647543874E-2</v>
      </c>
      <c r="U231" s="37">
        <f t="shared" si="48"/>
        <v>0.28642393056366999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2150</v>
      </c>
      <c r="E235" s="31">
        <v>2150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156</v>
      </c>
      <c r="Q235" s="31">
        <v>8500</v>
      </c>
      <c r="R235" s="31">
        <v>8500</v>
      </c>
      <c r="S235" s="31">
        <v>156</v>
      </c>
      <c r="T235" s="36">
        <f t="shared" si="54"/>
        <v>1.8352941176470589E-2</v>
      </c>
      <c r="U235" s="36">
        <f t="shared" si="55"/>
        <v>-1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116205073</v>
      </c>
      <c r="E236" s="31">
        <v>116205073</v>
      </c>
      <c r="F236" s="31">
        <v>14693298</v>
      </c>
      <c r="G236" s="36">
        <f t="shared" si="49"/>
        <v>0.12644282750031061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14693298</v>
      </c>
      <c r="O236" s="36">
        <f t="shared" si="53"/>
        <v>0.12644282750031061</v>
      </c>
      <c r="P236" s="31">
        <v>5591906</v>
      </c>
      <c r="Q236" s="31">
        <v>131281954</v>
      </c>
      <c r="R236" s="31">
        <v>111281954</v>
      </c>
      <c r="S236" s="31">
        <v>5591906</v>
      </c>
      <c r="T236" s="36">
        <f t="shared" si="54"/>
        <v>4.2594628047659927E-2</v>
      </c>
      <c r="U236" s="36">
        <f t="shared" si="55"/>
        <v>1.6276010362119822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4000000</v>
      </c>
      <c r="E238" s="31">
        <v>4000000</v>
      </c>
      <c r="F238" s="31">
        <v>253722</v>
      </c>
      <c r="G238" s="36">
        <f t="shared" si="49"/>
        <v>6.3430500000000001E-2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253722</v>
      </c>
      <c r="O238" s="36">
        <f t="shared" si="53"/>
        <v>6.3430500000000001E-2</v>
      </c>
      <c r="P238" s="31">
        <v>0</v>
      </c>
      <c r="Q238" s="31">
        <v>4000000</v>
      </c>
      <c r="R238" s="31">
        <v>4000000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120207223</v>
      </c>
      <c r="E240" s="32">
        <f>SUM(E234:E239)</f>
        <v>120207223</v>
      </c>
      <c r="F240" s="32">
        <f>SUM(F234:F239)</f>
        <v>14947020</v>
      </c>
      <c r="G240" s="37">
        <f t="shared" si="49"/>
        <v>0.12434377591436414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14947020</v>
      </c>
      <c r="O240" s="37">
        <f t="shared" si="53"/>
        <v>0.12434377591436414</v>
      </c>
      <c r="P240" s="32">
        <f>SUM(P234:P239)</f>
        <v>5592062</v>
      </c>
      <c r="Q240" s="32">
        <f>SUM(Q234:Q239)</f>
        <v>135290454</v>
      </c>
      <c r="R240" s="32">
        <f>SUM(R234:R239)</f>
        <v>115290454</v>
      </c>
      <c r="S240" s="32">
        <f>SUM(S234:S239)</f>
        <v>5592062</v>
      </c>
      <c r="T240" s="37">
        <f t="shared" si="54"/>
        <v>4.1333751455960077E-2</v>
      </c>
      <c r="U240" s="37">
        <f t="shared" si="55"/>
        <v>1.6728995493969845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19855008</v>
      </c>
      <c r="E241" s="31">
        <v>19855008</v>
      </c>
      <c r="F241" s="31">
        <v>7868153</v>
      </c>
      <c r="G241" s="36">
        <f t="shared" si="49"/>
        <v>0.39628052529618724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7868153</v>
      </c>
      <c r="O241" s="36">
        <f t="shared" si="53"/>
        <v>0.39628052529618724</v>
      </c>
      <c r="P241" s="31">
        <v>7161885</v>
      </c>
      <c r="Q241" s="31">
        <v>19674266</v>
      </c>
      <c r="R241" s="31">
        <v>19766858</v>
      </c>
      <c r="S241" s="31">
        <v>7161885</v>
      </c>
      <c r="T241" s="36">
        <f t="shared" si="54"/>
        <v>0.36402298311916692</v>
      </c>
      <c r="U241" s="36">
        <f t="shared" si="55"/>
        <v>9.8614819981052371E-2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1153582</v>
      </c>
      <c r="E243" s="31">
        <v>1153582</v>
      </c>
      <c r="F243" s="31">
        <v>67160</v>
      </c>
      <c r="G243" s="36">
        <f t="shared" si="49"/>
        <v>5.8218661525578592E-2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67160</v>
      </c>
      <c r="O243" s="36">
        <f t="shared" si="53"/>
        <v>5.8218661525578592E-2</v>
      </c>
      <c r="P243" s="31">
        <v>40356</v>
      </c>
      <c r="Q243" s="31">
        <v>1134888</v>
      </c>
      <c r="R243" s="31">
        <v>1134888</v>
      </c>
      <c r="S243" s="31">
        <v>40356</v>
      </c>
      <c r="T243" s="36">
        <f t="shared" si="54"/>
        <v>3.5559456087296722E-2</v>
      </c>
      <c r="U243" s="36">
        <f t="shared" si="55"/>
        <v>0.66418872038854193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21008590</v>
      </c>
      <c r="E247" s="32">
        <f>SUM(E241:E246)</f>
        <v>21008590</v>
      </c>
      <c r="F247" s="32">
        <f>SUM(F241:F246)</f>
        <v>7935313</v>
      </c>
      <c r="G247" s="37">
        <f t="shared" si="49"/>
        <v>0.37771754315734657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7935313</v>
      </c>
      <c r="O247" s="37">
        <f t="shared" si="53"/>
        <v>0.37771754315734657</v>
      </c>
      <c r="P247" s="32">
        <f>SUM(P241:P246)</f>
        <v>7202241</v>
      </c>
      <c r="Q247" s="32">
        <f>SUM(Q241:Q246)</f>
        <v>20809154</v>
      </c>
      <c r="R247" s="32">
        <f>SUM(R241:R246)</f>
        <v>20901746</v>
      </c>
      <c r="S247" s="32">
        <f>SUM(S241:S246)</f>
        <v>7202241</v>
      </c>
      <c r="T247" s="37">
        <f t="shared" si="54"/>
        <v>0.34610926518204438</v>
      </c>
      <c r="U247" s="37">
        <f t="shared" si="55"/>
        <v>0.10178387532436095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2525640</v>
      </c>
      <c r="E249" s="31">
        <v>2525640</v>
      </c>
      <c r="F249" s="31">
        <v>142880</v>
      </c>
      <c r="G249" s="36">
        <f t="shared" si="49"/>
        <v>5.6571799623065834E-2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142880</v>
      </c>
      <c r="O249" s="36">
        <f t="shared" si="53"/>
        <v>5.6571799623065834E-2</v>
      </c>
      <c r="P249" s="31">
        <v>135165</v>
      </c>
      <c r="Q249" s="31">
        <v>2452320</v>
      </c>
      <c r="R249" s="31">
        <v>2452320</v>
      </c>
      <c r="S249" s="31">
        <v>135165</v>
      </c>
      <c r="T249" s="36">
        <f t="shared" si="54"/>
        <v>5.5117195145821099E-2</v>
      </c>
      <c r="U249" s="36">
        <f t="shared" si="55"/>
        <v>5.7078385676765375E-2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950000</v>
      </c>
      <c r="E251" s="31">
        <v>950000</v>
      </c>
      <c r="F251" s="31">
        <v>231736</v>
      </c>
      <c r="G251" s="36">
        <f t="shared" si="49"/>
        <v>0.24393263157894737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231736</v>
      </c>
      <c r="O251" s="36">
        <f t="shared" si="53"/>
        <v>0.24393263157894737</v>
      </c>
      <c r="P251" s="31">
        <v>0</v>
      </c>
      <c r="Q251" s="31">
        <v>1270000</v>
      </c>
      <c r="R251" s="31">
        <v>1270000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41635024</v>
      </c>
      <c r="E253" s="31">
        <v>41635024</v>
      </c>
      <c r="F253" s="31">
        <v>17347876</v>
      </c>
      <c r="G253" s="36">
        <f t="shared" si="49"/>
        <v>0.41666544974250525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17347876</v>
      </c>
      <c r="O253" s="36">
        <f t="shared" si="53"/>
        <v>0.41666544974250525</v>
      </c>
      <c r="P253" s="31">
        <v>19204247</v>
      </c>
      <c r="Q253" s="31">
        <v>38935699</v>
      </c>
      <c r="R253" s="31">
        <v>38935699</v>
      </c>
      <c r="S253" s="31">
        <v>19204247</v>
      </c>
      <c r="T253" s="36">
        <f t="shared" si="54"/>
        <v>0.49322979921331322</v>
      </c>
      <c r="U253" s="36">
        <f t="shared" si="55"/>
        <v>-9.6664607573522687E-2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45110664</v>
      </c>
      <c r="E254" s="32">
        <f>SUM(E248:E253)</f>
        <v>45110664</v>
      </c>
      <c r="F254" s="32">
        <f>SUM(F248:F253)</f>
        <v>17722492</v>
      </c>
      <c r="G254" s="37">
        <f t="shared" si="49"/>
        <v>0.39286701698738019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17722492</v>
      </c>
      <c r="O254" s="37">
        <f t="shared" si="53"/>
        <v>0.39286701698738019</v>
      </c>
      <c r="P254" s="32">
        <f>SUM(P248:P253)</f>
        <v>19339412</v>
      </c>
      <c r="Q254" s="32">
        <f>SUM(Q248:Q253)</f>
        <v>42658019</v>
      </c>
      <c r="R254" s="32">
        <f>SUM(R248:R253)</f>
        <v>42658019</v>
      </c>
      <c r="S254" s="32">
        <f>SUM(S248:S253)</f>
        <v>19339412</v>
      </c>
      <c r="T254" s="37">
        <f t="shared" si="54"/>
        <v>0.4533593554824944</v>
      </c>
      <c r="U254" s="37">
        <f t="shared" si="55"/>
        <v>-8.3607505750433408E-2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31777995</v>
      </c>
      <c r="E255" s="31">
        <v>31777995</v>
      </c>
      <c r="F255" s="31">
        <v>3272462</v>
      </c>
      <c r="G255" s="36">
        <f t="shared" si="49"/>
        <v>0.10297886949758787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3272462</v>
      </c>
      <c r="O255" s="36">
        <f t="shared" si="53"/>
        <v>0.10297886949758787</v>
      </c>
      <c r="P255" s="31">
        <v>5693555</v>
      </c>
      <c r="Q255" s="31">
        <v>33404145</v>
      </c>
      <c r="R255" s="31">
        <v>32444439</v>
      </c>
      <c r="S255" s="31">
        <v>5693555</v>
      </c>
      <c r="T255" s="36">
        <f t="shared" si="54"/>
        <v>0.17044456608603514</v>
      </c>
      <c r="U255" s="36">
        <f t="shared" si="55"/>
        <v>-0.4252339706914221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17540147</v>
      </c>
      <c r="E257" s="31">
        <v>17540147</v>
      </c>
      <c r="F257" s="31">
        <v>24251</v>
      </c>
      <c r="G257" s="36">
        <f t="shared" si="49"/>
        <v>1.3825995871072233E-3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24251</v>
      </c>
      <c r="O257" s="36">
        <f t="shared" si="53"/>
        <v>1.3825995871072233E-3</v>
      </c>
      <c r="P257" s="31">
        <v>1312146</v>
      </c>
      <c r="Q257" s="31">
        <v>92654150</v>
      </c>
      <c r="R257" s="31">
        <v>16750150</v>
      </c>
      <c r="S257" s="31">
        <v>1312146</v>
      </c>
      <c r="T257" s="36">
        <f t="shared" si="54"/>
        <v>1.4161761777535059E-2</v>
      </c>
      <c r="U257" s="36">
        <f t="shared" si="55"/>
        <v>-0.98151806277655074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49318142</v>
      </c>
      <c r="E259" s="32">
        <f>SUM(E255:E258)</f>
        <v>49318142</v>
      </c>
      <c r="F259" s="32">
        <f>SUM(F255:F258)</f>
        <v>3296713</v>
      </c>
      <c r="G259" s="37">
        <f t="shared" si="49"/>
        <v>6.684584751793772E-2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3296713</v>
      </c>
      <c r="O259" s="37">
        <f t="shared" si="53"/>
        <v>6.684584751793772E-2</v>
      </c>
      <c r="P259" s="32">
        <f>SUM(P255:P258)</f>
        <v>7005701</v>
      </c>
      <c r="Q259" s="32">
        <f>SUM(Q255:Q258)</f>
        <v>126058295</v>
      </c>
      <c r="R259" s="32">
        <f>SUM(R255:R258)</f>
        <v>49194589</v>
      </c>
      <c r="S259" s="32">
        <f>SUM(S255:S258)</f>
        <v>7005701</v>
      </c>
      <c r="T259" s="37">
        <f t="shared" si="54"/>
        <v>5.5575089287063575E-2</v>
      </c>
      <c r="U259" s="37">
        <f t="shared" si="55"/>
        <v>-0.52942425033554819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235644619</v>
      </c>
      <c r="E260" s="32">
        <f>SUM(E234:E239,E241:E246,E248:E253,E255:E258)</f>
        <v>235644619</v>
      </c>
      <c r="F260" s="32">
        <f>SUM(F234:F239,F241:F246,F248:F253,F255:F258)</f>
        <v>43901538</v>
      </c>
      <c r="G260" s="37">
        <f t="shared" si="49"/>
        <v>0.18630401231440807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43901538</v>
      </c>
      <c r="O260" s="37">
        <f t="shared" si="53"/>
        <v>0.18630401231440807</v>
      </c>
      <c r="P260" s="32">
        <f>SUM(P234:P239,P241:P246,P248:P253,P255:P258)</f>
        <v>39139416</v>
      </c>
      <c r="Q260" s="32">
        <f>SUM(Q234:Q239,Q241:Q246,Q248:Q253,Q255:Q258)</f>
        <v>324815922</v>
      </c>
      <c r="R260" s="32">
        <f>SUM(R234:R239,R241:R246,R248:R253,R255:R258)</f>
        <v>228044808</v>
      </c>
      <c r="S260" s="32">
        <f>SUM(S234:S239,S241:S246,S248:S253,S255:S258)</f>
        <v>39139416</v>
      </c>
      <c r="T260" s="37">
        <f t="shared" si="54"/>
        <v>0.12049722119225424</v>
      </c>
      <c r="U260" s="37">
        <f t="shared" si="55"/>
        <v>0.12167074746337558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5000</v>
      </c>
      <c r="E263" s="31">
        <v>5000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124800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9215659</v>
      </c>
      <c r="E264" s="31">
        <v>9215659</v>
      </c>
      <c r="F264" s="31">
        <v>2675032</v>
      </c>
      <c r="G264" s="36">
        <f t="shared" si="56"/>
        <v>0.29027028886376982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2675032</v>
      </c>
      <c r="O264" s="36">
        <f t="shared" si="60"/>
        <v>0.29027028886376982</v>
      </c>
      <c r="P264" s="31">
        <v>2272406</v>
      </c>
      <c r="Q264" s="31">
        <v>8292623</v>
      </c>
      <c r="R264" s="31">
        <v>8343623</v>
      </c>
      <c r="S264" s="31">
        <v>2272406</v>
      </c>
      <c r="T264" s="36">
        <f t="shared" si="61"/>
        <v>0.274027409662781</v>
      </c>
      <c r="U264" s="36">
        <f t="shared" si="62"/>
        <v>0.177180486233534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9220659</v>
      </c>
      <c r="E267" s="32">
        <f>SUM(E263:E266)</f>
        <v>9220659</v>
      </c>
      <c r="F267" s="32">
        <f>SUM(F263:F266)</f>
        <v>2675032</v>
      </c>
      <c r="G267" s="37">
        <f t="shared" si="56"/>
        <v>0.29011288672534141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2675032</v>
      </c>
      <c r="O267" s="37">
        <f t="shared" si="60"/>
        <v>0.29011288672534141</v>
      </c>
      <c r="P267" s="32">
        <f>SUM(P263:P266)</f>
        <v>2272406</v>
      </c>
      <c r="Q267" s="32">
        <f>SUM(Q263:Q266)</f>
        <v>8417423</v>
      </c>
      <c r="R267" s="32">
        <f>SUM(R263:R266)</f>
        <v>8343623</v>
      </c>
      <c r="S267" s="32">
        <f>SUM(S263:S266)</f>
        <v>2272406</v>
      </c>
      <c r="T267" s="37">
        <f t="shared" si="61"/>
        <v>0.26996457229249382</v>
      </c>
      <c r="U267" s="37">
        <f t="shared" si="62"/>
        <v>0.177180486233534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132638</v>
      </c>
      <c r="E274" s="31">
        <v>132638</v>
      </c>
      <c r="F274" s="31">
        <v>41730</v>
      </c>
      <c r="G274" s="36">
        <f t="shared" si="56"/>
        <v>0.31461572098493645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41730</v>
      </c>
      <c r="O274" s="36">
        <f t="shared" si="60"/>
        <v>0.31461572098493645</v>
      </c>
      <c r="P274" s="31">
        <v>17264</v>
      </c>
      <c r="Q274" s="31">
        <v>106969</v>
      </c>
      <c r="R274" s="31">
        <v>116969</v>
      </c>
      <c r="S274" s="31">
        <v>17264</v>
      </c>
      <c r="T274" s="36">
        <f t="shared" si="61"/>
        <v>0.16139255298263983</v>
      </c>
      <c r="U274" s="36">
        <f t="shared" si="62"/>
        <v>1.4171686746987953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132638</v>
      </c>
      <c r="E275" s="32">
        <f>SUM(E268:E274)</f>
        <v>132638</v>
      </c>
      <c r="F275" s="32">
        <f>SUM(F268:F274)</f>
        <v>41730</v>
      </c>
      <c r="G275" s="37">
        <f t="shared" si="56"/>
        <v>0.31461572098493645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41730</v>
      </c>
      <c r="O275" s="37">
        <f t="shared" si="60"/>
        <v>0.31461572098493645</v>
      </c>
      <c r="P275" s="32">
        <f>SUM(P268:P274)</f>
        <v>17264</v>
      </c>
      <c r="Q275" s="32">
        <f>SUM(Q268:Q274)</f>
        <v>106969</v>
      </c>
      <c r="R275" s="32">
        <f>SUM(R268:R274)</f>
        <v>116969</v>
      </c>
      <c r="S275" s="32">
        <f>SUM(S268:S274)</f>
        <v>17264</v>
      </c>
      <c r="T275" s="37">
        <f t="shared" si="61"/>
        <v>0.16139255298263983</v>
      </c>
      <c r="U275" s="37">
        <f t="shared" si="62"/>
        <v>1.4171686746987953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1733006</v>
      </c>
      <c r="E278" s="31">
        <v>1733006</v>
      </c>
      <c r="F278" s="31">
        <v>68335</v>
      </c>
      <c r="G278" s="36">
        <f t="shared" si="56"/>
        <v>3.9431484945810918E-2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68335</v>
      </c>
      <c r="O278" s="36">
        <f t="shared" si="60"/>
        <v>3.9431484945810918E-2</v>
      </c>
      <c r="P278" s="31">
        <v>102037</v>
      </c>
      <c r="Q278" s="31">
        <v>3392737</v>
      </c>
      <c r="R278" s="31">
        <v>3027892</v>
      </c>
      <c r="S278" s="31">
        <v>102037</v>
      </c>
      <c r="T278" s="36">
        <f t="shared" si="61"/>
        <v>3.0075128134010976E-2</v>
      </c>
      <c r="U278" s="36">
        <f t="shared" si="62"/>
        <v>-0.33029195291903912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850265</v>
      </c>
      <c r="E283" s="31">
        <v>850265</v>
      </c>
      <c r="F283" s="31">
        <v>175680</v>
      </c>
      <c r="G283" s="36">
        <f t="shared" si="56"/>
        <v>0.20661793676089218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175680</v>
      </c>
      <c r="O283" s="36">
        <f t="shared" si="60"/>
        <v>0.20661793676089218</v>
      </c>
      <c r="P283" s="31">
        <v>83389</v>
      </c>
      <c r="Q283" s="31">
        <v>409063</v>
      </c>
      <c r="R283" s="31">
        <v>802137</v>
      </c>
      <c r="S283" s="31">
        <v>83389</v>
      </c>
      <c r="T283" s="36">
        <f t="shared" si="61"/>
        <v>0.20385368512918547</v>
      </c>
      <c r="U283" s="36">
        <f t="shared" si="62"/>
        <v>1.1067526892036121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2583271</v>
      </c>
      <c r="E285" s="32">
        <f>SUM(E276:E284)</f>
        <v>2583271</v>
      </c>
      <c r="F285" s="32">
        <f>SUM(F276:F284)</f>
        <v>244015</v>
      </c>
      <c r="G285" s="37">
        <f t="shared" si="56"/>
        <v>9.4459698575952739E-2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244015</v>
      </c>
      <c r="O285" s="37">
        <f t="shared" si="60"/>
        <v>9.4459698575952739E-2</v>
      </c>
      <c r="P285" s="32">
        <f>SUM(P276:P284)</f>
        <v>185426</v>
      </c>
      <c r="Q285" s="32">
        <f>SUM(Q276:Q284)</f>
        <v>3801800</v>
      </c>
      <c r="R285" s="32">
        <f>SUM(R276:R284)</f>
        <v>3830029</v>
      </c>
      <c r="S285" s="32">
        <f>SUM(S276:S284)</f>
        <v>185426</v>
      </c>
      <c r="T285" s="37">
        <f t="shared" si="61"/>
        <v>4.8773212688726392E-2</v>
      </c>
      <c r="U285" s="37">
        <f t="shared" si="62"/>
        <v>0.31596971298523391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1316957</v>
      </c>
      <c r="E288" s="31">
        <v>1316957</v>
      </c>
      <c r="F288" s="31">
        <v>8040</v>
      </c>
      <c r="G288" s="36">
        <f t="shared" si="56"/>
        <v>6.1049829265496141E-3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8040</v>
      </c>
      <c r="O288" s="36">
        <f t="shared" si="60"/>
        <v>6.1049829265496141E-3</v>
      </c>
      <c r="P288" s="31">
        <v>68400</v>
      </c>
      <c r="Q288" s="31">
        <v>1135686</v>
      </c>
      <c r="R288" s="31">
        <v>1849811</v>
      </c>
      <c r="S288" s="31">
        <v>68400</v>
      </c>
      <c r="T288" s="36">
        <f t="shared" si="61"/>
        <v>6.0227915110338599E-2</v>
      </c>
      <c r="U288" s="36">
        <f t="shared" si="62"/>
        <v>-0.88245614035087716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8817172</v>
      </c>
      <c r="E290" s="31">
        <v>8817172</v>
      </c>
      <c r="F290" s="31">
        <v>1761686</v>
      </c>
      <c r="G290" s="36">
        <f t="shared" si="56"/>
        <v>0.1998017051272222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1761686</v>
      </c>
      <c r="O290" s="36">
        <f t="shared" si="60"/>
        <v>0.1998017051272222</v>
      </c>
      <c r="P290" s="31">
        <v>1920905</v>
      </c>
      <c r="Q290" s="31">
        <v>10553149</v>
      </c>
      <c r="R290" s="31">
        <v>7449754</v>
      </c>
      <c r="S290" s="31">
        <v>1920905</v>
      </c>
      <c r="T290" s="36">
        <f t="shared" si="61"/>
        <v>0.18202197277798315</v>
      </c>
      <c r="U290" s="36">
        <f t="shared" si="62"/>
        <v>-8.2887493134746415E-2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10134129</v>
      </c>
      <c r="E292" s="32">
        <f>SUM(E286:E291)</f>
        <v>10134129</v>
      </c>
      <c r="F292" s="32">
        <f>SUM(F286:F291)</f>
        <v>1769726</v>
      </c>
      <c r="G292" s="37">
        <f t="shared" si="56"/>
        <v>0.17463030123259729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1769726</v>
      </c>
      <c r="O292" s="37">
        <f t="shared" si="60"/>
        <v>0.17463030123259729</v>
      </c>
      <c r="P292" s="32">
        <f>SUM(P286:P291)</f>
        <v>1989305</v>
      </c>
      <c r="Q292" s="32">
        <f>SUM(Q286:Q291)</f>
        <v>11688835</v>
      </c>
      <c r="R292" s="32">
        <f>SUM(R286:R291)</f>
        <v>9299565</v>
      </c>
      <c r="S292" s="32">
        <f>SUM(S286:S291)</f>
        <v>1989305</v>
      </c>
      <c r="T292" s="37">
        <f t="shared" si="61"/>
        <v>0.17018847472823426</v>
      </c>
      <c r="U292" s="37">
        <f t="shared" si="62"/>
        <v>-0.11037975574384018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750000</v>
      </c>
      <c r="E293" s="31">
        <v>750000</v>
      </c>
      <c r="F293" s="31">
        <v>55678</v>
      </c>
      <c r="G293" s="36">
        <f t="shared" si="56"/>
        <v>7.4237333333333336E-2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55678</v>
      </c>
      <c r="O293" s="36">
        <f t="shared" si="60"/>
        <v>7.4237333333333336E-2</v>
      </c>
      <c r="P293" s="31">
        <v>49793</v>
      </c>
      <c r="Q293" s="31">
        <v>340000</v>
      </c>
      <c r="R293" s="31">
        <v>340000</v>
      </c>
      <c r="S293" s="31">
        <v>49793</v>
      </c>
      <c r="T293" s="36">
        <f t="shared" si="61"/>
        <v>0.14645</v>
      </c>
      <c r="U293" s="36">
        <f t="shared" si="62"/>
        <v>0.11818930371739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129600</v>
      </c>
      <c r="E295" s="31">
        <v>129600</v>
      </c>
      <c r="F295" s="31">
        <v>91834</v>
      </c>
      <c r="G295" s="36">
        <f t="shared" si="56"/>
        <v>0.70859567901234566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91834</v>
      </c>
      <c r="O295" s="36">
        <f t="shared" si="60"/>
        <v>0.70859567901234566</v>
      </c>
      <c r="P295" s="31">
        <v>11490</v>
      </c>
      <c r="Q295" s="31">
        <v>140261</v>
      </c>
      <c r="R295" s="31">
        <v>147450</v>
      </c>
      <c r="S295" s="31">
        <v>11490</v>
      </c>
      <c r="T295" s="36">
        <f t="shared" si="61"/>
        <v>8.1918708693079337E-2</v>
      </c>
      <c r="U295" s="36">
        <f t="shared" si="62"/>
        <v>6.9925152306353349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8424</v>
      </c>
      <c r="E296" s="31">
        <v>8424</v>
      </c>
      <c r="F296" s="31">
        <v>700</v>
      </c>
      <c r="G296" s="36">
        <f t="shared" si="56"/>
        <v>8.3095916429249767E-2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700</v>
      </c>
      <c r="O296" s="36">
        <f t="shared" si="60"/>
        <v>8.3095916429249767E-2</v>
      </c>
      <c r="P296" s="31">
        <v>500</v>
      </c>
      <c r="Q296" s="31">
        <v>18202416</v>
      </c>
      <c r="R296" s="31">
        <v>16210416</v>
      </c>
      <c r="S296" s="31">
        <v>500</v>
      </c>
      <c r="T296" s="36">
        <f t="shared" si="61"/>
        <v>2.7468881054031509E-5</v>
      </c>
      <c r="U296" s="36">
        <f t="shared" si="62"/>
        <v>0.39999999999999991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888024</v>
      </c>
      <c r="E298" s="32">
        <f>SUM(E293:E297)</f>
        <v>888024</v>
      </c>
      <c r="F298" s="32">
        <f>SUM(F293:F297)</f>
        <v>148212</v>
      </c>
      <c r="G298" s="37">
        <f t="shared" si="56"/>
        <v>0.16690089457041701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148212</v>
      </c>
      <c r="O298" s="37">
        <f t="shared" si="60"/>
        <v>0.16690089457041701</v>
      </c>
      <c r="P298" s="32">
        <f>SUM(P293:P297)</f>
        <v>61783</v>
      </c>
      <c r="Q298" s="32">
        <f>SUM(Q293:Q297)</f>
        <v>18682677</v>
      </c>
      <c r="R298" s="32">
        <f>SUM(R293:R297)</f>
        <v>16697866</v>
      </c>
      <c r="S298" s="32">
        <f>SUM(S293:S297)</f>
        <v>61783</v>
      </c>
      <c r="T298" s="37">
        <f t="shared" si="61"/>
        <v>3.3069671974738954E-3</v>
      </c>
      <c r="U298" s="37">
        <f t="shared" si="62"/>
        <v>1.3989123221598176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22958721</v>
      </c>
      <c r="E299" s="32">
        <f>SUM(E263:E266,E268:E274,E276:E284,E286:E291,E293:E297)</f>
        <v>22958721</v>
      </c>
      <c r="F299" s="32">
        <f>SUM(F263:F266,F268:F274,F276:F284,F286:F291,F293:F297)</f>
        <v>4878715</v>
      </c>
      <c r="G299" s="37">
        <f t="shared" si="56"/>
        <v>0.21249942451062495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4878715</v>
      </c>
      <c r="O299" s="37">
        <f t="shared" si="60"/>
        <v>0.21249942451062495</v>
      </c>
      <c r="P299" s="32">
        <f>SUM(P263:P266,P268:P274,P276:P284,P286:P291,P293:P297)</f>
        <v>4526184</v>
      </c>
      <c r="Q299" s="32">
        <f>SUM(Q263:Q266,Q268:Q274,Q276:Q284,Q286:Q291,Q293:Q297)</f>
        <v>42697704</v>
      </c>
      <c r="R299" s="32">
        <f>SUM(R263:R266,R268:R274,R276:R284,R286:R291,R293:R297)</f>
        <v>38288052</v>
      </c>
      <c r="S299" s="32">
        <f>SUM(S263:S266,S268:S274,S276:S284,S286:S291,S293:S297)</f>
        <v>4526184</v>
      </c>
      <c r="T299" s="37">
        <f t="shared" si="61"/>
        <v>0.10600532525121258</v>
      </c>
      <c r="U299" s="37">
        <f t="shared" si="62"/>
        <v>7.7887023594268356E-2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1639672900</v>
      </c>
      <c r="E302" s="31">
        <v>1639672900</v>
      </c>
      <c r="F302" s="31">
        <v>494878019</v>
      </c>
      <c r="G302" s="36">
        <f t="shared" ref="G302:G339" si="63">IF(($D302     =0),0,($F302     /$D302     ))</f>
        <v>0.30181508702131993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494878019</v>
      </c>
      <c r="O302" s="36">
        <f t="shared" ref="O302:O339" si="67">IF(($D302     =0),0,($N302     /$D302     ))</f>
        <v>0.30181508702131993</v>
      </c>
      <c r="P302" s="31">
        <v>469671993</v>
      </c>
      <c r="Q302" s="31">
        <v>1706432430</v>
      </c>
      <c r="R302" s="31">
        <v>1811189475</v>
      </c>
      <c r="S302" s="31">
        <v>469671993</v>
      </c>
      <c r="T302" s="36">
        <f t="shared" ref="T302:T339" si="68">IF(($Q302     =0),0,($S302     /$Q302     ))</f>
        <v>0.27523620903055623</v>
      </c>
      <c r="U302" s="36">
        <f t="shared" ref="U302:U339" si="69">IF(($P302     =0),0,(($F302     /$P302     )-1))</f>
        <v>5.3667296274146903E-2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1639672900</v>
      </c>
      <c r="E303" s="32">
        <f>E302</f>
        <v>1639672900</v>
      </c>
      <c r="F303" s="32">
        <f>F302</f>
        <v>494878019</v>
      </c>
      <c r="G303" s="37">
        <f t="shared" si="63"/>
        <v>0.30181508702131993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494878019</v>
      </c>
      <c r="O303" s="37">
        <f t="shared" si="67"/>
        <v>0.30181508702131993</v>
      </c>
      <c r="P303" s="32">
        <f>P302</f>
        <v>469671993</v>
      </c>
      <c r="Q303" s="32">
        <f>Q302</f>
        <v>1706432430</v>
      </c>
      <c r="R303" s="32">
        <f>R302</f>
        <v>1811189475</v>
      </c>
      <c r="S303" s="32">
        <f>S302</f>
        <v>469671993</v>
      </c>
      <c r="T303" s="37">
        <f t="shared" si="68"/>
        <v>0.27523620903055623</v>
      </c>
      <c r="U303" s="37">
        <f t="shared" si="69"/>
        <v>5.3667296274146903E-2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11673334</v>
      </c>
      <c r="E304" s="31">
        <v>11673334</v>
      </c>
      <c r="F304" s="31">
        <v>499369</v>
      </c>
      <c r="G304" s="36">
        <f t="shared" si="63"/>
        <v>4.2778609778491732E-2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499369</v>
      </c>
      <c r="O304" s="36">
        <f t="shared" si="67"/>
        <v>4.2778609778491732E-2</v>
      </c>
      <c r="P304" s="31">
        <v>372579</v>
      </c>
      <c r="Q304" s="31">
        <v>14461286</v>
      </c>
      <c r="R304" s="31">
        <v>9661286</v>
      </c>
      <c r="S304" s="31">
        <v>372579</v>
      </c>
      <c r="T304" s="36">
        <f t="shared" si="68"/>
        <v>2.5763891261122975E-2</v>
      </c>
      <c r="U304" s="36">
        <f t="shared" si="69"/>
        <v>0.34030366714173366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11486897</v>
      </c>
      <c r="E305" s="31">
        <v>11486897</v>
      </c>
      <c r="F305" s="31">
        <v>264512</v>
      </c>
      <c r="G305" s="36">
        <f t="shared" si="63"/>
        <v>2.3027280561495417E-2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264512</v>
      </c>
      <c r="O305" s="36">
        <f t="shared" si="67"/>
        <v>2.3027280561495417E-2</v>
      </c>
      <c r="P305" s="31">
        <v>239338</v>
      </c>
      <c r="Q305" s="31">
        <v>20792829</v>
      </c>
      <c r="R305" s="31">
        <v>10784887</v>
      </c>
      <c r="S305" s="31">
        <v>239338</v>
      </c>
      <c r="T305" s="36">
        <f t="shared" si="68"/>
        <v>1.1510603006449963E-2</v>
      </c>
      <c r="U305" s="36">
        <f t="shared" si="69"/>
        <v>0.10518179311266906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23524000</v>
      </c>
      <c r="E306" s="31">
        <v>23524000</v>
      </c>
      <c r="F306" s="31">
        <v>34759</v>
      </c>
      <c r="G306" s="36">
        <f t="shared" si="63"/>
        <v>1.4775973473898996E-3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34759</v>
      </c>
      <c r="O306" s="36">
        <f t="shared" si="67"/>
        <v>1.4775973473898996E-3</v>
      </c>
      <c r="P306" s="31">
        <v>1657225</v>
      </c>
      <c r="Q306" s="31">
        <v>21267000</v>
      </c>
      <c r="R306" s="31">
        <v>22517635</v>
      </c>
      <c r="S306" s="31">
        <v>1657225</v>
      </c>
      <c r="T306" s="36">
        <f t="shared" si="68"/>
        <v>7.7924719048290778E-2</v>
      </c>
      <c r="U306" s="36">
        <f t="shared" si="69"/>
        <v>-0.97902578104964622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26079415</v>
      </c>
      <c r="E307" s="31">
        <v>26079415</v>
      </c>
      <c r="F307" s="31">
        <v>6376991</v>
      </c>
      <c r="G307" s="36">
        <f t="shared" si="63"/>
        <v>0.24452201094234668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6376991</v>
      </c>
      <c r="O307" s="36">
        <f t="shared" si="67"/>
        <v>0.24452201094234668</v>
      </c>
      <c r="P307" s="31">
        <v>4538852</v>
      </c>
      <c r="Q307" s="31">
        <v>19979681</v>
      </c>
      <c r="R307" s="31">
        <v>23932576</v>
      </c>
      <c r="S307" s="31">
        <v>4538852</v>
      </c>
      <c r="T307" s="36">
        <f t="shared" si="68"/>
        <v>0.22717339681249166</v>
      </c>
      <c r="U307" s="36">
        <f t="shared" si="69"/>
        <v>0.40497883605810459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41123461</v>
      </c>
      <c r="E308" s="31">
        <v>41123461</v>
      </c>
      <c r="F308" s="31">
        <v>3157451</v>
      </c>
      <c r="G308" s="36">
        <f t="shared" si="63"/>
        <v>7.6779797303539218E-2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3157451</v>
      </c>
      <c r="O308" s="36">
        <f t="shared" si="67"/>
        <v>7.6779797303539218E-2</v>
      </c>
      <c r="P308" s="31">
        <v>2791134</v>
      </c>
      <c r="Q308" s="31">
        <v>41221738</v>
      </c>
      <c r="R308" s="31">
        <v>38267812</v>
      </c>
      <c r="S308" s="31">
        <v>2791134</v>
      </c>
      <c r="T308" s="36">
        <f t="shared" si="68"/>
        <v>6.7710245502021288E-2</v>
      </c>
      <c r="U308" s="36">
        <f t="shared" si="69"/>
        <v>0.1312430718123887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16369527</v>
      </c>
      <c r="E309" s="31">
        <v>16369527</v>
      </c>
      <c r="F309" s="31">
        <v>4455044</v>
      </c>
      <c r="G309" s="36">
        <f t="shared" si="63"/>
        <v>0.27215471772641936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4455044</v>
      </c>
      <c r="O309" s="36">
        <f t="shared" si="67"/>
        <v>0.27215471772641936</v>
      </c>
      <c r="P309" s="31">
        <v>2547685</v>
      </c>
      <c r="Q309" s="31">
        <v>18428492</v>
      </c>
      <c r="R309" s="31">
        <v>17607492</v>
      </c>
      <c r="S309" s="31">
        <v>2547685</v>
      </c>
      <c r="T309" s="36">
        <f t="shared" si="68"/>
        <v>0.13824706872380008</v>
      </c>
      <c r="U309" s="36">
        <f t="shared" si="69"/>
        <v>0.74866359067153132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130256634</v>
      </c>
      <c r="E310" s="32">
        <f>SUM(E304:E309)</f>
        <v>130256634</v>
      </c>
      <c r="F310" s="32">
        <f>SUM(F304:F309)</f>
        <v>14788126</v>
      </c>
      <c r="G310" s="37">
        <f t="shared" si="63"/>
        <v>0.11353069356912754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14788126</v>
      </c>
      <c r="O310" s="37">
        <f t="shared" si="67"/>
        <v>0.11353069356912754</v>
      </c>
      <c r="P310" s="32">
        <f>SUM(P304:P309)</f>
        <v>12146813</v>
      </c>
      <c r="Q310" s="32">
        <f>SUM(Q304:Q309)</f>
        <v>136151026</v>
      </c>
      <c r="R310" s="32">
        <f>SUM(R304:R309)</f>
        <v>122771688</v>
      </c>
      <c r="S310" s="32">
        <f>SUM(S304:S309)</f>
        <v>12146813</v>
      </c>
      <c r="T310" s="37">
        <f t="shared" si="68"/>
        <v>8.9215728715845294E-2</v>
      </c>
      <c r="U310" s="37">
        <f t="shared" si="69"/>
        <v>0.21744905433219386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16336844</v>
      </c>
      <c r="E311" s="31">
        <v>16362776</v>
      </c>
      <c r="F311" s="31">
        <v>3235876</v>
      </c>
      <c r="G311" s="36">
        <f t="shared" si="63"/>
        <v>0.19807228372872998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3235876</v>
      </c>
      <c r="O311" s="36">
        <f t="shared" si="67"/>
        <v>0.19807228372872998</v>
      </c>
      <c r="P311" s="31">
        <v>4157176</v>
      </c>
      <c r="Q311" s="31">
        <v>16035095</v>
      </c>
      <c r="R311" s="31">
        <v>16069529</v>
      </c>
      <c r="S311" s="31">
        <v>4157176</v>
      </c>
      <c r="T311" s="36">
        <f t="shared" si="68"/>
        <v>0.25925484071032945</v>
      </c>
      <c r="U311" s="36">
        <f t="shared" si="69"/>
        <v>-0.2216167898592698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143267009</v>
      </c>
      <c r="E312" s="31">
        <v>143267009</v>
      </c>
      <c r="F312" s="31">
        <v>6025097</v>
      </c>
      <c r="G312" s="36">
        <f t="shared" si="63"/>
        <v>4.2055020496728594E-2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6025097</v>
      </c>
      <c r="O312" s="36">
        <f t="shared" si="67"/>
        <v>4.2055020496728594E-2</v>
      </c>
      <c r="P312" s="31">
        <v>4258794</v>
      </c>
      <c r="Q312" s="31">
        <v>129869404</v>
      </c>
      <c r="R312" s="31">
        <v>143274134</v>
      </c>
      <c r="S312" s="31">
        <v>4258794</v>
      </c>
      <c r="T312" s="36">
        <f t="shared" si="68"/>
        <v>3.2792897086060396E-2</v>
      </c>
      <c r="U312" s="36">
        <f t="shared" si="69"/>
        <v>0.41474253039710307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147891844</v>
      </c>
      <c r="E313" s="31">
        <v>147891844</v>
      </c>
      <c r="F313" s="31">
        <v>26859291</v>
      </c>
      <c r="G313" s="36">
        <f t="shared" si="63"/>
        <v>0.18161441681665691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26859291</v>
      </c>
      <c r="O313" s="36">
        <f t="shared" si="67"/>
        <v>0.18161441681665691</v>
      </c>
      <c r="P313" s="31">
        <v>22100516</v>
      </c>
      <c r="Q313" s="31">
        <v>148586089</v>
      </c>
      <c r="R313" s="31">
        <v>139225806</v>
      </c>
      <c r="S313" s="31">
        <v>22100516</v>
      </c>
      <c r="T313" s="36">
        <f t="shared" si="68"/>
        <v>0.14873879613319657</v>
      </c>
      <c r="U313" s="36">
        <f t="shared" si="69"/>
        <v>0.21532415804228289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244209870</v>
      </c>
      <c r="E314" s="31">
        <v>244209870</v>
      </c>
      <c r="F314" s="31">
        <v>620951</v>
      </c>
      <c r="G314" s="36">
        <f t="shared" si="63"/>
        <v>2.5426941179732005E-3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620951</v>
      </c>
      <c r="O314" s="36">
        <f t="shared" si="67"/>
        <v>2.5426941179732005E-3</v>
      </c>
      <c r="P314" s="31">
        <v>1185490</v>
      </c>
      <c r="Q314" s="31">
        <v>230822000</v>
      </c>
      <c r="R314" s="31">
        <v>230749732</v>
      </c>
      <c r="S314" s="31">
        <v>1185490</v>
      </c>
      <c r="T314" s="36">
        <f t="shared" si="68"/>
        <v>5.1359489130152237E-3</v>
      </c>
      <c r="U314" s="36">
        <f t="shared" si="69"/>
        <v>-0.47620730668331235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12169680</v>
      </c>
      <c r="E315" s="31">
        <v>12481680</v>
      </c>
      <c r="F315" s="31">
        <v>1935459</v>
      </c>
      <c r="G315" s="36">
        <f t="shared" si="63"/>
        <v>0.15903943242550339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1935459</v>
      </c>
      <c r="O315" s="36">
        <f t="shared" si="67"/>
        <v>0.15903943242550339</v>
      </c>
      <c r="P315" s="31">
        <v>1859467</v>
      </c>
      <c r="Q315" s="31">
        <v>11394832</v>
      </c>
      <c r="R315" s="31">
        <v>11394832</v>
      </c>
      <c r="S315" s="31">
        <v>1859467</v>
      </c>
      <c r="T315" s="36">
        <f t="shared" si="68"/>
        <v>0.1631851176041911</v>
      </c>
      <c r="U315" s="36">
        <f t="shared" si="69"/>
        <v>4.0867624969951111E-2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120000</v>
      </c>
      <c r="E316" s="31">
        <v>120000</v>
      </c>
      <c r="F316" s="31">
        <v>12347</v>
      </c>
      <c r="G316" s="36">
        <f t="shared" si="63"/>
        <v>0.10289166666666667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12347</v>
      </c>
      <c r="O316" s="36">
        <f t="shared" si="67"/>
        <v>0.10289166666666667</v>
      </c>
      <c r="P316" s="31">
        <v>0</v>
      </c>
      <c r="Q316" s="31">
        <v>120000</v>
      </c>
      <c r="R316" s="31">
        <v>120000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563995247</v>
      </c>
      <c r="E317" s="32">
        <f>SUM(E311:E316)</f>
        <v>564333179</v>
      </c>
      <c r="F317" s="32">
        <f>SUM(F311:F316)</f>
        <v>38689021</v>
      </c>
      <c r="G317" s="37">
        <f t="shared" si="63"/>
        <v>6.8598133061926317E-2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38689021</v>
      </c>
      <c r="O317" s="37">
        <f t="shared" si="67"/>
        <v>6.8598133061926317E-2</v>
      </c>
      <c r="P317" s="32">
        <f>SUM(P311:P316)</f>
        <v>33561443</v>
      </c>
      <c r="Q317" s="32">
        <f>SUM(Q311:Q316)</f>
        <v>536827420</v>
      </c>
      <c r="R317" s="32">
        <f>SUM(R311:R316)</f>
        <v>540834033</v>
      </c>
      <c r="S317" s="32">
        <f>SUM(S311:S316)</f>
        <v>33561443</v>
      </c>
      <c r="T317" s="37">
        <f t="shared" si="68"/>
        <v>6.2518123608514636E-2</v>
      </c>
      <c r="U317" s="37">
        <f t="shared" si="69"/>
        <v>0.15278180976902567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38156092</v>
      </c>
      <c r="E318" s="31">
        <v>38191092</v>
      </c>
      <c r="F318" s="31">
        <v>2994535</v>
      </c>
      <c r="G318" s="36">
        <f t="shared" si="63"/>
        <v>7.8481176741056188E-2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2994535</v>
      </c>
      <c r="O318" s="36">
        <f t="shared" si="67"/>
        <v>7.8481176741056188E-2</v>
      </c>
      <c r="P318" s="31">
        <v>862624</v>
      </c>
      <c r="Q318" s="31">
        <v>15397206</v>
      </c>
      <c r="R318" s="31">
        <v>38148520</v>
      </c>
      <c r="S318" s="31">
        <v>862624</v>
      </c>
      <c r="T318" s="36">
        <f t="shared" si="68"/>
        <v>5.6024709937634143E-2</v>
      </c>
      <c r="U318" s="36">
        <f t="shared" si="69"/>
        <v>2.4714255573691433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38275200</v>
      </c>
      <c r="E319" s="31">
        <v>38275200</v>
      </c>
      <c r="F319" s="31">
        <v>9623968</v>
      </c>
      <c r="G319" s="36">
        <f t="shared" si="63"/>
        <v>0.2514413510576039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9623968</v>
      </c>
      <c r="O319" s="36">
        <f t="shared" si="67"/>
        <v>0.2514413510576039</v>
      </c>
      <c r="P319" s="31">
        <v>9139618</v>
      </c>
      <c r="Q319" s="31">
        <v>35995300</v>
      </c>
      <c r="R319" s="31">
        <v>38034731</v>
      </c>
      <c r="S319" s="31">
        <v>9139618</v>
      </c>
      <c r="T319" s="36">
        <f t="shared" si="68"/>
        <v>0.25391142732523414</v>
      </c>
      <c r="U319" s="36">
        <f t="shared" si="69"/>
        <v>5.2994556227623502E-2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47658565</v>
      </c>
      <c r="E321" s="31">
        <v>47658565</v>
      </c>
      <c r="F321" s="31">
        <v>667343</v>
      </c>
      <c r="G321" s="36">
        <f t="shared" si="63"/>
        <v>1.4002582746668936E-2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667343</v>
      </c>
      <c r="O321" s="36">
        <f t="shared" si="67"/>
        <v>1.4002582746668936E-2</v>
      </c>
      <c r="P321" s="31">
        <v>13775528</v>
      </c>
      <c r="Q321" s="31">
        <v>55187477</v>
      </c>
      <c r="R321" s="31">
        <v>50873390</v>
      </c>
      <c r="S321" s="31">
        <v>13775528</v>
      </c>
      <c r="T321" s="36">
        <f t="shared" si="68"/>
        <v>0.24961329542207555</v>
      </c>
      <c r="U321" s="36">
        <f t="shared" si="69"/>
        <v>-0.95155590406407653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5308046</v>
      </c>
      <c r="E322" s="31">
        <v>5308046</v>
      </c>
      <c r="F322" s="31">
        <v>53759</v>
      </c>
      <c r="G322" s="36">
        <f t="shared" si="63"/>
        <v>1.0127832351113763E-2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53759</v>
      </c>
      <c r="O322" s="36">
        <f t="shared" si="67"/>
        <v>1.0127832351113763E-2</v>
      </c>
      <c r="P322" s="31">
        <v>36385</v>
      </c>
      <c r="Q322" s="31">
        <v>5849717</v>
      </c>
      <c r="R322" s="31">
        <v>4849717</v>
      </c>
      <c r="S322" s="31">
        <v>36385</v>
      </c>
      <c r="T322" s="36">
        <f t="shared" si="68"/>
        <v>6.2199590168208136E-3</v>
      </c>
      <c r="U322" s="36">
        <f t="shared" si="69"/>
        <v>0.47750446612615094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129397903</v>
      </c>
      <c r="E323" s="32">
        <f>SUM(E318:E322)</f>
        <v>129432903</v>
      </c>
      <c r="F323" s="32">
        <f>SUM(F318:F322)</f>
        <v>13339605</v>
      </c>
      <c r="G323" s="37">
        <f t="shared" si="63"/>
        <v>0.10308980818645878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13339605</v>
      </c>
      <c r="O323" s="37">
        <f t="shared" si="67"/>
        <v>0.10308980818645878</v>
      </c>
      <c r="P323" s="32">
        <f>SUM(P318:P322)</f>
        <v>23814155</v>
      </c>
      <c r="Q323" s="32">
        <f>SUM(Q318:Q322)</f>
        <v>112429700</v>
      </c>
      <c r="R323" s="32">
        <f>SUM(R318:R322)</f>
        <v>131906358</v>
      </c>
      <c r="S323" s="32">
        <f>SUM(S318:S322)</f>
        <v>23814155</v>
      </c>
      <c r="T323" s="37">
        <f t="shared" si="68"/>
        <v>0.21181373782906118</v>
      </c>
      <c r="U323" s="37">
        <f t="shared" si="69"/>
        <v>-0.439845545642917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-293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-293</v>
      </c>
      <c r="O324" s="36">
        <f t="shared" si="67"/>
        <v>0</v>
      </c>
      <c r="P324" s="31">
        <v>4911</v>
      </c>
      <c r="Q324" s="31">
        <v>0</v>
      </c>
      <c r="R324" s="31">
        <v>0</v>
      </c>
      <c r="S324" s="31">
        <v>4911</v>
      </c>
      <c r="T324" s="36">
        <f t="shared" si="68"/>
        <v>0</v>
      </c>
      <c r="U324" s="36">
        <f t="shared" si="69"/>
        <v>-1.0596619833027896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63788893</v>
      </c>
      <c r="E325" s="31">
        <v>63788893</v>
      </c>
      <c r="F325" s="31">
        <v>8543710</v>
      </c>
      <c r="G325" s="36">
        <f t="shared" si="63"/>
        <v>0.13393726710385145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8543710</v>
      </c>
      <c r="O325" s="36">
        <f t="shared" si="67"/>
        <v>0.13393726710385145</v>
      </c>
      <c r="P325" s="31">
        <v>4176838</v>
      </c>
      <c r="Q325" s="31">
        <v>61549499</v>
      </c>
      <c r="R325" s="31">
        <v>61704749</v>
      </c>
      <c r="S325" s="31">
        <v>4176838</v>
      </c>
      <c r="T325" s="36">
        <f t="shared" si="68"/>
        <v>6.7861445955880159E-2</v>
      </c>
      <c r="U325" s="36">
        <f t="shared" si="69"/>
        <v>1.0454970961286985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18723612</v>
      </c>
      <c r="E326" s="31">
        <v>18723612</v>
      </c>
      <c r="F326" s="31">
        <v>3180706</v>
      </c>
      <c r="G326" s="36">
        <f t="shared" si="63"/>
        <v>0.16987673104954321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3180706</v>
      </c>
      <c r="O326" s="36">
        <f t="shared" si="67"/>
        <v>0.16987673104954321</v>
      </c>
      <c r="P326" s="31">
        <v>2928436</v>
      </c>
      <c r="Q326" s="31">
        <v>5561917</v>
      </c>
      <c r="R326" s="31">
        <v>17962407</v>
      </c>
      <c r="S326" s="31">
        <v>2928436</v>
      </c>
      <c r="T326" s="36">
        <f t="shared" si="68"/>
        <v>0.52651558806073517</v>
      </c>
      <c r="U326" s="36">
        <f t="shared" si="69"/>
        <v>8.6144959288849021E-2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86582180</v>
      </c>
      <c r="E327" s="31">
        <v>87284180</v>
      </c>
      <c r="F327" s="31">
        <v>2657649</v>
      </c>
      <c r="G327" s="36">
        <f t="shared" si="63"/>
        <v>3.0695103773085871E-2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2657649</v>
      </c>
      <c r="O327" s="36">
        <f t="shared" si="67"/>
        <v>3.0695103773085871E-2</v>
      </c>
      <c r="P327" s="31">
        <v>2365191</v>
      </c>
      <c r="Q327" s="31">
        <v>80770000</v>
      </c>
      <c r="R327" s="31">
        <v>81973344</v>
      </c>
      <c r="S327" s="31">
        <v>2365191</v>
      </c>
      <c r="T327" s="36">
        <f t="shared" si="68"/>
        <v>2.9283038256778506E-2</v>
      </c>
      <c r="U327" s="36">
        <f t="shared" si="69"/>
        <v>0.12365090176649574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12104400</v>
      </c>
      <c r="E328" s="31">
        <v>12104400</v>
      </c>
      <c r="F328" s="31">
        <v>3521477</v>
      </c>
      <c r="G328" s="36">
        <f t="shared" si="63"/>
        <v>0.29092536598261787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3521477</v>
      </c>
      <c r="O328" s="36">
        <f t="shared" si="67"/>
        <v>0.29092536598261787</v>
      </c>
      <c r="P328" s="31">
        <v>3177065</v>
      </c>
      <c r="Q328" s="31">
        <v>9983900</v>
      </c>
      <c r="R328" s="31">
        <v>11313400</v>
      </c>
      <c r="S328" s="31">
        <v>3177065</v>
      </c>
      <c r="T328" s="36">
        <f t="shared" si="68"/>
        <v>0.31821883232003528</v>
      </c>
      <c r="U328" s="36">
        <f t="shared" si="69"/>
        <v>0.10840571407887478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36229907</v>
      </c>
      <c r="E329" s="31">
        <v>36229907</v>
      </c>
      <c r="F329" s="31">
        <v>8263246</v>
      </c>
      <c r="G329" s="36">
        <f t="shared" si="63"/>
        <v>0.22807803508852506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8263246</v>
      </c>
      <c r="O329" s="36">
        <f t="shared" si="67"/>
        <v>0.22807803508852506</v>
      </c>
      <c r="P329" s="31">
        <v>5880466</v>
      </c>
      <c r="Q329" s="31">
        <v>39193464</v>
      </c>
      <c r="R329" s="31">
        <v>29577955</v>
      </c>
      <c r="S329" s="31">
        <v>5880466</v>
      </c>
      <c r="T329" s="36">
        <f t="shared" si="68"/>
        <v>0.15003690411237955</v>
      </c>
      <c r="U329" s="36">
        <f t="shared" si="69"/>
        <v>0.40520258088389594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101890778</v>
      </c>
      <c r="E330" s="31">
        <v>101890778</v>
      </c>
      <c r="F330" s="31">
        <v>16786732</v>
      </c>
      <c r="G330" s="36">
        <f t="shared" si="63"/>
        <v>0.16475222124616618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16786732</v>
      </c>
      <c r="O330" s="36">
        <f t="shared" si="67"/>
        <v>0.16475222124616618</v>
      </c>
      <c r="P330" s="31">
        <v>14533127</v>
      </c>
      <c r="Q330" s="31">
        <v>119156283</v>
      </c>
      <c r="R330" s="31">
        <v>119161283</v>
      </c>
      <c r="S330" s="31">
        <v>14533127</v>
      </c>
      <c r="T330" s="36">
        <f t="shared" si="68"/>
        <v>0.12196693815969402</v>
      </c>
      <c r="U330" s="36">
        <f t="shared" si="69"/>
        <v>0.15506676574146772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9093508</v>
      </c>
      <c r="F331" s="31">
        <v>80227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80227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319319770</v>
      </c>
      <c r="E332" s="32">
        <f>SUM(E324:E331)</f>
        <v>329115278</v>
      </c>
      <c r="F332" s="32">
        <f>SUM(F324:F331)</f>
        <v>43033454</v>
      </c>
      <c r="G332" s="37">
        <f t="shared" si="63"/>
        <v>0.13476601840218036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43033454</v>
      </c>
      <c r="O332" s="37">
        <f t="shared" si="67"/>
        <v>0.13476601840218036</v>
      </c>
      <c r="P332" s="32">
        <f>SUM(P324:P331)</f>
        <v>33066034</v>
      </c>
      <c r="Q332" s="32">
        <f>SUM(Q324:Q331)</f>
        <v>316215063</v>
      </c>
      <c r="R332" s="32">
        <f>SUM(R324:R331)</f>
        <v>321693138</v>
      </c>
      <c r="S332" s="32">
        <f>SUM(S324:S331)</f>
        <v>33066034</v>
      </c>
      <c r="T332" s="37">
        <f t="shared" si="68"/>
        <v>0.10456818118117289</v>
      </c>
      <c r="U332" s="37">
        <f t="shared" si="69"/>
        <v>0.30143984004855251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28470624</v>
      </c>
      <c r="E333" s="31">
        <v>28470624</v>
      </c>
      <c r="F333" s="31">
        <v>7211583</v>
      </c>
      <c r="G333" s="36">
        <f t="shared" si="63"/>
        <v>0.25329908469867046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7211583</v>
      </c>
      <c r="O333" s="36">
        <f t="shared" si="67"/>
        <v>0.25329908469867046</v>
      </c>
      <c r="P333" s="31">
        <v>9018421</v>
      </c>
      <c r="Q333" s="31">
        <v>36582648</v>
      </c>
      <c r="R333" s="31">
        <v>26859084</v>
      </c>
      <c r="S333" s="31">
        <v>9018421</v>
      </c>
      <c r="T333" s="36">
        <f t="shared" si="68"/>
        <v>0.24652182094636779</v>
      </c>
      <c r="U333" s="36">
        <f t="shared" si="69"/>
        <v>-0.20034970645082995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1500000</v>
      </c>
      <c r="E334" s="31">
        <v>1500000</v>
      </c>
      <c r="F334" s="31">
        <v>142615</v>
      </c>
      <c r="G334" s="36">
        <f t="shared" si="63"/>
        <v>9.507666666666667E-2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142615</v>
      </c>
      <c r="O334" s="36">
        <f t="shared" si="67"/>
        <v>9.507666666666667E-2</v>
      </c>
      <c r="P334" s="31">
        <v>182764</v>
      </c>
      <c r="Q334" s="31">
        <v>1375306</v>
      </c>
      <c r="R334" s="31">
        <v>1553487</v>
      </c>
      <c r="S334" s="31">
        <v>182764</v>
      </c>
      <c r="T334" s="36">
        <f t="shared" si="68"/>
        <v>0.13288969872886469</v>
      </c>
      <c r="U334" s="36">
        <f t="shared" si="69"/>
        <v>-0.21967674159024753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67581973</v>
      </c>
      <c r="E335" s="31">
        <v>67581973</v>
      </c>
      <c r="F335" s="31">
        <v>3499384</v>
      </c>
      <c r="G335" s="36">
        <f t="shared" si="63"/>
        <v>5.1779843716607682E-2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3499384</v>
      </c>
      <c r="O335" s="36">
        <f t="shared" si="67"/>
        <v>5.1779843716607682E-2</v>
      </c>
      <c r="P335" s="31">
        <v>1624553</v>
      </c>
      <c r="Q335" s="31">
        <v>50080876</v>
      </c>
      <c r="R335" s="31">
        <v>50461876</v>
      </c>
      <c r="S335" s="31">
        <v>1624553</v>
      </c>
      <c r="T335" s="36">
        <f t="shared" si="68"/>
        <v>3.2438589932013172E-2</v>
      </c>
      <c r="U335" s="36">
        <f t="shared" si="69"/>
        <v>1.1540596090124482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97552597</v>
      </c>
      <c r="E337" s="32">
        <f>SUM(E333:E336)</f>
        <v>97552597</v>
      </c>
      <c r="F337" s="32">
        <f>SUM(F333:F336)</f>
        <v>10853582</v>
      </c>
      <c r="G337" s="37">
        <f t="shared" si="63"/>
        <v>0.11125877048665347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10853582</v>
      </c>
      <c r="O337" s="37">
        <f t="shared" si="67"/>
        <v>0.11125877048665347</v>
      </c>
      <c r="P337" s="32">
        <f>SUM(P333:P336)</f>
        <v>10825738</v>
      </c>
      <c r="Q337" s="32">
        <f>SUM(Q333:Q336)</f>
        <v>88038830</v>
      </c>
      <c r="R337" s="32">
        <f>SUM(R333:R336)</f>
        <v>78874447</v>
      </c>
      <c r="S337" s="32">
        <f>SUM(S333:S336)</f>
        <v>10825738</v>
      </c>
      <c r="T337" s="37">
        <f t="shared" si="68"/>
        <v>0.12296549147688582</v>
      </c>
      <c r="U337" s="37">
        <f t="shared" si="69"/>
        <v>2.5720186466733352E-3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2880195051</v>
      </c>
      <c r="E338" s="32">
        <f>SUM(E302,E304:E309,E311:E316,E318:E322,E324:E331,E333:E336)</f>
        <v>2890363491</v>
      </c>
      <c r="F338" s="32">
        <f>SUM(F302,F304:F309,F311:F316,F318:F322,F324:F331,F333:F336)</f>
        <v>615581807</v>
      </c>
      <c r="G338" s="37">
        <f t="shared" si="63"/>
        <v>0.2137292079528679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615581807</v>
      </c>
      <c r="O338" s="37">
        <f t="shared" si="67"/>
        <v>0.2137292079528679</v>
      </c>
      <c r="P338" s="32">
        <f>SUM(P302,P304:P309,P311:P316,P318:P322,P324:P331,P333:P336)</f>
        <v>583086176</v>
      </c>
      <c r="Q338" s="32">
        <f>SUM(Q302,Q304:Q309,Q311:Q316,Q318:Q322,Q324:Q331,Q333:Q336)</f>
        <v>2896094469</v>
      </c>
      <c r="R338" s="32">
        <f>SUM(R302,R304:R309,R311:R316,R318:R322,R324:R331,R333:R336)</f>
        <v>3007269139</v>
      </c>
      <c r="S338" s="32">
        <f>SUM(S302,S304:S309,S311:S316,S318:S322,S324:S331,S333:S336)</f>
        <v>583086176</v>
      </c>
      <c r="T338" s="37">
        <f t="shared" si="68"/>
        <v>0.20133534394039823</v>
      </c>
      <c r="U338" s="37">
        <f t="shared" si="69"/>
        <v>5.5730408878704063E-2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7987025232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7997193672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1615562683</v>
      </c>
      <c r="G339" s="39">
        <f t="shared" si="63"/>
        <v>0.20227339166618022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1615562683</v>
      </c>
      <c r="O339" s="39">
        <f t="shared" si="67"/>
        <v>0.20227339166618022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1188973325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7561046088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7195772033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1188973325</v>
      </c>
      <c r="T339" s="39">
        <f t="shared" si="68"/>
        <v>0.15724984495029043</v>
      </c>
      <c r="U339" s="39">
        <f t="shared" si="69"/>
        <v>0.35878799719918031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133150421</v>
      </c>
      <c r="E8" s="31">
        <v>136597855</v>
      </c>
      <c r="F8" s="31">
        <v>6776009</v>
      </c>
      <c r="G8" s="36">
        <f>IF(($D8       =0),0,($F8       /$D8       ))</f>
        <v>5.0889880400753672E-2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6776009</v>
      </c>
      <c r="O8" s="36">
        <f>IF(($D8       =0),0,($N8       /$D8       ))</f>
        <v>5.0889880400753672E-2</v>
      </c>
      <c r="P8" s="31">
        <v>1411784</v>
      </c>
      <c r="Q8" s="31">
        <v>112557696</v>
      </c>
      <c r="R8" s="31">
        <v>129325648</v>
      </c>
      <c r="S8" s="31">
        <v>1411784</v>
      </c>
      <c r="T8" s="36">
        <f>IF(($Q8       =0),0,($S8       /$Q8       ))</f>
        <v>1.2542758515597193E-2</v>
      </c>
      <c r="U8" s="36">
        <f>IF(($P8       =0),0,(($F8       /$P8       )-1))</f>
        <v>3.7996074470315575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198152570</v>
      </c>
      <c r="E9" s="31">
        <v>198152570</v>
      </c>
      <c r="F9" s="31">
        <v>203650</v>
      </c>
      <c r="G9" s="36">
        <f>IF(($D9       =0),0,($F9       /$D9       ))</f>
        <v>1.0277434201332841E-3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203650</v>
      </c>
      <c r="O9" s="36">
        <f>IF(($D9       =0),0,($N9       /$D9       ))</f>
        <v>1.0277434201332841E-3</v>
      </c>
      <c r="P9" s="31">
        <v>197048</v>
      </c>
      <c r="Q9" s="31">
        <v>128078610</v>
      </c>
      <c r="R9" s="31">
        <v>282056090</v>
      </c>
      <c r="S9" s="31">
        <v>197048</v>
      </c>
      <c r="T9" s="36">
        <f>IF(($Q9       =0),0,($S9       /$Q9       ))</f>
        <v>1.5384926491628852E-3</v>
      </c>
      <c r="U9" s="36">
        <f>IF(($P9       =0),0,(($F9       /$P9       )-1))</f>
        <v>3.3504526815801183E-2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331302991</v>
      </c>
      <c r="E10" s="32">
        <f>SUM(E8:E9)</f>
        <v>334750425</v>
      </c>
      <c r="F10" s="32">
        <f>SUM(F8:F9)</f>
        <v>6979659</v>
      </c>
      <c r="G10" s="37">
        <f t="shared" ref="G10:G54" si="0">IF(($D10      =0),0,($F10      /$D10      ))</f>
        <v>2.1067298483882387E-2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6979659</v>
      </c>
      <c r="O10" s="37">
        <f t="shared" ref="O10:O54" si="4">IF(($D10      =0),0,($N10      /$D10      ))</f>
        <v>2.1067298483882387E-2</v>
      </c>
      <c r="P10" s="32">
        <f>SUM(P8:P9)</f>
        <v>1608832</v>
      </c>
      <c r="Q10" s="32">
        <f>SUM(Q8:Q9)</f>
        <v>240636306</v>
      </c>
      <c r="R10" s="32">
        <f>SUM(R8:R9)</f>
        <v>411381738</v>
      </c>
      <c r="S10" s="32">
        <f>SUM(S8:S9)</f>
        <v>1608832</v>
      </c>
      <c r="T10" s="37">
        <f t="shared" ref="T10:T54" si="5">IF(($Q10      =0),0,($S10      /$Q10      ))</f>
        <v>6.6857409288854364E-3</v>
      </c>
      <c r="U10" s="37">
        <f t="shared" ref="U10:U54" si="6">IF(($P10      =0),0,(($F10      /$P10      )-1))</f>
        <v>3.3383392423820508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9773</v>
      </c>
      <c r="R11" s="31">
        <v>9773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1947533</v>
      </c>
      <c r="E14" s="31">
        <v>1947533</v>
      </c>
      <c r="F14" s="31">
        <v>22668704</v>
      </c>
      <c r="G14" s="36">
        <f t="shared" si="0"/>
        <v>11.639702125714942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22668704</v>
      </c>
      <c r="O14" s="36">
        <f t="shared" si="4"/>
        <v>11.639702125714942</v>
      </c>
      <c r="P14" s="31">
        <v>507749</v>
      </c>
      <c r="Q14" s="31">
        <v>296245</v>
      </c>
      <c r="R14" s="31">
        <v>296245</v>
      </c>
      <c r="S14" s="31">
        <v>507749</v>
      </c>
      <c r="T14" s="36">
        <f t="shared" si="5"/>
        <v>1.7139496025249372</v>
      </c>
      <c r="U14" s="36">
        <f t="shared" si="6"/>
        <v>43.645492162466098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0</v>
      </c>
      <c r="E16" s="31">
        <v>0</v>
      </c>
      <c r="F16" s="31">
        <v>0</v>
      </c>
      <c r="G16" s="36">
        <f t="shared" si="0"/>
        <v>0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0</v>
      </c>
      <c r="O16" s="36">
        <f t="shared" si="4"/>
        <v>0</v>
      </c>
      <c r="P16" s="31">
        <v>0</v>
      </c>
      <c r="Q16" s="31">
        <v>0</v>
      </c>
      <c r="R16" s="31">
        <v>23085196</v>
      </c>
      <c r="S16" s="31">
        <v>0</v>
      </c>
      <c r="T16" s="36">
        <f t="shared" si="5"/>
        <v>0</v>
      </c>
      <c r="U16" s="36">
        <f t="shared" si="6"/>
        <v>0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1947533</v>
      </c>
      <c r="E19" s="32">
        <f>SUM(E11:E18)</f>
        <v>1947533</v>
      </c>
      <c r="F19" s="32">
        <f>SUM(F11:F18)</f>
        <v>22668704</v>
      </c>
      <c r="G19" s="37">
        <f t="shared" si="0"/>
        <v>11.639702125714942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22668704</v>
      </c>
      <c r="O19" s="37">
        <f t="shared" si="4"/>
        <v>11.639702125714942</v>
      </c>
      <c r="P19" s="32">
        <f>SUM(P11:P18)</f>
        <v>507749</v>
      </c>
      <c r="Q19" s="32">
        <f>SUM(Q11:Q18)</f>
        <v>306018</v>
      </c>
      <c r="R19" s="32">
        <f>SUM(R11:R18)</f>
        <v>23391214</v>
      </c>
      <c r="S19" s="32">
        <f>SUM(S11:S18)</f>
        <v>507749</v>
      </c>
      <c r="T19" s="37">
        <f t="shared" si="5"/>
        <v>1.6592128567600599</v>
      </c>
      <c r="U19" s="37">
        <f t="shared" si="6"/>
        <v>43.645492162466098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14883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14883</v>
      </c>
      <c r="O22" s="36">
        <f t="shared" si="4"/>
        <v>0</v>
      </c>
      <c r="P22" s="31">
        <v>0</v>
      </c>
      <c r="Q22" s="31">
        <v>0</v>
      </c>
      <c r="R22" s="31">
        <v>2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52650</v>
      </c>
      <c r="E23" s="31">
        <v>52650</v>
      </c>
      <c r="F23" s="31">
        <v>381</v>
      </c>
      <c r="G23" s="36">
        <f t="shared" si="0"/>
        <v>7.2364672364672363E-3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381</v>
      </c>
      <c r="O23" s="36">
        <f t="shared" si="4"/>
        <v>7.2364672364672363E-3</v>
      </c>
      <c r="P23" s="31">
        <v>33000</v>
      </c>
      <c r="Q23" s="31">
        <v>50000</v>
      </c>
      <c r="R23" s="31">
        <v>218800</v>
      </c>
      <c r="S23" s="31">
        <v>33000</v>
      </c>
      <c r="T23" s="36">
        <f t="shared" si="5"/>
        <v>0.66</v>
      </c>
      <c r="U23" s="36">
        <f t="shared" si="6"/>
        <v>-0.98845454545454547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30337986</v>
      </c>
      <c r="E26" s="31">
        <v>30337986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24306489</v>
      </c>
      <c r="R26" s="31">
        <v>33275970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30390636</v>
      </c>
      <c r="E27" s="32">
        <f>SUM(E20:E26)</f>
        <v>30390636</v>
      </c>
      <c r="F27" s="32">
        <f>SUM(F20:F26)</f>
        <v>15264</v>
      </c>
      <c r="G27" s="37">
        <f t="shared" si="0"/>
        <v>5.0225997244677601E-4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15264</v>
      </c>
      <c r="O27" s="37">
        <f t="shared" si="4"/>
        <v>5.0225997244677601E-4</v>
      </c>
      <c r="P27" s="32">
        <f>SUM(P20:P26)</f>
        <v>33000</v>
      </c>
      <c r="Q27" s="32">
        <f>SUM(Q20:Q26)</f>
        <v>24356489</v>
      </c>
      <c r="R27" s="32">
        <f>SUM(R20:R26)</f>
        <v>33494772</v>
      </c>
      <c r="S27" s="32">
        <f>SUM(S20:S26)</f>
        <v>33000</v>
      </c>
      <c r="T27" s="37">
        <f t="shared" si="5"/>
        <v>1.3548750807228416E-3</v>
      </c>
      <c r="U27" s="37">
        <f t="shared" si="6"/>
        <v>-0.53745454545454541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37520</v>
      </c>
      <c r="E28" s="31">
        <v>37520</v>
      </c>
      <c r="F28" s="31">
        <v>3026</v>
      </c>
      <c r="G28" s="36">
        <f t="shared" si="0"/>
        <v>8.0650319829424305E-2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3026</v>
      </c>
      <c r="O28" s="36">
        <f t="shared" si="4"/>
        <v>8.0650319829424305E-2</v>
      </c>
      <c r="P28" s="31">
        <v>2400</v>
      </c>
      <c r="Q28" s="31">
        <v>37520</v>
      </c>
      <c r="R28" s="31">
        <v>37520</v>
      </c>
      <c r="S28" s="31">
        <v>2400</v>
      </c>
      <c r="T28" s="36">
        <f t="shared" si="5"/>
        <v>6.3965884861407252E-2</v>
      </c>
      <c r="U28" s="36">
        <f t="shared" si="6"/>
        <v>0.26083333333333325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</v>
      </c>
      <c r="E30" s="31">
        <v>2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27956</v>
      </c>
      <c r="E32" s="31">
        <v>27956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26566</v>
      </c>
      <c r="R32" s="31">
        <v>26564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2032145</v>
      </c>
      <c r="E35" s="32">
        <f>SUM(E28:E34)</f>
        <v>2032145</v>
      </c>
      <c r="F35" s="32">
        <f>SUM(F28:F34)</f>
        <v>3026</v>
      </c>
      <c r="G35" s="37">
        <f t="shared" si="0"/>
        <v>1.4890669711068846E-3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3026</v>
      </c>
      <c r="O35" s="37">
        <f t="shared" si="4"/>
        <v>1.4890669711068846E-3</v>
      </c>
      <c r="P35" s="32">
        <f>SUM(P28:P34)</f>
        <v>2400</v>
      </c>
      <c r="Q35" s="32">
        <f>SUM(Q28:Q34)</f>
        <v>64086</v>
      </c>
      <c r="R35" s="32">
        <f>SUM(R28:R34)</f>
        <v>64084</v>
      </c>
      <c r="S35" s="32">
        <f>SUM(S28:S34)</f>
        <v>2400</v>
      </c>
      <c r="T35" s="37">
        <f t="shared" si="5"/>
        <v>3.7449676996535904E-2</v>
      </c>
      <c r="U35" s="37">
        <f t="shared" si="6"/>
        <v>0.26083333333333325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0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0</v>
      </c>
      <c r="O40" s="37">
        <f t="shared" si="4"/>
        <v>0</v>
      </c>
      <c r="P40" s="32">
        <f>SUM(P36:P39)</f>
        <v>0</v>
      </c>
      <c r="Q40" s="32">
        <f>SUM(Q36:Q39)</f>
        <v>0</v>
      </c>
      <c r="R40" s="32">
        <f>SUM(R36:R39)</f>
        <v>0</v>
      </c>
      <c r="S40" s="32">
        <f>SUM(S36:S39)</f>
        <v>0</v>
      </c>
      <c r="T40" s="37">
        <f t="shared" si="5"/>
        <v>0</v>
      </c>
      <c r="U40" s="37">
        <f t="shared" si="6"/>
        <v>0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20236209</v>
      </c>
      <c r="E46" s="31">
        <v>20236209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17696395</v>
      </c>
      <c r="R46" s="31">
        <v>17696395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20236209</v>
      </c>
      <c r="E47" s="32">
        <f>SUM(E41:E46)</f>
        <v>20236209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17696395</v>
      </c>
      <c r="R47" s="32">
        <f>SUM(R41:R46)</f>
        <v>17696395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385909514</v>
      </c>
      <c r="E54" s="32">
        <f>SUM(E8:E9,E11:E18,E20:E26,E28:E34,E36:E39,E41:E46,E48:E52)</f>
        <v>389356948</v>
      </c>
      <c r="F54" s="32">
        <f>SUM(F8:F9,F11:F18,F20:F26,F28:F34,F36:F39,F41:F46,F48:F52)</f>
        <v>29666653</v>
      </c>
      <c r="G54" s="37">
        <f t="shared" si="0"/>
        <v>7.6874634917655851E-2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29666653</v>
      </c>
      <c r="O54" s="37">
        <f t="shared" si="4"/>
        <v>7.6874634917655851E-2</v>
      </c>
      <c r="P54" s="32">
        <f>SUM(P8:P9,P11:P18,P20:P26,P28:P34,P36:P39,P41:P46,P48:P52)</f>
        <v>2151981</v>
      </c>
      <c r="Q54" s="32">
        <f>SUM(Q8:Q9,Q11:Q18,Q20:Q26,Q28:Q34,Q36:Q39,Q41:Q46,Q48:Q52)</f>
        <v>283059294</v>
      </c>
      <c r="R54" s="32">
        <f>SUM(R8:R9,R11:R18,R20:R26,R28:R34,R36:R39,R41:R46,R48:R52)</f>
        <v>486028203</v>
      </c>
      <c r="S54" s="32">
        <f>SUM(S8:S9,S11:S18,S20:S26,S28:S34,S36:S39,S41:S46,S48:S52)</f>
        <v>2151981</v>
      </c>
      <c r="T54" s="37">
        <f t="shared" si="5"/>
        <v>7.6025802565592498E-3</v>
      </c>
      <c r="U54" s="37">
        <f t="shared" si="6"/>
        <v>12.785741138049081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30053401</v>
      </c>
      <c r="E57" s="31">
        <v>30053401</v>
      </c>
      <c r="F57" s="31">
        <v>3338981</v>
      </c>
      <c r="G57" s="36">
        <f t="shared" ref="G57:G85" si="7">IF(($D57      =0),0,($F57      /$D57      ))</f>
        <v>0.11110160211152142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3338981</v>
      </c>
      <c r="O57" s="36">
        <f t="shared" ref="O57:O85" si="11">IF(($D57      =0),0,($N57      /$D57      ))</f>
        <v>0.11110160211152142</v>
      </c>
      <c r="P57" s="31">
        <v>3173265</v>
      </c>
      <c r="Q57" s="31">
        <v>28540741</v>
      </c>
      <c r="R57" s="31">
        <v>28540741</v>
      </c>
      <c r="S57" s="31">
        <v>3173265</v>
      </c>
      <c r="T57" s="36">
        <f t="shared" ref="T57:T85" si="12">IF(($Q57      =0),0,($S57      /$Q57      ))</f>
        <v>0.11118369351377387</v>
      </c>
      <c r="U57" s="36">
        <f t="shared" ref="U57:U85" si="13">IF(($P57      =0),0,(($F57      /$P57      )-1))</f>
        <v>5.2222553111700432E-2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30053401</v>
      </c>
      <c r="E58" s="32">
        <f>E57</f>
        <v>30053401</v>
      </c>
      <c r="F58" s="32">
        <f>F57</f>
        <v>3338981</v>
      </c>
      <c r="G58" s="37">
        <f t="shared" si="7"/>
        <v>0.11110160211152142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3338981</v>
      </c>
      <c r="O58" s="37">
        <f t="shared" si="11"/>
        <v>0.11110160211152142</v>
      </c>
      <c r="P58" s="32">
        <f>P57</f>
        <v>3173265</v>
      </c>
      <c r="Q58" s="32">
        <f>Q57</f>
        <v>28540741</v>
      </c>
      <c r="R58" s="32">
        <f>R57</f>
        <v>28540741</v>
      </c>
      <c r="S58" s="32">
        <f>S57</f>
        <v>3173265</v>
      </c>
      <c r="T58" s="37">
        <f t="shared" si="12"/>
        <v>0.11118369351377387</v>
      </c>
      <c r="U58" s="37">
        <f t="shared" si="13"/>
        <v>5.2222553111700432E-2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68864</v>
      </c>
      <c r="Q59" s="31">
        <v>0</v>
      </c>
      <c r="R59" s="31">
        <v>0</v>
      </c>
      <c r="S59" s="31">
        <v>68864</v>
      </c>
      <c r="T59" s="36">
        <f t="shared" si="12"/>
        <v>0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724240</v>
      </c>
      <c r="E61" s="31">
        <v>724240</v>
      </c>
      <c r="F61" s="31">
        <v>61739</v>
      </c>
      <c r="G61" s="36">
        <f t="shared" si="7"/>
        <v>8.5246603335910748E-2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61739</v>
      </c>
      <c r="O61" s="36">
        <f t="shared" si="11"/>
        <v>8.5246603335910748E-2</v>
      </c>
      <c r="P61" s="31">
        <v>174374</v>
      </c>
      <c r="Q61" s="31">
        <v>550000</v>
      </c>
      <c r="R61" s="31">
        <v>550000</v>
      </c>
      <c r="S61" s="31">
        <v>174374</v>
      </c>
      <c r="T61" s="36">
        <f t="shared" si="12"/>
        <v>0.31704363636363636</v>
      </c>
      <c r="U61" s="36">
        <f t="shared" si="13"/>
        <v>-0.64593918818172436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724240</v>
      </c>
      <c r="E63" s="32">
        <f>SUM(E59:E62)</f>
        <v>724240</v>
      </c>
      <c r="F63" s="32">
        <f>SUM(F59:F62)</f>
        <v>61739</v>
      </c>
      <c r="G63" s="37">
        <f t="shared" si="7"/>
        <v>8.5246603335910748E-2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61739</v>
      </c>
      <c r="O63" s="37">
        <f t="shared" si="11"/>
        <v>8.5246603335910748E-2</v>
      </c>
      <c r="P63" s="32">
        <f>SUM(P59:P62)</f>
        <v>243238</v>
      </c>
      <c r="Q63" s="32">
        <f>SUM(Q59:Q62)</f>
        <v>550000</v>
      </c>
      <c r="R63" s="32">
        <f>SUM(R59:R62)</f>
        <v>550000</v>
      </c>
      <c r="S63" s="32">
        <f>SUM(S59:S62)</f>
        <v>243238</v>
      </c>
      <c r="T63" s="37">
        <f t="shared" si="12"/>
        <v>0.44225090909090908</v>
      </c>
      <c r="U63" s="37">
        <f t="shared" si="13"/>
        <v>-0.74617863985068122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6281</v>
      </c>
      <c r="E68" s="31">
        <v>6281</v>
      </c>
      <c r="F68" s="31">
        <v>1104</v>
      </c>
      <c r="G68" s="36">
        <f t="shared" si="7"/>
        <v>0.17576818977869765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1104</v>
      </c>
      <c r="O68" s="36">
        <f t="shared" si="11"/>
        <v>0.17576818977869765</v>
      </c>
      <c r="P68" s="31">
        <v>26</v>
      </c>
      <c r="Q68" s="31">
        <v>6158</v>
      </c>
      <c r="R68" s="31">
        <v>6158</v>
      </c>
      <c r="S68" s="31">
        <v>26</v>
      </c>
      <c r="T68" s="36">
        <f t="shared" si="12"/>
        <v>4.2221500487171163E-3</v>
      </c>
      <c r="U68" s="36">
        <f t="shared" si="13"/>
        <v>41.46153846153846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6281</v>
      </c>
      <c r="E70" s="32">
        <f>SUM(E64:E69)</f>
        <v>6281</v>
      </c>
      <c r="F70" s="32">
        <f>SUM(F64:F69)</f>
        <v>1104</v>
      </c>
      <c r="G70" s="37">
        <f t="shared" si="7"/>
        <v>0.17576818977869765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1104</v>
      </c>
      <c r="O70" s="37">
        <f t="shared" si="11"/>
        <v>0.17576818977869765</v>
      </c>
      <c r="P70" s="32">
        <f>SUM(P64:P69)</f>
        <v>26</v>
      </c>
      <c r="Q70" s="32">
        <f>SUM(Q64:Q69)</f>
        <v>6158</v>
      </c>
      <c r="R70" s="32">
        <f>SUM(R64:R69)</f>
        <v>6158</v>
      </c>
      <c r="S70" s="32">
        <f>SUM(S64:S69)</f>
        <v>26</v>
      </c>
      <c r="T70" s="37">
        <f t="shared" si="12"/>
        <v>4.2221500487171163E-3</v>
      </c>
      <c r="U70" s="37">
        <f t="shared" si="13"/>
        <v>41.46153846153846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5004</v>
      </c>
      <c r="E71" s="31">
        <v>5004</v>
      </c>
      <c r="F71" s="31">
        <v>115059</v>
      </c>
      <c r="G71" s="36">
        <f t="shared" si="7"/>
        <v>22.993405275779377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115059</v>
      </c>
      <c r="O71" s="36">
        <f t="shared" si="11"/>
        <v>22.993405275779377</v>
      </c>
      <c r="P71" s="31">
        <v>55938</v>
      </c>
      <c r="Q71" s="31">
        <v>-122004</v>
      </c>
      <c r="R71" s="31">
        <v>5000</v>
      </c>
      <c r="S71" s="31">
        <v>55938</v>
      </c>
      <c r="T71" s="36">
        <f t="shared" si="12"/>
        <v>-0.45849316415855218</v>
      </c>
      <c r="U71" s="36">
        <f t="shared" si="13"/>
        <v>1.056902284672316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2369113</v>
      </c>
      <c r="E73" s="31">
        <v>2369113</v>
      </c>
      <c r="F73" s="31">
        <v>11013</v>
      </c>
      <c r="G73" s="36">
        <f t="shared" si="7"/>
        <v>4.6485752262555649E-3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11013</v>
      </c>
      <c r="O73" s="36">
        <f t="shared" si="11"/>
        <v>4.6485752262555649E-3</v>
      </c>
      <c r="P73" s="31">
        <v>1818</v>
      </c>
      <c r="Q73" s="31">
        <v>2119851</v>
      </c>
      <c r="R73" s="31">
        <v>2188201</v>
      </c>
      <c r="S73" s="31">
        <v>1818</v>
      </c>
      <c r="T73" s="36">
        <f t="shared" si="12"/>
        <v>8.5760744505156258E-4</v>
      </c>
      <c r="U73" s="36">
        <f t="shared" si="13"/>
        <v>5.057755775577558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2226000</v>
      </c>
      <c r="E74" s="31">
        <v>2226000</v>
      </c>
      <c r="F74" s="31">
        <v>106435</v>
      </c>
      <c r="G74" s="36">
        <f t="shared" si="7"/>
        <v>4.7814465408805032E-2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106435</v>
      </c>
      <c r="O74" s="36">
        <f t="shared" si="11"/>
        <v>4.7814465408805032E-2</v>
      </c>
      <c r="P74" s="31">
        <v>87304</v>
      </c>
      <c r="Q74" s="31">
        <v>2408000</v>
      </c>
      <c r="R74" s="31">
        <v>1613000</v>
      </c>
      <c r="S74" s="31">
        <v>87304</v>
      </c>
      <c r="T74" s="36">
        <f t="shared" si="12"/>
        <v>3.6255813953488369E-2</v>
      </c>
      <c r="U74" s="36">
        <f t="shared" si="13"/>
        <v>0.21913085311096858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4000000</v>
      </c>
      <c r="E76" s="31">
        <v>4000000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3596073</v>
      </c>
      <c r="R76" s="31">
        <v>3531445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8600117</v>
      </c>
      <c r="E78" s="32">
        <f>SUM(E71:E77)</f>
        <v>8600117</v>
      </c>
      <c r="F78" s="32">
        <f>SUM(F71:F77)</f>
        <v>232507</v>
      </c>
      <c r="G78" s="37">
        <f t="shared" si="7"/>
        <v>2.7035329868186676E-2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232507</v>
      </c>
      <c r="O78" s="37">
        <f t="shared" si="11"/>
        <v>2.7035329868186676E-2</v>
      </c>
      <c r="P78" s="32">
        <f>SUM(P71:P77)</f>
        <v>145060</v>
      </c>
      <c r="Q78" s="32">
        <f>SUM(Q71:Q77)</f>
        <v>8001920</v>
      </c>
      <c r="R78" s="32">
        <f>SUM(R71:R77)</f>
        <v>7337646</v>
      </c>
      <c r="S78" s="32">
        <f>SUM(S71:S77)</f>
        <v>145060</v>
      </c>
      <c r="T78" s="37">
        <f t="shared" si="12"/>
        <v>1.8128149244181397E-2</v>
      </c>
      <c r="U78" s="37">
        <f t="shared" si="13"/>
        <v>0.60283331035433618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12619083</v>
      </c>
      <c r="E79" s="31">
        <v>12619083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1254595</v>
      </c>
      <c r="Q79" s="31">
        <v>11983934</v>
      </c>
      <c r="R79" s="31">
        <v>11983934</v>
      </c>
      <c r="S79" s="31">
        <v>1254595</v>
      </c>
      <c r="T79" s="36">
        <f t="shared" si="12"/>
        <v>0.1046897454542056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265833490</v>
      </c>
      <c r="E81" s="31">
        <v>265833490</v>
      </c>
      <c r="F81" s="31">
        <v>67149598</v>
      </c>
      <c r="G81" s="36">
        <f t="shared" si="7"/>
        <v>0.2526002197841965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67149598</v>
      </c>
      <c r="O81" s="36">
        <f t="shared" si="11"/>
        <v>0.2526002197841965</v>
      </c>
      <c r="P81" s="31">
        <v>61437176</v>
      </c>
      <c r="Q81" s="31">
        <v>217246460</v>
      </c>
      <c r="R81" s="31">
        <v>217246460</v>
      </c>
      <c r="S81" s="31">
        <v>61437176</v>
      </c>
      <c r="T81" s="36">
        <f t="shared" si="12"/>
        <v>0.28279943433830868</v>
      </c>
      <c r="U81" s="36">
        <f t="shared" si="13"/>
        <v>9.2979892174731571E-2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278452573</v>
      </c>
      <c r="E84" s="32">
        <f>SUM(E79:E83)</f>
        <v>278452573</v>
      </c>
      <c r="F84" s="32">
        <f>SUM(F79:F83)</f>
        <v>67149598</v>
      </c>
      <c r="G84" s="37">
        <f t="shared" si="7"/>
        <v>0.24115272944524022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67149598</v>
      </c>
      <c r="O84" s="37">
        <f t="shared" si="11"/>
        <v>0.24115272944524022</v>
      </c>
      <c r="P84" s="32">
        <f>SUM(P79:P83)</f>
        <v>62691771</v>
      </c>
      <c r="Q84" s="32">
        <f>SUM(Q79:Q83)</f>
        <v>229230394</v>
      </c>
      <c r="R84" s="32">
        <f>SUM(R79:R83)</f>
        <v>229230394</v>
      </c>
      <c r="S84" s="32">
        <f>SUM(S79:S83)</f>
        <v>62691771</v>
      </c>
      <c r="T84" s="37">
        <f t="shared" si="12"/>
        <v>0.27348803928679721</v>
      </c>
      <c r="U84" s="37">
        <f t="shared" si="13"/>
        <v>7.1107051673496402E-2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317836612</v>
      </c>
      <c r="E85" s="32">
        <f>SUM(E57,E59:E62,E64:E69,E71:E77,E79:E83)</f>
        <v>317836612</v>
      </c>
      <c r="F85" s="32">
        <f>SUM(F57,F59:F62,F64:F69,F71:F77,F79:F83)</f>
        <v>70783929</v>
      </c>
      <c r="G85" s="37">
        <f t="shared" si="7"/>
        <v>0.22270539745119106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70783929</v>
      </c>
      <c r="O85" s="37">
        <f t="shared" si="11"/>
        <v>0.22270539745119106</v>
      </c>
      <c r="P85" s="32">
        <f>SUM(P57,P59:P62,P64:P69,P71:P77,P79:P83)</f>
        <v>66253360</v>
      </c>
      <c r="Q85" s="32">
        <f>SUM(Q57,Q59:Q62,Q64:Q69,Q71:Q77,Q79:Q83)</f>
        <v>266329213</v>
      </c>
      <c r="R85" s="32">
        <f>SUM(R57,R59:R62,R64:R69,R71:R77,R79:R83)</f>
        <v>265664939</v>
      </c>
      <c r="S85" s="32">
        <f>SUM(S57,S59:S62,S64:S69,S71:S77,S79:S83)</f>
        <v>66253360</v>
      </c>
      <c r="T85" s="37">
        <f t="shared" si="12"/>
        <v>0.24876489985347572</v>
      </c>
      <c r="U85" s="37">
        <f t="shared" si="13"/>
        <v>6.8382479016913189E-2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165704276</v>
      </c>
      <c r="E88" s="31">
        <v>165704276</v>
      </c>
      <c r="F88" s="31">
        <v>35747303</v>
      </c>
      <c r="G88" s="36">
        <f t="shared" ref="G88:G99" si="14">IF(($D88      =0),0,($F88      /$D88      ))</f>
        <v>0.21572951442725594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35747303</v>
      </c>
      <c r="O88" s="36">
        <f t="shared" ref="O88:O99" si="18">IF(($D88      =0),0,($N88      /$D88      ))</f>
        <v>0.21572951442725594</v>
      </c>
      <c r="P88" s="31">
        <v>33060322</v>
      </c>
      <c r="Q88" s="31">
        <v>301210661</v>
      </c>
      <c r="R88" s="31">
        <v>293606393</v>
      </c>
      <c r="S88" s="31">
        <v>33060322</v>
      </c>
      <c r="T88" s="36">
        <f t="shared" ref="T88:T99" si="19">IF(($Q88      =0),0,($S88      /$Q88      ))</f>
        <v>0.10975814033355213</v>
      </c>
      <c r="U88" s="36">
        <f t="shared" ref="U88:U99" si="20">IF(($P88      =0),0,(($F88      /$P88      )-1))</f>
        <v>8.1275100708335435E-2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543289510</v>
      </c>
      <c r="E89" s="31">
        <v>543289510</v>
      </c>
      <c r="F89" s="31">
        <v>88457865</v>
      </c>
      <c r="G89" s="36">
        <f t="shared" si="14"/>
        <v>0.16281901890577641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88457865</v>
      </c>
      <c r="O89" s="36">
        <f t="shared" si="18"/>
        <v>0.16281901890577641</v>
      </c>
      <c r="P89" s="31">
        <v>86462678</v>
      </c>
      <c r="Q89" s="31">
        <v>572267000</v>
      </c>
      <c r="R89" s="31">
        <v>481312000</v>
      </c>
      <c r="S89" s="31">
        <v>86462678</v>
      </c>
      <c r="T89" s="36">
        <f t="shared" si="19"/>
        <v>0.15108800262814387</v>
      </c>
      <c r="U89" s="36">
        <f t="shared" si="20"/>
        <v>2.3075702096573947E-2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252628981</v>
      </c>
      <c r="E90" s="31">
        <v>252628981</v>
      </c>
      <c r="F90" s="31">
        <v>49551</v>
      </c>
      <c r="G90" s="36">
        <f t="shared" si="14"/>
        <v>1.9614139202817749E-4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49551</v>
      </c>
      <c r="O90" s="36">
        <f t="shared" si="18"/>
        <v>1.9614139202817749E-4</v>
      </c>
      <c r="P90" s="31">
        <v>13543463</v>
      </c>
      <c r="Q90" s="31">
        <v>252602210</v>
      </c>
      <c r="R90" s="31">
        <v>205508921</v>
      </c>
      <c r="S90" s="31">
        <v>13543463</v>
      </c>
      <c r="T90" s="36">
        <f t="shared" si="19"/>
        <v>5.3615773987092198E-2</v>
      </c>
      <c r="U90" s="36">
        <f t="shared" si="20"/>
        <v>-0.99634133456118279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961622767</v>
      </c>
      <c r="E91" s="32">
        <f>SUM(E88:E90)</f>
        <v>961622767</v>
      </c>
      <c r="F91" s="32">
        <f>SUM(F88:F90)</f>
        <v>124254719</v>
      </c>
      <c r="G91" s="37">
        <f t="shared" si="14"/>
        <v>0.12921357861320271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124254719</v>
      </c>
      <c r="O91" s="37">
        <f t="shared" si="18"/>
        <v>0.12921357861320271</v>
      </c>
      <c r="P91" s="32">
        <f>SUM(P88:P90)</f>
        <v>133066463</v>
      </c>
      <c r="Q91" s="32">
        <f>SUM(Q88:Q90)</f>
        <v>1126079871</v>
      </c>
      <c r="R91" s="32">
        <f>SUM(R88:R90)</f>
        <v>980427314</v>
      </c>
      <c r="S91" s="32">
        <f>SUM(S88:S90)</f>
        <v>133066463</v>
      </c>
      <c r="T91" s="37">
        <f t="shared" si="19"/>
        <v>0.11816787283643755</v>
      </c>
      <c r="U91" s="37">
        <f t="shared" si="20"/>
        <v>-6.6220622396794271E-2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9229454</v>
      </c>
      <c r="E92" s="31">
        <v>9229454</v>
      </c>
      <c r="F92" s="31">
        <v>2256149</v>
      </c>
      <c r="G92" s="36">
        <f t="shared" si="14"/>
        <v>0.24445097185597328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2256149</v>
      </c>
      <c r="O92" s="36">
        <f t="shared" si="18"/>
        <v>0.24445097185597328</v>
      </c>
      <c r="P92" s="31">
        <v>2149307</v>
      </c>
      <c r="Q92" s="31">
        <v>596618</v>
      </c>
      <c r="R92" s="31">
        <v>8764915</v>
      </c>
      <c r="S92" s="31">
        <v>2149307</v>
      </c>
      <c r="T92" s="36">
        <f t="shared" si="19"/>
        <v>3.6024843367112624</v>
      </c>
      <c r="U92" s="36">
        <f t="shared" si="20"/>
        <v>4.9709976285379431E-2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3077360</v>
      </c>
      <c r="E94" s="31">
        <v>3077360</v>
      </c>
      <c r="F94" s="31">
        <v>474360</v>
      </c>
      <c r="G94" s="36">
        <f t="shared" si="14"/>
        <v>0.15414511139418202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474360</v>
      </c>
      <c r="O94" s="36">
        <f t="shared" si="18"/>
        <v>0.15414511139418202</v>
      </c>
      <c r="P94" s="31">
        <v>508443</v>
      </c>
      <c r="Q94" s="31">
        <v>2922470</v>
      </c>
      <c r="R94" s="31">
        <v>2922470</v>
      </c>
      <c r="S94" s="31">
        <v>508443</v>
      </c>
      <c r="T94" s="36">
        <f t="shared" si="19"/>
        <v>0.17397714946603388</v>
      </c>
      <c r="U94" s="36">
        <f t="shared" si="20"/>
        <v>-6.7034062815300777E-2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12306814</v>
      </c>
      <c r="E96" s="32">
        <f>SUM(E92:E95)</f>
        <v>12306814</v>
      </c>
      <c r="F96" s="32">
        <f>SUM(F92:F95)</f>
        <v>2730509</v>
      </c>
      <c r="G96" s="37">
        <f t="shared" si="14"/>
        <v>0.22186968942571164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2730509</v>
      </c>
      <c r="O96" s="37">
        <f t="shared" si="18"/>
        <v>0.22186968942571164</v>
      </c>
      <c r="P96" s="32">
        <f>SUM(P92:P95)</f>
        <v>2657750</v>
      </c>
      <c r="Q96" s="32">
        <f>SUM(Q92:Q95)</f>
        <v>3519088</v>
      </c>
      <c r="R96" s="32">
        <f>SUM(R92:R95)</f>
        <v>11687385</v>
      </c>
      <c r="S96" s="32">
        <f>SUM(S92:S95)</f>
        <v>2657750</v>
      </c>
      <c r="T96" s="37">
        <f t="shared" si="19"/>
        <v>0.75523828901124379</v>
      </c>
      <c r="U96" s="37">
        <f t="shared" si="20"/>
        <v>2.7376164048537266E-2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-575682</v>
      </c>
      <c r="E97" s="31">
        <v>-575682</v>
      </c>
      <c r="F97" s="31">
        <v>-176178</v>
      </c>
      <c r="G97" s="36">
        <f t="shared" si="14"/>
        <v>0.30603353934984939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-176178</v>
      </c>
      <c r="O97" s="36">
        <f t="shared" si="18"/>
        <v>0.30603353934984939</v>
      </c>
      <c r="P97" s="31">
        <v>0</v>
      </c>
      <c r="Q97" s="31">
        <v>0</v>
      </c>
      <c r="R97" s="31">
        <v>-520140</v>
      </c>
      <c r="S97" s="31">
        <v>0</v>
      </c>
      <c r="T97" s="36">
        <f t="shared" si="19"/>
        <v>0</v>
      </c>
      <c r="U97" s="36">
        <f t="shared" si="20"/>
        <v>0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1446424</v>
      </c>
      <c r="E98" s="31">
        <v>1446424</v>
      </c>
      <c r="F98" s="31">
        <v>357960</v>
      </c>
      <c r="G98" s="36">
        <f t="shared" si="14"/>
        <v>0.24747930067532065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357960</v>
      </c>
      <c r="O98" s="36">
        <f t="shared" si="18"/>
        <v>0.24747930067532065</v>
      </c>
      <c r="P98" s="31">
        <v>352295</v>
      </c>
      <c r="Q98" s="31">
        <v>1786951</v>
      </c>
      <c r="R98" s="31">
        <v>1417431</v>
      </c>
      <c r="S98" s="31">
        <v>352295</v>
      </c>
      <c r="T98" s="36">
        <f t="shared" si="19"/>
        <v>0.19714866272214515</v>
      </c>
      <c r="U98" s="36">
        <f t="shared" si="20"/>
        <v>1.6080273634312192E-2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1950764</v>
      </c>
      <c r="E99" s="31">
        <v>1950764</v>
      </c>
      <c r="F99" s="31">
        <v>4628</v>
      </c>
      <c r="G99" s="36">
        <f t="shared" si="14"/>
        <v>2.3724038376759056E-3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4628</v>
      </c>
      <c r="O99" s="36">
        <f t="shared" si="18"/>
        <v>2.3724038376759056E-3</v>
      </c>
      <c r="P99" s="31">
        <v>422455</v>
      </c>
      <c r="Q99" s="31">
        <v>1279179</v>
      </c>
      <c r="R99" s="31">
        <v>25702647</v>
      </c>
      <c r="S99" s="31">
        <v>422455</v>
      </c>
      <c r="T99" s="36">
        <f t="shared" si="19"/>
        <v>0.33025479624040105</v>
      </c>
      <c r="U99" s="36">
        <f t="shared" si="20"/>
        <v>-0.98904498704003974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2821506</v>
      </c>
      <c r="E101" s="32">
        <f>SUM(E97:E100)</f>
        <v>2821506</v>
      </c>
      <c r="F101" s="32">
        <f>SUM(F97:F100)</f>
        <v>186410</v>
      </c>
      <c r="G101" s="37">
        <f>IF(($D101     =0),0,($F101     /$D101     ))</f>
        <v>6.6067553994214434E-2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186410</v>
      </c>
      <c r="O101" s="37">
        <f>IF(($D101     =0),0,($N101     /$D101     ))</f>
        <v>6.6067553994214434E-2</v>
      </c>
      <c r="P101" s="32">
        <f>SUM(P97:P100)</f>
        <v>774750</v>
      </c>
      <c r="Q101" s="32">
        <f>SUM(Q97:Q100)</f>
        <v>3066130</v>
      </c>
      <c r="R101" s="32">
        <f>SUM(R97:R100)</f>
        <v>26599938</v>
      </c>
      <c r="S101" s="32">
        <f>SUM(S97:S100)</f>
        <v>774750</v>
      </c>
      <c r="T101" s="37">
        <f>IF(($Q101     =0),0,($S101     /$Q101     ))</f>
        <v>0.252680088580719</v>
      </c>
      <c r="U101" s="37">
        <f>IF(($P101     =0),0,(($F101     /$P101     )-1))</f>
        <v>-0.75939335269441754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976751087</v>
      </c>
      <c r="E102" s="32">
        <f>SUM(E88:E90,E92:E95,E97:E100)</f>
        <v>976751087</v>
      </c>
      <c r="F102" s="32">
        <f>SUM(F88:F90,F92:F95,F97:F100)</f>
        <v>127171638</v>
      </c>
      <c r="G102" s="37">
        <f>IF(($D102     =0),0,($F102     /$D102     ))</f>
        <v>0.1301986142555478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127171638</v>
      </c>
      <c r="O102" s="37">
        <f>IF(($D102     =0),0,($N102     /$D102     ))</f>
        <v>0.1301986142555478</v>
      </c>
      <c r="P102" s="32">
        <f>SUM(P88:P90,P92:P95,P97:P100)</f>
        <v>136498963</v>
      </c>
      <c r="Q102" s="32">
        <f>SUM(Q88:Q90,Q92:Q95,Q97:Q100)</f>
        <v>1132665089</v>
      </c>
      <c r="R102" s="32">
        <f>SUM(R88:R90,R92:R95,R97:R100)</f>
        <v>1018714637</v>
      </c>
      <c r="S102" s="32">
        <f>SUM(S88:S90,S92:S95,S97:S100)</f>
        <v>136498963</v>
      </c>
      <c r="T102" s="37">
        <f>IF(($Q102     =0),0,($S102     /$Q102     ))</f>
        <v>0.12051131824016163</v>
      </c>
      <c r="U102" s="37">
        <f>IF(($P102     =0),0,(($F102     /$P102     )-1))</f>
        <v>-6.8332570409344373E-2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386306510</v>
      </c>
      <c r="E105" s="31">
        <v>386306510</v>
      </c>
      <c r="F105" s="31">
        <v>82613371</v>
      </c>
      <c r="G105" s="36">
        <f t="shared" ref="G105:G136" si="21">IF(($D105     =0),0,($F105     /$D105     ))</f>
        <v>0.21385446235425853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82613371</v>
      </c>
      <c r="O105" s="36">
        <f t="shared" ref="O105:O136" si="25">IF(($D105     =0),0,($N105     /$D105     ))</f>
        <v>0.21385446235425853</v>
      </c>
      <c r="P105" s="31">
        <v>49342395</v>
      </c>
      <c r="Q105" s="31">
        <v>261230500</v>
      </c>
      <c r="R105" s="31">
        <v>267230500</v>
      </c>
      <c r="S105" s="31">
        <v>49342395</v>
      </c>
      <c r="T105" s="36">
        <f t="shared" ref="T105:T136" si="26">IF(($Q105     =0),0,($S105     /$Q105     ))</f>
        <v>0.18888451003998386</v>
      </c>
      <c r="U105" s="36">
        <f t="shared" ref="U105:U136" si="27">IF(($P105     =0),0,(($F105     /$P105     )-1))</f>
        <v>0.67428782084858274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386306510</v>
      </c>
      <c r="E106" s="32">
        <f>E105</f>
        <v>386306510</v>
      </c>
      <c r="F106" s="32">
        <f>F105</f>
        <v>82613371</v>
      </c>
      <c r="G106" s="37">
        <f t="shared" si="21"/>
        <v>0.21385446235425853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82613371</v>
      </c>
      <c r="O106" s="37">
        <f t="shared" si="25"/>
        <v>0.21385446235425853</v>
      </c>
      <c r="P106" s="32">
        <f>P105</f>
        <v>49342395</v>
      </c>
      <c r="Q106" s="32">
        <f>Q105</f>
        <v>261230500</v>
      </c>
      <c r="R106" s="32">
        <f>R105</f>
        <v>267230500</v>
      </c>
      <c r="S106" s="32">
        <f>S105</f>
        <v>49342395</v>
      </c>
      <c r="T106" s="37">
        <f t="shared" si="26"/>
        <v>0.18888451003998386</v>
      </c>
      <c r="U106" s="37">
        <f t="shared" si="27"/>
        <v>0.67428782084858274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22600</v>
      </c>
      <c r="E107" s="31">
        <v>22600</v>
      </c>
      <c r="F107" s="31">
        <v>8943</v>
      </c>
      <c r="G107" s="36">
        <f t="shared" si="21"/>
        <v>0.39570796460176993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8943</v>
      </c>
      <c r="O107" s="36">
        <f t="shared" si="25"/>
        <v>0.39570796460176993</v>
      </c>
      <c r="P107" s="31">
        <v>11924</v>
      </c>
      <c r="Q107" s="31">
        <v>21321</v>
      </c>
      <c r="R107" s="31">
        <v>21321</v>
      </c>
      <c r="S107" s="31">
        <v>11924</v>
      </c>
      <c r="T107" s="36">
        <f t="shared" si="26"/>
        <v>0.55926082266310206</v>
      </c>
      <c r="U107" s="36">
        <f t="shared" si="27"/>
        <v>-0.25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6274375</v>
      </c>
      <c r="E109" s="31">
        <v>6274375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6908808</v>
      </c>
      <c r="R109" s="31">
        <v>6908808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2775360</v>
      </c>
      <c r="E110" s="31">
        <v>2775360</v>
      </c>
      <c r="F110" s="31">
        <v>378188</v>
      </c>
      <c r="G110" s="36">
        <f t="shared" si="21"/>
        <v>0.13626628617548714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378188</v>
      </c>
      <c r="O110" s="36">
        <f t="shared" si="25"/>
        <v>0.13626628617548714</v>
      </c>
      <c r="P110" s="31">
        <v>768752</v>
      </c>
      <c r="Q110" s="31">
        <v>56832034</v>
      </c>
      <c r="R110" s="31">
        <v>27824466</v>
      </c>
      <c r="S110" s="31">
        <v>768752</v>
      </c>
      <c r="T110" s="36">
        <f t="shared" si="26"/>
        <v>1.3526737403063913E-2</v>
      </c>
      <c r="U110" s="36">
        <f t="shared" si="27"/>
        <v>-0.5080494099527546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9072335</v>
      </c>
      <c r="E112" s="32">
        <f>SUM(E107:E111)</f>
        <v>9072335</v>
      </c>
      <c r="F112" s="32">
        <f>SUM(F107:F111)</f>
        <v>387131</v>
      </c>
      <c r="G112" s="37">
        <f t="shared" si="21"/>
        <v>4.2671594468237782E-2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387131</v>
      </c>
      <c r="O112" s="37">
        <f t="shared" si="25"/>
        <v>4.2671594468237782E-2</v>
      </c>
      <c r="P112" s="32">
        <f>SUM(P107:P111)</f>
        <v>780676</v>
      </c>
      <c r="Q112" s="32">
        <f>SUM(Q107:Q111)</f>
        <v>63762163</v>
      </c>
      <c r="R112" s="32">
        <f>SUM(R107:R111)</f>
        <v>34754595</v>
      </c>
      <c r="S112" s="32">
        <f>SUM(S107:S111)</f>
        <v>780676</v>
      </c>
      <c r="T112" s="37">
        <f t="shared" si="26"/>
        <v>1.2243562063601889E-2</v>
      </c>
      <c r="U112" s="37">
        <f t="shared" si="27"/>
        <v>-0.50410797821375319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8300000</v>
      </c>
      <c r="R114" s="31">
        <v>239982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247620</v>
      </c>
      <c r="E115" s="31">
        <v>247620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5501000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43163330</v>
      </c>
      <c r="E117" s="31">
        <v>43163330</v>
      </c>
      <c r="F117" s="31">
        <v>2921519</v>
      </c>
      <c r="G117" s="36">
        <f t="shared" si="21"/>
        <v>6.768520871767772E-2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2921519</v>
      </c>
      <c r="O117" s="36">
        <f t="shared" si="25"/>
        <v>6.768520871767772E-2</v>
      </c>
      <c r="P117" s="31">
        <v>1628583</v>
      </c>
      <c r="Q117" s="31">
        <v>127185555</v>
      </c>
      <c r="R117" s="31">
        <v>18970150</v>
      </c>
      <c r="S117" s="31">
        <v>1628583</v>
      </c>
      <c r="T117" s="36">
        <f t="shared" si="26"/>
        <v>1.2804779599381392E-2</v>
      </c>
      <c r="U117" s="36">
        <f t="shared" si="27"/>
        <v>0.79390242928975674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13191000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43410950</v>
      </c>
      <c r="E121" s="32">
        <f>SUM(E113:E120)</f>
        <v>43410950</v>
      </c>
      <c r="F121" s="32">
        <f>SUM(F113:F120)</f>
        <v>2921519</v>
      </c>
      <c r="G121" s="37">
        <f t="shared" si="21"/>
        <v>6.7299126142136956E-2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2921519</v>
      </c>
      <c r="O121" s="37">
        <f t="shared" si="25"/>
        <v>6.7299126142136956E-2</v>
      </c>
      <c r="P121" s="32">
        <f>SUM(P113:P120)</f>
        <v>1628583</v>
      </c>
      <c r="Q121" s="32">
        <f>SUM(Q113:Q120)</f>
        <v>154177555</v>
      </c>
      <c r="R121" s="32">
        <f>SUM(R113:R120)</f>
        <v>19210132</v>
      </c>
      <c r="S121" s="32">
        <f>SUM(S113:S120)</f>
        <v>1628583</v>
      </c>
      <c r="T121" s="37">
        <f t="shared" si="26"/>
        <v>1.0563035585821815E-2</v>
      </c>
      <c r="U121" s="37">
        <f t="shared" si="27"/>
        <v>0.79390242928975674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1858152</v>
      </c>
      <c r="E124" s="31">
        <v>1858152</v>
      </c>
      <c r="F124" s="31">
        <v>731105</v>
      </c>
      <c r="G124" s="36">
        <f t="shared" si="21"/>
        <v>0.39345812398555124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731105</v>
      </c>
      <c r="O124" s="36">
        <f t="shared" si="25"/>
        <v>0.39345812398555124</v>
      </c>
      <c r="P124" s="31">
        <v>295040</v>
      </c>
      <c r="Q124" s="31">
        <v>1788720</v>
      </c>
      <c r="R124" s="31">
        <v>2772720</v>
      </c>
      <c r="S124" s="31">
        <v>295040</v>
      </c>
      <c r="T124" s="36">
        <f t="shared" si="26"/>
        <v>0.16494476497159979</v>
      </c>
      <c r="U124" s="36">
        <f t="shared" si="27"/>
        <v>1.4779860357917571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1858152</v>
      </c>
      <c r="E126" s="32">
        <f>SUM(E122:E125)</f>
        <v>1858152</v>
      </c>
      <c r="F126" s="32">
        <f>SUM(F122:F125)</f>
        <v>731105</v>
      </c>
      <c r="G126" s="37">
        <f t="shared" si="21"/>
        <v>0.39345812398555124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731105</v>
      </c>
      <c r="O126" s="37">
        <f t="shared" si="25"/>
        <v>0.39345812398555124</v>
      </c>
      <c r="P126" s="32">
        <f>SUM(P122:P125)</f>
        <v>295040</v>
      </c>
      <c r="Q126" s="32">
        <f>SUM(Q122:Q125)</f>
        <v>1788720</v>
      </c>
      <c r="R126" s="32">
        <f>SUM(R122:R125)</f>
        <v>2772720</v>
      </c>
      <c r="S126" s="32">
        <f>SUM(S122:S125)</f>
        <v>295040</v>
      </c>
      <c r="T126" s="37">
        <f t="shared" si="26"/>
        <v>0.16494476497159979</v>
      </c>
      <c r="U126" s="37">
        <f t="shared" si="27"/>
        <v>1.4779860357917571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842120</v>
      </c>
      <c r="E127" s="31">
        <v>842120</v>
      </c>
      <c r="F127" s="31">
        <v>138171</v>
      </c>
      <c r="G127" s="36">
        <f t="shared" si="21"/>
        <v>0.16407519118415428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138171</v>
      </c>
      <c r="O127" s="36">
        <f t="shared" si="25"/>
        <v>0.16407519118415428</v>
      </c>
      <c r="P127" s="31">
        <v>152810</v>
      </c>
      <c r="Q127" s="31">
        <v>848480</v>
      </c>
      <c r="R127" s="31">
        <v>843980</v>
      </c>
      <c r="S127" s="31">
        <v>152810</v>
      </c>
      <c r="T127" s="36">
        <f t="shared" si="26"/>
        <v>0.18009852913445221</v>
      </c>
      <c r="U127" s="36">
        <f t="shared" si="27"/>
        <v>-9.5798704273280522E-2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842120</v>
      </c>
      <c r="E132" s="32">
        <f>SUM(E127:E131)</f>
        <v>842120</v>
      </c>
      <c r="F132" s="32">
        <f>SUM(F127:F131)</f>
        <v>138171</v>
      </c>
      <c r="G132" s="37">
        <f t="shared" si="21"/>
        <v>0.16407519118415428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138171</v>
      </c>
      <c r="O132" s="37">
        <f t="shared" si="25"/>
        <v>0.16407519118415428</v>
      </c>
      <c r="P132" s="32">
        <f>SUM(P127:P131)</f>
        <v>152810</v>
      </c>
      <c r="Q132" s="32">
        <f>SUM(Q127:Q131)</f>
        <v>848480</v>
      </c>
      <c r="R132" s="32">
        <f>SUM(R127:R131)</f>
        <v>843980</v>
      </c>
      <c r="S132" s="32">
        <f>SUM(S127:S131)</f>
        <v>152810</v>
      </c>
      <c r="T132" s="37">
        <f t="shared" si="26"/>
        <v>0.18009852913445221</v>
      </c>
      <c r="U132" s="37">
        <f t="shared" si="27"/>
        <v>-9.5798704273280522E-2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47521623</v>
      </c>
      <c r="E133" s="31">
        <v>47521623</v>
      </c>
      <c r="F133" s="31">
        <v>7123315</v>
      </c>
      <c r="G133" s="36">
        <f t="shared" si="21"/>
        <v>0.14989629036870225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7123315</v>
      </c>
      <c r="O133" s="36">
        <f t="shared" si="25"/>
        <v>0.14989629036870225</v>
      </c>
      <c r="P133" s="31">
        <v>5548483</v>
      </c>
      <c r="Q133" s="31">
        <v>611580610</v>
      </c>
      <c r="R133" s="31">
        <v>117066450</v>
      </c>
      <c r="S133" s="31">
        <v>5548483</v>
      </c>
      <c r="T133" s="36">
        <f t="shared" si="26"/>
        <v>9.0723657834737431E-3</v>
      </c>
      <c r="U133" s="36">
        <f t="shared" si="27"/>
        <v>0.28383109401254369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47521623</v>
      </c>
      <c r="E137" s="32">
        <f>SUM(E133:E136)</f>
        <v>47521623</v>
      </c>
      <c r="F137" s="32">
        <f>SUM(F133:F136)</f>
        <v>7123315</v>
      </c>
      <c r="G137" s="37">
        <f t="shared" ref="G137:G170" si="28">IF(($D137     =0),0,($F137     /$D137     ))</f>
        <v>0.14989629036870225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7123315</v>
      </c>
      <c r="O137" s="37">
        <f t="shared" ref="O137:O170" si="32">IF(($D137     =0),0,($N137     /$D137     ))</f>
        <v>0.14989629036870225</v>
      </c>
      <c r="P137" s="32">
        <f>SUM(P133:P136)</f>
        <v>5548483</v>
      </c>
      <c r="Q137" s="32">
        <f>SUM(Q133:Q136)</f>
        <v>611580610</v>
      </c>
      <c r="R137" s="32">
        <f>SUM(R133:R136)</f>
        <v>117066450</v>
      </c>
      <c r="S137" s="32">
        <f>SUM(S133:S136)</f>
        <v>5548483</v>
      </c>
      <c r="T137" s="37">
        <f t="shared" ref="T137:T170" si="33">IF(($Q137     =0),0,($S137     /$Q137     ))</f>
        <v>9.0723657834737431E-3</v>
      </c>
      <c r="U137" s="37">
        <f t="shared" ref="U137:U170" si="34">IF(($P137     =0),0,(($F137     /$P137     )-1))</f>
        <v>0.28383109401254369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0</v>
      </c>
      <c r="E144" s="32">
        <f>SUM(E138:E143)</f>
        <v>0</v>
      </c>
      <c r="F144" s="32">
        <f>SUM(F138:F143)</f>
        <v>0</v>
      </c>
      <c r="G144" s="37">
        <f t="shared" si="28"/>
        <v>0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0</v>
      </c>
      <c r="O144" s="37">
        <f t="shared" si="32"/>
        <v>0</v>
      </c>
      <c r="P144" s="32">
        <f>SUM(P138:P143)</f>
        <v>0</v>
      </c>
      <c r="Q144" s="32">
        <f>SUM(Q138:Q143)</f>
        <v>0</v>
      </c>
      <c r="R144" s="32">
        <f>SUM(R138:R143)</f>
        <v>1640040</v>
      </c>
      <c r="S144" s="32">
        <f>SUM(S138:S143)</f>
        <v>0</v>
      </c>
      <c r="T144" s="37">
        <f t="shared" si="33"/>
        <v>0</v>
      </c>
      <c r="U144" s="37">
        <f t="shared" si="34"/>
        <v>0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0</v>
      </c>
      <c r="E150" s="32">
        <f>SUM(E145:E149)</f>
        <v>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0</v>
      </c>
      <c r="R150" s="32">
        <f>SUM(R145:R149)</f>
        <v>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6476200</v>
      </c>
      <c r="E152" s="31">
        <v>6476200</v>
      </c>
      <c r="F152" s="31">
        <v>34920698</v>
      </c>
      <c r="G152" s="36">
        <f t="shared" si="28"/>
        <v>5.3921586732960689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34920698</v>
      </c>
      <c r="O152" s="36">
        <f t="shared" si="32"/>
        <v>5.3921586732960689</v>
      </c>
      <c r="P152" s="31">
        <v>3573923</v>
      </c>
      <c r="Q152" s="31">
        <v>5366800</v>
      </c>
      <c r="R152" s="31">
        <v>5583901</v>
      </c>
      <c r="S152" s="31">
        <v>3573923</v>
      </c>
      <c r="T152" s="36">
        <f t="shared" si="33"/>
        <v>0.66593184020272789</v>
      </c>
      <c r="U152" s="36">
        <f t="shared" si="34"/>
        <v>8.7709710030126562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196630</v>
      </c>
      <c r="E153" s="31">
        <v>196630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182010</v>
      </c>
      <c r="R153" s="31">
        <v>182010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6672830</v>
      </c>
      <c r="E157" s="32">
        <f>SUM(E151:E156)</f>
        <v>6672830</v>
      </c>
      <c r="F157" s="32">
        <f>SUM(F151:F156)</f>
        <v>34920698</v>
      </c>
      <c r="G157" s="37">
        <f t="shared" si="28"/>
        <v>5.2332665450790747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34920698</v>
      </c>
      <c r="O157" s="37">
        <f t="shared" si="32"/>
        <v>5.2332665450790747</v>
      </c>
      <c r="P157" s="32">
        <f>SUM(P151:P156)</f>
        <v>3573923</v>
      </c>
      <c r="Q157" s="32">
        <f>SUM(Q151:Q156)</f>
        <v>5548810</v>
      </c>
      <c r="R157" s="32">
        <f>SUM(R151:R156)</f>
        <v>5765911</v>
      </c>
      <c r="S157" s="32">
        <f>SUM(S151:S156)</f>
        <v>3573923</v>
      </c>
      <c r="T157" s="37">
        <f t="shared" si="33"/>
        <v>0.64408819188258382</v>
      </c>
      <c r="U157" s="37">
        <f t="shared" si="34"/>
        <v>8.7709710030126562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61699140</v>
      </c>
      <c r="E159" s="31">
        <v>61699140</v>
      </c>
      <c r="F159" s="31">
        <v>2379608</v>
      </c>
      <c r="G159" s="36">
        <f t="shared" si="28"/>
        <v>3.856792817533599E-2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2379608</v>
      </c>
      <c r="O159" s="36">
        <f t="shared" si="32"/>
        <v>3.856792817533599E-2</v>
      </c>
      <c r="P159" s="31">
        <v>2031761</v>
      </c>
      <c r="Q159" s="31">
        <v>7134744</v>
      </c>
      <c r="R159" s="31">
        <v>7864744</v>
      </c>
      <c r="S159" s="31">
        <v>2031761</v>
      </c>
      <c r="T159" s="36">
        <f t="shared" si="33"/>
        <v>0.28476999314901841</v>
      </c>
      <c r="U159" s="36">
        <f t="shared" si="34"/>
        <v>0.17120468401549194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61699140</v>
      </c>
      <c r="E163" s="32">
        <f>SUM(E158:E162)</f>
        <v>61699140</v>
      </c>
      <c r="F163" s="32">
        <f>SUM(F158:F162)</f>
        <v>2379608</v>
      </c>
      <c r="G163" s="37">
        <f t="shared" si="28"/>
        <v>3.856792817533599E-2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2379608</v>
      </c>
      <c r="O163" s="37">
        <f t="shared" si="32"/>
        <v>3.856792817533599E-2</v>
      </c>
      <c r="P163" s="32">
        <f>SUM(P158:P162)</f>
        <v>2031761</v>
      </c>
      <c r="Q163" s="32">
        <f>SUM(Q158:Q162)</f>
        <v>7134744</v>
      </c>
      <c r="R163" s="32">
        <f>SUM(R158:R162)</f>
        <v>7864744</v>
      </c>
      <c r="S163" s="32">
        <f>SUM(S158:S162)</f>
        <v>2031761</v>
      </c>
      <c r="T163" s="37">
        <f t="shared" si="33"/>
        <v>0.28476999314901841</v>
      </c>
      <c r="U163" s="37">
        <f t="shared" si="34"/>
        <v>0.17120468401549194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384682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384682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384682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384682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557383660</v>
      </c>
      <c r="E170" s="32">
        <f>SUM(E105,E107:E111,E113:E120,E122:E125,E127:E131,E133:E136,E138:E143,E145:E149,E151:E156,E158:E162,E164:E168)</f>
        <v>557383660</v>
      </c>
      <c r="F170" s="32">
        <f>SUM(F105,F107:F111,F113:F120,F122:F125,F127:F131,F133:F136,F138:F143,F145:F149,F151:F156,F158:F162,F164:F168)</f>
        <v>131599600</v>
      </c>
      <c r="G170" s="37">
        <f t="shared" si="28"/>
        <v>0.2361023643929569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131599600</v>
      </c>
      <c r="O170" s="37">
        <f t="shared" si="32"/>
        <v>0.2361023643929569</v>
      </c>
      <c r="P170" s="32">
        <f>SUM(P105,P107:P111,P113:P120,P122:P125,P127:P131,P133:P136,P138:P143,P145:P149,P151:P156,P158:P162,P164:P168)</f>
        <v>63353671</v>
      </c>
      <c r="Q170" s="32">
        <f>SUM(Q105,Q107:Q111,Q113:Q120,Q122:Q125,Q127:Q131,Q133:Q136,Q138:Q143,Q145:Q149,Q151:Q156,Q158:Q162,Q164:Q168)</f>
        <v>1106071582</v>
      </c>
      <c r="R170" s="32">
        <f>SUM(R105,R107:R111,R113:R120,R122:R125,R127:R131,R133:R136,R138:R143,R145:R149,R151:R156,R158:R162,R164:R168)</f>
        <v>457149072</v>
      </c>
      <c r="S170" s="32">
        <f>SUM(S105,S107:S111,S113:S120,S122:S125,S127:S131,S133:S136,S138:S143,S145:S149,S151:S156,S158:S162,S164:S168)</f>
        <v>63353671</v>
      </c>
      <c r="T170" s="37">
        <f t="shared" si="33"/>
        <v>5.7278093055644567E-2</v>
      </c>
      <c r="U170" s="37">
        <f t="shared" si="34"/>
        <v>1.0772213815360439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20658</v>
      </c>
      <c r="Q173" s="31">
        <v>750000</v>
      </c>
      <c r="R173" s="31">
        <v>0</v>
      </c>
      <c r="S173" s="31">
        <v>20658</v>
      </c>
      <c r="T173" s="36">
        <f t="shared" ref="T173:T205" si="40">IF(($Q173     =0),0,($S173     /$Q173     ))</f>
        <v>2.7543999999999999E-2</v>
      </c>
      <c r="U173" s="36">
        <f t="shared" ref="U173:U205" si="41">IF(($P173     =0),0,(($F173     /$P173     )-1))</f>
        <v>-1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2593668</v>
      </c>
      <c r="E175" s="31">
        <v>2593668</v>
      </c>
      <c r="F175" s="31">
        <v>500788</v>
      </c>
      <c r="G175" s="36">
        <f t="shared" si="35"/>
        <v>0.1930809957172622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500788</v>
      </c>
      <c r="O175" s="36">
        <f t="shared" si="39"/>
        <v>0.1930809957172622</v>
      </c>
      <c r="P175" s="31">
        <v>327358</v>
      </c>
      <c r="Q175" s="31">
        <v>2289025</v>
      </c>
      <c r="R175" s="31">
        <v>2289025</v>
      </c>
      <c r="S175" s="31">
        <v>327358</v>
      </c>
      <c r="T175" s="36">
        <f t="shared" si="40"/>
        <v>0.14301198108364915</v>
      </c>
      <c r="U175" s="36">
        <f t="shared" si="41"/>
        <v>0.52978696106403378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2593668</v>
      </c>
      <c r="E179" s="32">
        <f>SUM(E173:E178)</f>
        <v>2593668</v>
      </c>
      <c r="F179" s="32">
        <f>SUM(F173:F178)</f>
        <v>500788</v>
      </c>
      <c r="G179" s="37">
        <f t="shared" si="35"/>
        <v>0.1930809957172622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500788</v>
      </c>
      <c r="O179" s="37">
        <f t="shared" si="39"/>
        <v>0.1930809957172622</v>
      </c>
      <c r="P179" s="32">
        <f>SUM(P173:P178)</f>
        <v>348016</v>
      </c>
      <c r="Q179" s="32">
        <f>SUM(Q173:Q178)</f>
        <v>3039025</v>
      </c>
      <c r="R179" s="32">
        <f>SUM(R173:R178)</f>
        <v>2289025</v>
      </c>
      <c r="S179" s="32">
        <f>SUM(S173:S178)</f>
        <v>348016</v>
      </c>
      <c r="T179" s="37">
        <f t="shared" si="40"/>
        <v>0.11451567525768956</v>
      </c>
      <c r="U179" s="37">
        <f t="shared" si="41"/>
        <v>0.43897981701990707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5000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0</v>
      </c>
      <c r="G185" s="37">
        <f t="shared" si="35"/>
        <v>0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0</v>
      </c>
      <c r="O185" s="37">
        <f t="shared" si="39"/>
        <v>0</v>
      </c>
      <c r="P185" s="32">
        <f>SUM(P180:P184)</f>
        <v>0</v>
      </c>
      <c r="Q185" s="32">
        <f>SUM(Q180:Q184)</f>
        <v>0</v>
      </c>
      <c r="R185" s="32">
        <f>SUM(R180:R184)</f>
        <v>5000</v>
      </c>
      <c r="S185" s="32">
        <f>SUM(S180:S184)</f>
        <v>0</v>
      </c>
      <c r="T185" s="37">
        <f t="shared" si="40"/>
        <v>0</v>
      </c>
      <c r="U185" s="37">
        <f t="shared" si="41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266171</v>
      </c>
      <c r="E188" s="31">
        <v>266171</v>
      </c>
      <c r="F188" s="31">
        <v>2511756</v>
      </c>
      <c r="G188" s="36">
        <f t="shared" si="35"/>
        <v>9.4366253273271692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2511756</v>
      </c>
      <c r="O188" s="36">
        <f t="shared" si="39"/>
        <v>9.4366253273271692</v>
      </c>
      <c r="P188" s="31">
        <v>2528737</v>
      </c>
      <c r="Q188" s="31">
        <v>254223</v>
      </c>
      <c r="R188" s="31">
        <v>254223</v>
      </c>
      <c r="S188" s="31">
        <v>2528737</v>
      </c>
      <c r="T188" s="36">
        <f t="shared" si="40"/>
        <v>9.9469245504930708</v>
      </c>
      <c r="U188" s="36">
        <f t="shared" si="41"/>
        <v>-6.7152100040455132E-3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266171</v>
      </c>
      <c r="E191" s="32">
        <f>SUM(E186:E190)</f>
        <v>266171</v>
      </c>
      <c r="F191" s="32">
        <f>SUM(F186:F190)</f>
        <v>2511756</v>
      </c>
      <c r="G191" s="37">
        <f t="shared" si="35"/>
        <v>9.4366253273271692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2511756</v>
      </c>
      <c r="O191" s="37">
        <f t="shared" si="39"/>
        <v>9.4366253273271692</v>
      </c>
      <c r="P191" s="32">
        <f>SUM(P186:P190)</f>
        <v>2528737</v>
      </c>
      <c r="Q191" s="32">
        <f>SUM(Q186:Q190)</f>
        <v>254223</v>
      </c>
      <c r="R191" s="32">
        <f>SUM(R186:R190)</f>
        <v>254223</v>
      </c>
      <c r="S191" s="32">
        <f>SUM(S186:S190)</f>
        <v>2528737</v>
      </c>
      <c r="T191" s="37">
        <f t="shared" si="40"/>
        <v>9.9469245504930708</v>
      </c>
      <c r="U191" s="37">
        <f t="shared" si="41"/>
        <v>-6.7152100040455132E-3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94007</v>
      </c>
      <c r="Q193" s="31">
        <v>0</v>
      </c>
      <c r="R193" s="31">
        <v>0</v>
      </c>
      <c r="S193" s="31">
        <v>94007</v>
      </c>
      <c r="T193" s="36">
        <f t="shared" si="40"/>
        <v>0</v>
      </c>
      <c r="U193" s="36">
        <f t="shared" si="41"/>
        <v>-1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177229</v>
      </c>
      <c r="E195" s="31">
        <v>177229</v>
      </c>
      <c r="F195" s="31">
        <v>44705</v>
      </c>
      <c r="G195" s="36">
        <f t="shared" si="35"/>
        <v>0.25224427153569673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44705</v>
      </c>
      <c r="O195" s="36">
        <f t="shared" si="39"/>
        <v>0.25224427153569673</v>
      </c>
      <c r="P195" s="31">
        <v>41223</v>
      </c>
      <c r="Q195" s="31">
        <v>168308</v>
      </c>
      <c r="R195" s="31">
        <v>168308</v>
      </c>
      <c r="S195" s="31">
        <v>41223</v>
      </c>
      <c r="T195" s="36">
        <f t="shared" si="40"/>
        <v>0.24492596905672934</v>
      </c>
      <c r="U195" s="36">
        <f t="shared" si="41"/>
        <v>8.4467408970720248E-2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177229</v>
      </c>
      <c r="E198" s="32">
        <f>SUM(E192:E197)</f>
        <v>177229</v>
      </c>
      <c r="F198" s="32">
        <f>SUM(F192:F197)</f>
        <v>44705</v>
      </c>
      <c r="G198" s="37">
        <f t="shared" si="35"/>
        <v>0.25224427153569673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44705</v>
      </c>
      <c r="O198" s="37">
        <f t="shared" si="39"/>
        <v>0.25224427153569673</v>
      </c>
      <c r="P198" s="32">
        <f>SUM(P192:P197)</f>
        <v>135230</v>
      </c>
      <c r="Q198" s="32">
        <f>SUM(Q192:Q197)</f>
        <v>168308</v>
      </c>
      <c r="R198" s="32">
        <f>SUM(R192:R197)</f>
        <v>168308</v>
      </c>
      <c r="S198" s="32">
        <f>SUM(S192:S197)</f>
        <v>135230</v>
      </c>
      <c r="T198" s="37">
        <f t="shared" si="40"/>
        <v>0.80346745252750906</v>
      </c>
      <c r="U198" s="37">
        <f t="shared" si="41"/>
        <v>-0.66941507062042449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193004</v>
      </c>
      <c r="E199" s="31">
        <v>193004</v>
      </c>
      <c r="F199" s="31">
        <v>33913</v>
      </c>
      <c r="G199" s="36">
        <f t="shared" si="35"/>
        <v>0.17571138422001617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33913</v>
      </c>
      <c r="O199" s="36">
        <f t="shared" si="39"/>
        <v>0.17571138422001617</v>
      </c>
      <c r="P199" s="31">
        <v>34015</v>
      </c>
      <c r="Q199" s="31">
        <v>183437</v>
      </c>
      <c r="R199" s="31">
        <v>183437</v>
      </c>
      <c r="S199" s="31">
        <v>34015</v>
      </c>
      <c r="T199" s="36">
        <f t="shared" si="40"/>
        <v>0.18543151054585499</v>
      </c>
      <c r="U199" s="36">
        <f t="shared" si="41"/>
        <v>-2.9986770542407282E-3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193004</v>
      </c>
      <c r="E204" s="32">
        <f>SUM(E199:E203)</f>
        <v>193004</v>
      </c>
      <c r="F204" s="32">
        <f>SUM(F199:F203)</f>
        <v>33913</v>
      </c>
      <c r="G204" s="37">
        <f t="shared" si="35"/>
        <v>0.17571138422001617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33913</v>
      </c>
      <c r="O204" s="37">
        <f t="shared" si="39"/>
        <v>0.17571138422001617</v>
      </c>
      <c r="P204" s="32">
        <f>SUM(P199:P203)</f>
        <v>34015</v>
      </c>
      <c r="Q204" s="32">
        <f>SUM(Q199:Q203)</f>
        <v>183437</v>
      </c>
      <c r="R204" s="32">
        <f>SUM(R199:R203)</f>
        <v>183437</v>
      </c>
      <c r="S204" s="32">
        <f>SUM(S199:S203)</f>
        <v>34015</v>
      </c>
      <c r="T204" s="37">
        <f t="shared" si="40"/>
        <v>0.18543151054585499</v>
      </c>
      <c r="U204" s="37">
        <f t="shared" si="41"/>
        <v>-2.9986770542407282E-3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3230072</v>
      </c>
      <c r="E205" s="32">
        <f>SUM(E173:E178,E180:E184,E186:E190,E192:E197,E199:E203)</f>
        <v>3230072</v>
      </c>
      <c r="F205" s="32">
        <f>SUM(F173:F178,F180:F184,F186:F190,F192:F197,F199:F203)</f>
        <v>3091162</v>
      </c>
      <c r="G205" s="37">
        <f t="shared" si="35"/>
        <v>0.95699476668012351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3091162</v>
      </c>
      <c r="O205" s="37">
        <f t="shared" si="39"/>
        <v>0.95699476668012351</v>
      </c>
      <c r="P205" s="32">
        <f>SUM(P173:P178,P180:P184,P186:P190,P192:P197,P199:P203)</f>
        <v>3045998</v>
      </c>
      <c r="Q205" s="32">
        <f>SUM(Q173:Q178,Q180:Q184,Q186:Q190,Q192:Q197,Q199:Q203)</f>
        <v>3644993</v>
      </c>
      <c r="R205" s="32">
        <f>SUM(R173:R178,R180:R184,R186:R190,R192:R197,R199:R203)</f>
        <v>2899993</v>
      </c>
      <c r="S205" s="32">
        <f>SUM(S173:S178,S180:S184,S186:S190,S192:S197,S199:S203)</f>
        <v>3045998</v>
      </c>
      <c r="T205" s="37">
        <f t="shared" si="40"/>
        <v>0.83566635107392528</v>
      </c>
      <c r="U205" s="37">
        <f t="shared" si="41"/>
        <v>1.4827324246437401E-2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2846743</v>
      </c>
      <c r="E209" s="31">
        <v>2846743</v>
      </c>
      <c r="F209" s="31">
        <v>762768</v>
      </c>
      <c r="G209" s="36">
        <f t="shared" si="42"/>
        <v>0.26794410313821798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762768</v>
      </c>
      <c r="O209" s="36">
        <f t="shared" si="46"/>
        <v>0.26794410313821798</v>
      </c>
      <c r="P209" s="31">
        <v>758959</v>
      </c>
      <c r="Q209" s="31">
        <v>2627398</v>
      </c>
      <c r="R209" s="31">
        <v>2703457</v>
      </c>
      <c r="S209" s="31">
        <v>758959</v>
      </c>
      <c r="T209" s="36">
        <f t="shared" si="47"/>
        <v>0.28886335454316397</v>
      </c>
      <c r="U209" s="36">
        <f t="shared" si="48"/>
        <v>5.0187164260520056E-3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156494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156494</v>
      </c>
      <c r="O210" s="36">
        <f t="shared" si="46"/>
        <v>0</v>
      </c>
      <c r="P210" s="31">
        <v>260498</v>
      </c>
      <c r="Q210" s="31">
        <v>0</v>
      </c>
      <c r="R210" s="31">
        <v>0</v>
      </c>
      <c r="S210" s="31">
        <v>260498</v>
      </c>
      <c r="T210" s="36">
        <f t="shared" si="47"/>
        <v>0</v>
      </c>
      <c r="U210" s="36">
        <f t="shared" si="48"/>
        <v>-0.39925066603198489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100000</v>
      </c>
      <c r="E214" s="31">
        <v>100000</v>
      </c>
      <c r="F214" s="31">
        <v>55119</v>
      </c>
      <c r="G214" s="36">
        <f t="shared" si="42"/>
        <v>0.55118999999999996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55119</v>
      </c>
      <c r="O214" s="36">
        <f t="shared" si="46"/>
        <v>0.55118999999999996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2946743</v>
      </c>
      <c r="E216" s="32">
        <f>SUM(E208:E215)</f>
        <v>2946743</v>
      </c>
      <c r="F216" s="32">
        <f>SUM(F208:F215)</f>
        <v>974381</v>
      </c>
      <c r="G216" s="37">
        <f t="shared" si="42"/>
        <v>0.33066371923170768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974381</v>
      </c>
      <c r="O216" s="37">
        <f t="shared" si="46"/>
        <v>0.33066371923170768</v>
      </c>
      <c r="P216" s="32">
        <f>SUM(P208:P215)</f>
        <v>1019457</v>
      </c>
      <c r="Q216" s="32">
        <f>SUM(Q208:Q215)</f>
        <v>2627398</v>
      </c>
      <c r="R216" s="32">
        <f>SUM(R208:R215)</f>
        <v>2703457</v>
      </c>
      <c r="S216" s="32">
        <f>SUM(S208:S215)</f>
        <v>1019457</v>
      </c>
      <c r="T216" s="37">
        <f t="shared" si="47"/>
        <v>0.3880101149502283</v>
      </c>
      <c r="U216" s="37">
        <f t="shared" si="48"/>
        <v>-4.4215695218140616E-2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2094043</v>
      </c>
      <c r="E217" s="31">
        <v>2094043</v>
      </c>
      <c r="F217" s="31">
        <v>691253</v>
      </c>
      <c r="G217" s="36">
        <f t="shared" si="42"/>
        <v>0.33010449164606459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691253</v>
      </c>
      <c r="O217" s="36">
        <f t="shared" si="46"/>
        <v>0.33010449164606459</v>
      </c>
      <c r="P217" s="31">
        <v>601738</v>
      </c>
      <c r="Q217" s="31">
        <v>2156747</v>
      </c>
      <c r="R217" s="31">
        <v>2265431</v>
      </c>
      <c r="S217" s="31">
        <v>601738</v>
      </c>
      <c r="T217" s="36">
        <f t="shared" si="47"/>
        <v>0.27900259047537795</v>
      </c>
      <c r="U217" s="36">
        <f t="shared" si="48"/>
        <v>0.14876075634246133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14232133</v>
      </c>
      <c r="E218" s="31">
        <v>14232133</v>
      </c>
      <c r="F218" s="31">
        <v>3233381</v>
      </c>
      <c r="G218" s="36">
        <f t="shared" si="42"/>
        <v>0.2271887847028973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3233381</v>
      </c>
      <c r="O218" s="36">
        <f t="shared" si="46"/>
        <v>0.2271887847028973</v>
      </c>
      <c r="P218" s="31">
        <v>3052379</v>
      </c>
      <c r="Q218" s="31">
        <v>12631729</v>
      </c>
      <c r="R218" s="31">
        <v>12160677</v>
      </c>
      <c r="S218" s="31">
        <v>3052379</v>
      </c>
      <c r="T218" s="36">
        <f t="shared" si="47"/>
        <v>0.24164380030635552</v>
      </c>
      <c r="U218" s="36">
        <f t="shared" si="48"/>
        <v>5.9298665074029033E-2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1416</v>
      </c>
      <c r="E219" s="31">
        <v>1416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174</v>
      </c>
      <c r="Q219" s="31">
        <v>1344</v>
      </c>
      <c r="R219" s="31">
        <v>1344</v>
      </c>
      <c r="S219" s="31">
        <v>174</v>
      </c>
      <c r="T219" s="36">
        <f t="shared" si="47"/>
        <v>0.12946428571428573</v>
      </c>
      <c r="U219" s="36">
        <f t="shared" si="48"/>
        <v>-1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16327592</v>
      </c>
      <c r="E224" s="32">
        <f>SUM(E217:E223)</f>
        <v>16327592</v>
      </c>
      <c r="F224" s="32">
        <f>SUM(F217:F223)</f>
        <v>3924634</v>
      </c>
      <c r="G224" s="37">
        <f t="shared" si="42"/>
        <v>0.24036820616291735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3924634</v>
      </c>
      <c r="O224" s="37">
        <f t="shared" si="46"/>
        <v>0.24036820616291735</v>
      </c>
      <c r="P224" s="32">
        <f>SUM(P217:P223)</f>
        <v>3654291</v>
      </c>
      <c r="Q224" s="32">
        <f>SUM(Q217:Q223)</f>
        <v>14789820</v>
      </c>
      <c r="R224" s="32">
        <f>SUM(R217:R223)</f>
        <v>14427452</v>
      </c>
      <c r="S224" s="32">
        <f>SUM(S217:S223)</f>
        <v>3654291</v>
      </c>
      <c r="T224" s="37">
        <f t="shared" si="47"/>
        <v>0.24708150606295412</v>
      </c>
      <c r="U224" s="37">
        <f t="shared" si="48"/>
        <v>7.3979603704247943E-2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5000000</v>
      </c>
      <c r="E225" s="31">
        <v>5000000</v>
      </c>
      <c r="F225" s="31">
        <v>557493</v>
      </c>
      <c r="G225" s="36">
        <f t="shared" si="42"/>
        <v>0.1114986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557493</v>
      </c>
      <c r="O225" s="36">
        <f t="shared" si="46"/>
        <v>0.1114986</v>
      </c>
      <c r="P225" s="31">
        <v>619642</v>
      </c>
      <c r="Q225" s="31">
        <v>3025500</v>
      </c>
      <c r="R225" s="31">
        <v>3025500</v>
      </c>
      <c r="S225" s="31">
        <v>619642</v>
      </c>
      <c r="T225" s="36">
        <f t="shared" si="47"/>
        <v>0.20480647826805487</v>
      </c>
      <c r="U225" s="36">
        <f t="shared" si="48"/>
        <v>-0.10029823672378568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5000000</v>
      </c>
      <c r="E230" s="32">
        <f>SUM(E225:E229)</f>
        <v>5000000</v>
      </c>
      <c r="F230" s="32">
        <f>SUM(F225:F229)</f>
        <v>557493</v>
      </c>
      <c r="G230" s="37">
        <f t="shared" si="42"/>
        <v>0.1114986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557493</v>
      </c>
      <c r="O230" s="37">
        <f t="shared" si="46"/>
        <v>0.1114986</v>
      </c>
      <c r="P230" s="32">
        <f>SUM(P225:P229)</f>
        <v>619642</v>
      </c>
      <c r="Q230" s="32">
        <f>SUM(Q225:Q229)</f>
        <v>3025500</v>
      </c>
      <c r="R230" s="32">
        <f>SUM(R225:R229)</f>
        <v>3025500</v>
      </c>
      <c r="S230" s="32">
        <f>SUM(S225:S229)</f>
        <v>619642</v>
      </c>
      <c r="T230" s="37">
        <f t="shared" si="47"/>
        <v>0.20480647826805487</v>
      </c>
      <c r="U230" s="37">
        <f t="shared" si="48"/>
        <v>-0.10029823672378568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24274335</v>
      </c>
      <c r="E231" s="32">
        <f>SUM(E208:E215,E217:E223,E225:E229)</f>
        <v>24274335</v>
      </c>
      <c r="F231" s="32">
        <f>SUM(F208:F215,F217:F223,F225:F229)</f>
        <v>5456508</v>
      </c>
      <c r="G231" s="37">
        <f t="shared" si="42"/>
        <v>0.22478506620263747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5456508</v>
      </c>
      <c r="O231" s="37">
        <f t="shared" si="46"/>
        <v>0.22478506620263747</v>
      </c>
      <c r="P231" s="32">
        <f>SUM(P208:P215,P217:P223,P225:P229)</f>
        <v>5293390</v>
      </c>
      <c r="Q231" s="32">
        <f>SUM(Q208:Q215,Q217:Q223,Q225:Q229)</f>
        <v>20442718</v>
      </c>
      <c r="R231" s="32">
        <f>SUM(R208:R215,R217:R223,R225:R229)</f>
        <v>20156409</v>
      </c>
      <c r="S231" s="32">
        <f>SUM(S208:S215,S217:S223,S225:S229)</f>
        <v>5293390</v>
      </c>
      <c r="T231" s="37">
        <f t="shared" si="47"/>
        <v>0.25893768137876771</v>
      </c>
      <c r="U231" s="37">
        <f t="shared" si="48"/>
        <v>3.0815413185123264E-2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9613177</v>
      </c>
      <c r="E236" s="31">
        <v>9613177</v>
      </c>
      <c r="F236" s="31">
        <v>1078693</v>
      </c>
      <c r="G236" s="36">
        <f t="shared" si="49"/>
        <v>0.112209834480318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1078693</v>
      </c>
      <c r="O236" s="36">
        <f t="shared" si="53"/>
        <v>0.112209834480318</v>
      </c>
      <c r="P236" s="31">
        <v>2423830</v>
      </c>
      <c r="Q236" s="31">
        <v>4377233</v>
      </c>
      <c r="R236" s="31">
        <v>4377233</v>
      </c>
      <c r="S236" s="31">
        <v>2423830</v>
      </c>
      <c r="T236" s="36">
        <f t="shared" si="54"/>
        <v>0.55373565903391475</v>
      </c>
      <c r="U236" s="36">
        <f t="shared" si="55"/>
        <v>-0.55496342565278911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35650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35650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2538000</v>
      </c>
      <c r="E239" s="31">
        <v>2538000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12151177</v>
      </c>
      <c r="E240" s="32">
        <f>SUM(E234:E239)</f>
        <v>12151177</v>
      </c>
      <c r="F240" s="32">
        <f>SUM(F234:F239)</f>
        <v>1114343</v>
      </c>
      <c r="G240" s="37">
        <f t="shared" si="49"/>
        <v>9.1706589411050463E-2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1114343</v>
      </c>
      <c r="O240" s="37">
        <f t="shared" si="53"/>
        <v>9.1706589411050463E-2</v>
      </c>
      <c r="P240" s="32">
        <f>SUM(P234:P239)</f>
        <v>2423830</v>
      </c>
      <c r="Q240" s="32">
        <f>SUM(Q234:Q239)</f>
        <v>4377233</v>
      </c>
      <c r="R240" s="32">
        <f>SUM(R234:R239)</f>
        <v>4377233</v>
      </c>
      <c r="S240" s="32">
        <f>SUM(S234:S239)</f>
        <v>2423830</v>
      </c>
      <c r="T240" s="37">
        <f t="shared" si="54"/>
        <v>0.55373565903391475</v>
      </c>
      <c r="U240" s="37">
        <f t="shared" si="55"/>
        <v>-0.54025529843264586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33720</v>
      </c>
      <c r="E242" s="31">
        <v>33720</v>
      </c>
      <c r="F242" s="31">
        <v>11252</v>
      </c>
      <c r="G242" s="36">
        <f t="shared" si="49"/>
        <v>0.33368920521945433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11252</v>
      </c>
      <c r="O242" s="36">
        <f t="shared" si="53"/>
        <v>0.33368920521945433</v>
      </c>
      <c r="P242" s="31">
        <v>3052</v>
      </c>
      <c r="Q242" s="31">
        <v>28044</v>
      </c>
      <c r="R242" s="31">
        <v>28044</v>
      </c>
      <c r="S242" s="31">
        <v>3052</v>
      </c>
      <c r="T242" s="36">
        <f t="shared" si="54"/>
        <v>0.10882898302667238</v>
      </c>
      <c r="U242" s="36">
        <f t="shared" si="55"/>
        <v>2.6867627785058978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9075062</v>
      </c>
      <c r="E243" s="31">
        <v>9075062</v>
      </c>
      <c r="F243" s="31">
        <v>2204454</v>
      </c>
      <c r="G243" s="36">
        <f t="shared" si="49"/>
        <v>0.24291338174879687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2204454</v>
      </c>
      <c r="O243" s="36">
        <f t="shared" si="53"/>
        <v>0.24291338174879687</v>
      </c>
      <c r="P243" s="31">
        <v>-14006</v>
      </c>
      <c r="Q243" s="31">
        <v>8816220</v>
      </c>
      <c r="R243" s="31">
        <v>8816220</v>
      </c>
      <c r="S243" s="31">
        <v>-14006</v>
      </c>
      <c r="T243" s="36">
        <f t="shared" si="54"/>
        <v>-1.5886627148596565E-3</v>
      </c>
      <c r="U243" s="36">
        <f t="shared" si="55"/>
        <v>-158.39354562330431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650520</v>
      </c>
      <c r="E245" s="31">
        <v>650520</v>
      </c>
      <c r="F245" s="31">
        <v>271050</v>
      </c>
      <c r="G245" s="36">
        <f t="shared" si="49"/>
        <v>0.41666666666666669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271050</v>
      </c>
      <c r="O245" s="36">
        <f t="shared" si="53"/>
        <v>0.41666666666666669</v>
      </c>
      <c r="P245" s="31">
        <v>158120</v>
      </c>
      <c r="Q245" s="31">
        <v>405435</v>
      </c>
      <c r="R245" s="31">
        <v>405432</v>
      </c>
      <c r="S245" s="31">
        <v>158120</v>
      </c>
      <c r="T245" s="36">
        <f t="shared" si="54"/>
        <v>0.39000086327031458</v>
      </c>
      <c r="U245" s="36">
        <f t="shared" si="55"/>
        <v>0.71420440172021249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9759302</v>
      </c>
      <c r="E247" s="32">
        <f>SUM(E241:E246)</f>
        <v>9759302</v>
      </c>
      <c r="F247" s="32">
        <f>SUM(F241:F246)</f>
        <v>2486756</v>
      </c>
      <c r="G247" s="37">
        <f t="shared" si="49"/>
        <v>0.25480879677665474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2486756</v>
      </c>
      <c r="O247" s="37">
        <f t="shared" si="53"/>
        <v>0.25480879677665474</v>
      </c>
      <c r="P247" s="32">
        <f>SUM(P241:P246)</f>
        <v>147166</v>
      </c>
      <c r="Q247" s="32">
        <f>SUM(Q241:Q246)</f>
        <v>9249699</v>
      </c>
      <c r="R247" s="32">
        <f>SUM(R241:R246)</f>
        <v>9249696</v>
      </c>
      <c r="S247" s="32">
        <f>SUM(S241:S246)</f>
        <v>147166</v>
      </c>
      <c r="T247" s="37">
        <f t="shared" si="54"/>
        <v>1.5910355569408258E-2</v>
      </c>
      <c r="U247" s="37">
        <f t="shared" si="55"/>
        <v>15.897625810309446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35000000</v>
      </c>
      <c r="E255" s="31">
        <v>35000000</v>
      </c>
      <c r="F255" s="31">
        <v>1347674</v>
      </c>
      <c r="G255" s="36">
        <f t="shared" si="49"/>
        <v>3.8504971428571427E-2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1347674</v>
      </c>
      <c r="O255" s="36">
        <f t="shared" si="53"/>
        <v>3.8504971428571427E-2</v>
      </c>
      <c r="P255" s="31">
        <v>1561300</v>
      </c>
      <c r="Q255" s="31">
        <v>47000000</v>
      </c>
      <c r="R255" s="31">
        <v>30000000</v>
      </c>
      <c r="S255" s="31">
        <v>1561300</v>
      </c>
      <c r="T255" s="36">
        <f t="shared" si="54"/>
        <v>3.3219148936170215E-2</v>
      </c>
      <c r="U255" s="36">
        <f t="shared" si="55"/>
        <v>-0.13682572215461475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49565</v>
      </c>
      <c r="Q256" s="31">
        <v>0</v>
      </c>
      <c r="R256" s="31">
        <v>0</v>
      </c>
      <c r="S256" s="31">
        <v>49565</v>
      </c>
      <c r="T256" s="36">
        <f t="shared" si="54"/>
        <v>0</v>
      </c>
      <c r="U256" s="36">
        <f t="shared" si="55"/>
        <v>-1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35000000</v>
      </c>
      <c r="E259" s="32">
        <f>SUM(E255:E258)</f>
        <v>35000000</v>
      </c>
      <c r="F259" s="32">
        <f>SUM(F255:F258)</f>
        <v>1347674</v>
      </c>
      <c r="G259" s="37">
        <f t="shared" si="49"/>
        <v>3.8504971428571427E-2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1347674</v>
      </c>
      <c r="O259" s="37">
        <f t="shared" si="53"/>
        <v>3.8504971428571427E-2</v>
      </c>
      <c r="P259" s="32">
        <f>SUM(P255:P258)</f>
        <v>1610865</v>
      </c>
      <c r="Q259" s="32">
        <f>SUM(Q255:Q258)</f>
        <v>47000000</v>
      </c>
      <c r="R259" s="32">
        <f>SUM(R255:R258)</f>
        <v>30000000</v>
      </c>
      <c r="S259" s="32">
        <f>SUM(S255:S258)</f>
        <v>1610865</v>
      </c>
      <c r="T259" s="37">
        <f t="shared" si="54"/>
        <v>3.4273723404255316E-2</v>
      </c>
      <c r="U259" s="37">
        <f t="shared" si="55"/>
        <v>-0.16338488948484198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56910479</v>
      </c>
      <c r="E260" s="32">
        <f>SUM(E234:E239,E241:E246,E248:E253,E255:E258)</f>
        <v>56910479</v>
      </c>
      <c r="F260" s="32">
        <f>SUM(F234:F239,F241:F246,F248:F253,F255:F258)</f>
        <v>4948773</v>
      </c>
      <c r="G260" s="37">
        <f t="shared" si="49"/>
        <v>8.6957148963726E-2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4948773</v>
      </c>
      <c r="O260" s="37">
        <f t="shared" si="53"/>
        <v>8.6957148963726E-2</v>
      </c>
      <c r="P260" s="32">
        <f>SUM(P234:P239,P241:P246,P248:P253,P255:P258)</f>
        <v>4181861</v>
      </c>
      <c r="Q260" s="32">
        <f>SUM(Q234:Q239,Q241:Q246,Q248:Q253,Q255:Q258)</f>
        <v>60626932</v>
      </c>
      <c r="R260" s="32">
        <f>SUM(R234:R239,R241:R246,R248:R253,R255:R258)</f>
        <v>43626929</v>
      </c>
      <c r="S260" s="32">
        <f>SUM(S234:S239,S241:S246,S248:S253,S255:S258)</f>
        <v>4181861</v>
      </c>
      <c r="T260" s="37">
        <f t="shared" si="54"/>
        <v>6.8976952355101859E-2</v>
      </c>
      <c r="U260" s="37">
        <f t="shared" si="55"/>
        <v>0.18339012224461793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36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36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6638701</v>
      </c>
      <c r="E266" s="31">
        <v>6638701</v>
      </c>
      <c r="F266" s="31">
        <v>2776388</v>
      </c>
      <c r="G266" s="36">
        <f t="shared" si="56"/>
        <v>0.41821253886867327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2776388</v>
      </c>
      <c r="O266" s="36">
        <f t="shared" si="60"/>
        <v>0.41821253886867327</v>
      </c>
      <c r="P266" s="31">
        <v>2582655</v>
      </c>
      <c r="Q266" s="31">
        <v>7522230</v>
      </c>
      <c r="R266" s="31">
        <v>46972698</v>
      </c>
      <c r="S266" s="31">
        <v>2582655</v>
      </c>
      <c r="T266" s="36">
        <f t="shared" si="61"/>
        <v>0.34333635105547156</v>
      </c>
      <c r="U266" s="36">
        <f t="shared" si="62"/>
        <v>7.501311634732466E-2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6638701</v>
      </c>
      <c r="E267" s="32">
        <f>SUM(E263:E266)</f>
        <v>6638701</v>
      </c>
      <c r="F267" s="32">
        <f>SUM(F263:F266)</f>
        <v>2776424</v>
      </c>
      <c r="G267" s="37">
        <f t="shared" si="56"/>
        <v>0.4182179616162861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2776424</v>
      </c>
      <c r="O267" s="37">
        <f t="shared" si="60"/>
        <v>0.4182179616162861</v>
      </c>
      <c r="P267" s="32">
        <f>SUM(P263:P266)</f>
        <v>2582655</v>
      </c>
      <c r="Q267" s="32">
        <f>SUM(Q263:Q266)</f>
        <v>7522230</v>
      </c>
      <c r="R267" s="32">
        <f>SUM(R263:R266)</f>
        <v>46972698</v>
      </c>
      <c r="S267" s="32">
        <f>SUM(S263:S266)</f>
        <v>2582655</v>
      </c>
      <c r="T267" s="37">
        <f t="shared" si="61"/>
        <v>0.34333635105547156</v>
      </c>
      <c r="U267" s="37">
        <f t="shared" si="62"/>
        <v>7.5027055491345251E-2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1642874</v>
      </c>
      <c r="E268" s="31">
        <v>1642874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563846</v>
      </c>
      <c r="R268" s="31">
        <v>1549881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250000</v>
      </c>
      <c r="E274" s="31">
        <v>250000</v>
      </c>
      <c r="F274" s="31">
        <v>123330</v>
      </c>
      <c r="G274" s="36">
        <f t="shared" si="56"/>
        <v>0.49331999999999998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123330</v>
      </c>
      <c r="O274" s="36">
        <f t="shared" si="60"/>
        <v>0.49331999999999998</v>
      </c>
      <c r="P274" s="31">
        <v>0</v>
      </c>
      <c r="Q274" s="31">
        <v>250000</v>
      </c>
      <c r="R274" s="31">
        <v>250000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1892874</v>
      </c>
      <c r="E275" s="32">
        <f>SUM(E268:E274)</f>
        <v>1892874</v>
      </c>
      <c r="F275" s="32">
        <f>SUM(F268:F274)</f>
        <v>123330</v>
      </c>
      <c r="G275" s="37">
        <f t="shared" si="56"/>
        <v>6.5154891450778019E-2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123330</v>
      </c>
      <c r="O275" s="37">
        <f t="shared" si="60"/>
        <v>6.5154891450778019E-2</v>
      </c>
      <c r="P275" s="32">
        <f>SUM(P268:P274)</f>
        <v>0</v>
      </c>
      <c r="Q275" s="32">
        <f>SUM(Q268:Q274)</f>
        <v>813846</v>
      </c>
      <c r="R275" s="32">
        <f>SUM(R268:R274)</f>
        <v>1799881</v>
      </c>
      <c r="S275" s="32">
        <f>SUM(S268:S274)</f>
        <v>0</v>
      </c>
      <c r="T275" s="37">
        <f t="shared" si="61"/>
        <v>0</v>
      </c>
      <c r="U275" s="37">
        <f t="shared" si="62"/>
        <v>0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261900</v>
      </c>
      <c r="E278" s="31">
        <v>261900</v>
      </c>
      <c r="F278" s="31">
        <v>1887</v>
      </c>
      <c r="G278" s="36">
        <f t="shared" si="56"/>
        <v>7.2050400916380299E-3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1887</v>
      </c>
      <c r="O278" s="36">
        <f t="shared" si="60"/>
        <v>7.2050400916380299E-3</v>
      </c>
      <c r="P278" s="31">
        <v>8396</v>
      </c>
      <c r="Q278" s="31">
        <v>57830</v>
      </c>
      <c r="R278" s="31">
        <v>507830</v>
      </c>
      <c r="S278" s="31">
        <v>8396</v>
      </c>
      <c r="T278" s="36">
        <f t="shared" si="61"/>
        <v>0.1451841604703441</v>
      </c>
      <c r="U278" s="36">
        <f t="shared" si="62"/>
        <v>-0.77525011910433539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9600</v>
      </c>
      <c r="E279" s="31">
        <v>9600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10176</v>
      </c>
      <c r="R279" s="31">
        <v>10176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1475</v>
      </c>
      <c r="E282" s="31">
        <v>1475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1212</v>
      </c>
      <c r="R282" s="31">
        <v>1405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200000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272975</v>
      </c>
      <c r="E285" s="32">
        <f>SUM(E276:E284)</f>
        <v>272975</v>
      </c>
      <c r="F285" s="32">
        <f>SUM(F276:F284)</f>
        <v>1887</v>
      </c>
      <c r="G285" s="37">
        <f t="shared" si="56"/>
        <v>6.9127209451414961E-3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1887</v>
      </c>
      <c r="O285" s="37">
        <f t="shared" si="60"/>
        <v>6.9127209451414961E-3</v>
      </c>
      <c r="P285" s="32">
        <f>SUM(P276:P284)</f>
        <v>8396</v>
      </c>
      <c r="Q285" s="32">
        <f>SUM(Q276:Q284)</f>
        <v>69218</v>
      </c>
      <c r="R285" s="32">
        <f>SUM(R276:R284)</f>
        <v>719411</v>
      </c>
      <c r="S285" s="32">
        <f>SUM(S276:S284)</f>
        <v>8396</v>
      </c>
      <c r="T285" s="37">
        <f t="shared" si="61"/>
        <v>0.12129792828455026</v>
      </c>
      <c r="U285" s="37">
        <f t="shared" si="62"/>
        <v>-0.77525011910433539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200000</v>
      </c>
      <c r="E290" s="31">
        <v>200000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400000</v>
      </c>
      <c r="R290" s="31">
        <v>200000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200000</v>
      </c>
      <c r="E292" s="32">
        <f>SUM(E286:E291)</f>
        <v>200000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400000</v>
      </c>
      <c r="R292" s="32">
        <f>SUM(R286:R291)</f>
        <v>200000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26701000</v>
      </c>
      <c r="E293" s="31">
        <v>26701000</v>
      </c>
      <c r="F293" s="31">
        <v>7807501</v>
      </c>
      <c r="G293" s="36">
        <f t="shared" si="56"/>
        <v>0.29240481629901499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7807501</v>
      </c>
      <c r="O293" s="36">
        <f t="shared" si="60"/>
        <v>0.29240481629901499</v>
      </c>
      <c r="P293" s="31">
        <v>3229912</v>
      </c>
      <c r="Q293" s="31">
        <v>12801000</v>
      </c>
      <c r="R293" s="31">
        <v>12801000</v>
      </c>
      <c r="S293" s="31">
        <v>3229912</v>
      </c>
      <c r="T293" s="36">
        <f t="shared" si="61"/>
        <v>0.25231716272166238</v>
      </c>
      <c r="U293" s="36">
        <f t="shared" si="62"/>
        <v>1.4172488290702656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26701000</v>
      </c>
      <c r="E298" s="32">
        <f>SUM(E293:E297)</f>
        <v>26701000</v>
      </c>
      <c r="F298" s="32">
        <f>SUM(F293:F297)</f>
        <v>7807501</v>
      </c>
      <c r="G298" s="37">
        <f t="shared" si="56"/>
        <v>0.29240481629901499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7807501</v>
      </c>
      <c r="O298" s="37">
        <f t="shared" si="60"/>
        <v>0.29240481629901499</v>
      </c>
      <c r="P298" s="32">
        <f>SUM(P293:P297)</f>
        <v>3229912</v>
      </c>
      <c r="Q298" s="32">
        <f>SUM(Q293:Q297)</f>
        <v>12801000</v>
      </c>
      <c r="R298" s="32">
        <f>SUM(R293:R297)</f>
        <v>12801000</v>
      </c>
      <c r="S298" s="32">
        <f>SUM(S293:S297)</f>
        <v>3229912</v>
      </c>
      <c r="T298" s="37">
        <f t="shared" si="61"/>
        <v>0.25231716272166238</v>
      </c>
      <c r="U298" s="37">
        <f t="shared" si="62"/>
        <v>1.4172488290702656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35705550</v>
      </c>
      <c r="E299" s="32">
        <f>SUM(E263:E266,E268:E274,E276:E284,E286:E291,E293:E297)</f>
        <v>35705550</v>
      </c>
      <c r="F299" s="32">
        <f>SUM(F263:F266,F268:F274,F276:F284,F286:F291,F293:F297)</f>
        <v>10709142</v>
      </c>
      <c r="G299" s="37">
        <f t="shared" si="56"/>
        <v>0.29992933871624999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10709142</v>
      </c>
      <c r="O299" s="37">
        <f t="shared" si="60"/>
        <v>0.29992933871624999</v>
      </c>
      <c r="P299" s="32">
        <f>SUM(P263:P266,P268:P274,P276:P284,P286:P291,P293:P297)</f>
        <v>5820963</v>
      </c>
      <c r="Q299" s="32">
        <f>SUM(Q263:Q266,Q268:Q274,Q276:Q284,Q286:Q291,Q293:Q297)</f>
        <v>21606294</v>
      </c>
      <c r="R299" s="32">
        <f>SUM(R263:R266,R268:R274,R276:R284,R286:R291,R293:R297)</f>
        <v>62492990</v>
      </c>
      <c r="S299" s="32">
        <f>SUM(S263:S266,S268:S274,S276:S284,S286:S291,S293:S297)</f>
        <v>5820963</v>
      </c>
      <c r="T299" s="37">
        <f t="shared" si="61"/>
        <v>0.26941052454437581</v>
      </c>
      <c r="U299" s="37">
        <f t="shared" si="62"/>
        <v>0.83975434992457432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898896805</v>
      </c>
      <c r="E302" s="31">
        <v>932719808</v>
      </c>
      <c r="F302" s="31">
        <v>219548663</v>
      </c>
      <c r="G302" s="36">
        <f t="shared" ref="G302:G339" si="63">IF(($D302     =0),0,($F302     /$D302     ))</f>
        <v>0.24424234437010819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219548663</v>
      </c>
      <c r="O302" s="36">
        <f t="shared" ref="O302:O339" si="67">IF(($D302     =0),0,($N302     /$D302     ))</f>
        <v>0.24424234437010819</v>
      </c>
      <c r="P302" s="31">
        <v>210874974</v>
      </c>
      <c r="Q302" s="31">
        <v>881622092</v>
      </c>
      <c r="R302" s="31">
        <v>942935304</v>
      </c>
      <c r="S302" s="31">
        <v>210874974</v>
      </c>
      <c r="T302" s="36">
        <f t="shared" ref="T302:T339" si="68">IF(($Q302     =0),0,($S302     /$Q302     ))</f>
        <v>0.23918975705522588</v>
      </c>
      <c r="U302" s="36">
        <f t="shared" ref="U302:U339" si="69">IF(($P302     =0),0,(($F302     /$P302     )-1))</f>
        <v>4.1131903115255497E-2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898896805</v>
      </c>
      <c r="E303" s="32">
        <f>E302</f>
        <v>932719808</v>
      </c>
      <c r="F303" s="32">
        <f>F302</f>
        <v>219548663</v>
      </c>
      <c r="G303" s="37">
        <f t="shared" si="63"/>
        <v>0.24424234437010819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219548663</v>
      </c>
      <c r="O303" s="37">
        <f t="shared" si="67"/>
        <v>0.24424234437010819</v>
      </c>
      <c r="P303" s="32">
        <f>P302</f>
        <v>210874974</v>
      </c>
      <c r="Q303" s="32">
        <f>Q302</f>
        <v>881622092</v>
      </c>
      <c r="R303" s="32">
        <f>R302</f>
        <v>942935304</v>
      </c>
      <c r="S303" s="32">
        <f>S302</f>
        <v>210874974</v>
      </c>
      <c r="T303" s="37">
        <f t="shared" si="68"/>
        <v>0.23918975705522588</v>
      </c>
      <c r="U303" s="37">
        <f t="shared" si="69"/>
        <v>4.1131903115255497E-2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101494</v>
      </c>
      <c r="E304" s="31">
        <v>101494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96386</v>
      </c>
      <c r="R304" s="31">
        <v>96386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493000</v>
      </c>
      <c r="E305" s="31">
        <v>493000</v>
      </c>
      <c r="F305" s="31">
        <v>163469</v>
      </c>
      <c r="G305" s="36">
        <f t="shared" si="63"/>
        <v>0.33158012170385398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163469</v>
      </c>
      <c r="O305" s="36">
        <f t="shared" si="67"/>
        <v>0.33158012170385398</v>
      </c>
      <c r="P305" s="31">
        <v>9584854</v>
      </c>
      <c r="Q305" s="31">
        <v>15340000</v>
      </c>
      <c r="R305" s="31">
        <v>23467274</v>
      </c>
      <c r="S305" s="31">
        <v>9584854</v>
      </c>
      <c r="T305" s="36">
        <f t="shared" si="68"/>
        <v>0.62482750977835722</v>
      </c>
      <c r="U305" s="36">
        <f t="shared" si="69"/>
        <v>-0.98294507146379073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10001000</v>
      </c>
      <c r="E306" s="31">
        <v>10001000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1672000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29021154</v>
      </c>
      <c r="E307" s="31">
        <v>33975206</v>
      </c>
      <c r="F307" s="31">
        <v>215906</v>
      </c>
      <c r="G307" s="36">
        <f t="shared" si="63"/>
        <v>7.4396076737679008E-3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215906</v>
      </c>
      <c r="O307" s="36">
        <f t="shared" si="67"/>
        <v>7.4396076737679008E-3</v>
      </c>
      <c r="P307" s="31">
        <v>1626620</v>
      </c>
      <c r="Q307" s="31">
        <v>10215406</v>
      </c>
      <c r="R307" s="31">
        <v>8247843</v>
      </c>
      <c r="S307" s="31">
        <v>1626620</v>
      </c>
      <c r="T307" s="36">
        <f t="shared" si="68"/>
        <v>0.1592320461859274</v>
      </c>
      <c r="U307" s="36">
        <f t="shared" si="69"/>
        <v>-0.86726709372809874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443842</v>
      </c>
      <c r="E308" s="31">
        <v>443842</v>
      </c>
      <c r="F308" s="31">
        <v>100779</v>
      </c>
      <c r="G308" s="36">
        <f t="shared" si="63"/>
        <v>0.2270605305491594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100779</v>
      </c>
      <c r="O308" s="36">
        <f t="shared" si="67"/>
        <v>0.2270605305491594</v>
      </c>
      <c r="P308" s="31">
        <v>9637433</v>
      </c>
      <c r="Q308" s="31">
        <v>33989587</v>
      </c>
      <c r="R308" s="31">
        <v>33963587</v>
      </c>
      <c r="S308" s="31">
        <v>9637433</v>
      </c>
      <c r="T308" s="36">
        <f t="shared" si="68"/>
        <v>0.28354075028919884</v>
      </c>
      <c r="U308" s="36">
        <f t="shared" si="69"/>
        <v>-0.98954296232202077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40060490</v>
      </c>
      <c r="E310" s="32">
        <f>SUM(E304:E309)</f>
        <v>45014542</v>
      </c>
      <c r="F310" s="32">
        <f>SUM(F304:F309)</f>
        <v>480154</v>
      </c>
      <c r="G310" s="37">
        <f t="shared" si="63"/>
        <v>1.1985724587991809E-2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480154</v>
      </c>
      <c r="O310" s="37">
        <f t="shared" si="67"/>
        <v>1.1985724587991809E-2</v>
      </c>
      <c r="P310" s="32">
        <f>SUM(P304:P309)</f>
        <v>20848907</v>
      </c>
      <c r="Q310" s="32">
        <f>SUM(Q304:Q309)</f>
        <v>61313379</v>
      </c>
      <c r="R310" s="32">
        <f>SUM(R304:R309)</f>
        <v>65775090</v>
      </c>
      <c r="S310" s="32">
        <f>SUM(S304:S309)</f>
        <v>20848907</v>
      </c>
      <c r="T310" s="37">
        <f t="shared" si="68"/>
        <v>0.34003846044759661</v>
      </c>
      <c r="U310" s="37">
        <f t="shared" si="69"/>
        <v>-0.97696982388573173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6188876</v>
      </c>
      <c r="E311" s="31">
        <v>6188876</v>
      </c>
      <c r="F311" s="31">
        <v>78494</v>
      </c>
      <c r="G311" s="36">
        <f t="shared" si="63"/>
        <v>1.268307847822448E-2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78494</v>
      </c>
      <c r="O311" s="36">
        <f t="shared" si="67"/>
        <v>1.268307847822448E-2</v>
      </c>
      <c r="P311" s="31">
        <v>49831</v>
      </c>
      <c r="Q311" s="31">
        <v>12164513</v>
      </c>
      <c r="R311" s="31">
        <v>5792247</v>
      </c>
      <c r="S311" s="31">
        <v>49831</v>
      </c>
      <c r="T311" s="36">
        <f t="shared" si="68"/>
        <v>4.0964237532567062E-3</v>
      </c>
      <c r="U311" s="36">
        <f t="shared" si="69"/>
        <v>0.57520419016275004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47878192</v>
      </c>
      <c r="E312" s="31">
        <v>47878192</v>
      </c>
      <c r="F312" s="31">
        <v>3618174</v>
      </c>
      <c r="G312" s="36">
        <f t="shared" si="63"/>
        <v>7.5570397478668366E-2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3618174</v>
      </c>
      <c r="O312" s="36">
        <f t="shared" si="67"/>
        <v>7.5570397478668366E-2</v>
      </c>
      <c r="P312" s="31">
        <v>3365993</v>
      </c>
      <c r="Q312" s="31">
        <v>46002214</v>
      </c>
      <c r="R312" s="31">
        <v>22222214</v>
      </c>
      <c r="S312" s="31">
        <v>3365993</v>
      </c>
      <c r="T312" s="36">
        <f t="shared" si="68"/>
        <v>7.3170239154141586E-2</v>
      </c>
      <c r="U312" s="36">
        <f t="shared" si="69"/>
        <v>7.4920238990396015E-2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10500525</v>
      </c>
      <c r="E313" s="31">
        <v>10500525</v>
      </c>
      <c r="F313" s="31">
        <v>1708788</v>
      </c>
      <c r="G313" s="36">
        <f t="shared" si="63"/>
        <v>0.16273357760683393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1708788</v>
      </c>
      <c r="O313" s="36">
        <f t="shared" si="67"/>
        <v>0.16273357760683393</v>
      </c>
      <c r="P313" s="31">
        <v>2155944</v>
      </c>
      <c r="Q313" s="31">
        <v>9136446</v>
      </c>
      <c r="R313" s="31">
        <v>8795080</v>
      </c>
      <c r="S313" s="31">
        <v>2155944</v>
      </c>
      <c r="T313" s="36">
        <f t="shared" si="68"/>
        <v>0.2359718428807</v>
      </c>
      <c r="U313" s="36">
        <f t="shared" si="69"/>
        <v>-0.20740612928721713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27547070</v>
      </c>
      <c r="E314" s="31">
        <v>27547070</v>
      </c>
      <c r="F314" s="31">
        <v>1455796</v>
      </c>
      <c r="G314" s="36">
        <f t="shared" si="63"/>
        <v>5.2847580523082853E-2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1455796</v>
      </c>
      <c r="O314" s="36">
        <f t="shared" si="67"/>
        <v>5.2847580523082853E-2</v>
      </c>
      <c r="P314" s="31">
        <v>1175868</v>
      </c>
      <c r="Q314" s="31">
        <v>28695000</v>
      </c>
      <c r="R314" s="31">
        <v>29756800</v>
      </c>
      <c r="S314" s="31">
        <v>1175868</v>
      </c>
      <c r="T314" s="36">
        <f t="shared" si="68"/>
        <v>4.0978149503397801E-2</v>
      </c>
      <c r="U314" s="36">
        <f t="shared" si="69"/>
        <v>0.23806073470831768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20685364</v>
      </c>
      <c r="E315" s="31">
        <v>20685364</v>
      </c>
      <c r="F315" s="31">
        <v>989469</v>
      </c>
      <c r="G315" s="36">
        <f t="shared" si="63"/>
        <v>4.7834256143619226E-2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989469</v>
      </c>
      <c r="O315" s="36">
        <f t="shared" si="67"/>
        <v>4.7834256143619226E-2</v>
      </c>
      <c r="P315" s="31">
        <v>4961015</v>
      </c>
      <c r="Q315" s="31">
        <v>20062268</v>
      </c>
      <c r="R315" s="31">
        <v>23209560</v>
      </c>
      <c r="S315" s="31">
        <v>4961015</v>
      </c>
      <c r="T315" s="36">
        <f t="shared" si="68"/>
        <v>0.24728086575256597</v>
      </c>
      <c r="U315" s="36">
        <f t="shared" si="69"/>
        <v>-0.80055109690254911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112800027</v>
      </c>
      <c r="E317" s="32">
        <f>SUM(E311:E316)</f>
        <v>112800027</v>
      </c>
      <c r="F317" s="32">
        <f>SUM(F311:F316)</f>
        <v>7850721</v>
      </c>
      <c r="G317" s="37">
        <f t="shared" si="63"/>
        <v>6.9598573766298827E-2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7850721</v>
      </c>
      <c r="O317" s="37">
        <f t="shared" si="67"/>
        <v>6.9598573766298827E-2</v>
      </c>
      <c r="P317" s="32">
        <f>SUM(P311:P316)</f>
        <v>11708651</v>
      </c>
      <c r="Q317" s="32">
        <f>SUM(Q311:Q316)</f>
        <v>116060441</v>
      </c>
      <c r="R317" s="32">
        <f>SUM(R311:R316)</f>
        <v>89775901</v>
      </c>
      <c r="S317" s="32">
        <f>SUM(S311:S316)</f>
        <v>11708651</v>
      </c>
      <c r="T317" s="37">
        <f t="shared" si="68"/>
        <v>0.10088408159676043</v>
      </c>
      <c r="U317" s="37">
        <f t="shared" si="69"/>
        <v>-0.32949397842672057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9350000</v>
      </c>
      <c r="E318" s="31">
        <v>11128768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5433338</v>
      </c>
      <c r="Q318" s="31">
        <v>7740000</v>
      </c>
      <c r="R318" s="31">
        <v>13173443</v>
      </c>
      <c r="S318" s="31">
        <v>5433338</v>
      </c>
      <c r="T318" s="36">
        <f t="shared" si="68"/>
        <v>0.70198165374677002</v>
      </c>
      <c r="U318" s="36">
        <f t="shared" si="69"/>
        <v>-1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113454400</v>
      </c>
      <c r="E319" s="31">
        <v>113454400</v>
      </c>
      <c r="F319" s="31">
        <v>12572046</v>
      </c>
      <c r="G319" s="36">
        <f t="shared" si="63"/>
        <v>0.11081144495057045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12572046</v>
      </c>
      <c r="O319" s="36">
        <f t="shared" si="67"/>
        <v>0.11081144495057045</v>
      </c>
      <c r="P319" s="31">
        <v>16485479</v>
      </c>
      <c r="Q319" s="31">
        <v>96834318</v>
      </c>
      <c r="R319" s="31">
        <v>99834318</v>
      </c>
      <c r="S319" s="31">
        <v>16485479</v>
      </c>
      <c r="T319" s="36">
        <f t="shared" si="68"/>
        <v>0.17024417934146033</v>
      </c>
      <c r="U319" s="36">
        <f t="shared" si="69"/>
        <v>-0.23738667223439491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4225000</v>
      </c>
      <c r="E320" s="31">
        <v>4225000</v>
      </c>
      <c r="F320" s="31">
        <v>28758</v>
      </c>
      <c r="G320" s="36">
        <f t="shared" si="63"/>
        <v>6.806627218934911E-3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28758</v>
      </c>
      <c r="O320" s="36">
        <f t="shared" si="67"/>
        <v>6.806627218934911E-3</v>
      </c>
      <c r="P320" s="31">
        <v>89141</v>
      </c>
      <c r="Q320" s="31">
        <v>843900</v>
      </c>
      <c r="R320" s="31">
        <v>17591900</v>
      </c>
      <c r="S320" s="31">
        <v>89141</v>
      </c>
      <c r="T320" s="36">
        <f t="shared" si="68"/>
        <v>0.10562981395899988</v>
      </c>
      <c r="U320" s="36">
        <f t="shared" si="69"/>
        <v>-0.67738750967568229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60636087</v>
      </c>
      <c r="E321" s="31">
        <v>61431441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5450000</v>
      </c>
      <c r="R321" s="31">
        <v>9615495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187665487</v>
      </c>
      <c r="E323" s="32">
        <f>SUM(E318:E322)</f>
        <v>190239609</v>
      </c>
      <c r="F323" s="32">
        <f>SUM(F318:F322)</f>
        <v>12600804</v>
      </c>
      <c r="G323" s="37">
        <f t="shared" si="63"/>
        <v>6.7145025979124223E-2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12600804</v>
      </c>
      <c r="O323" s="37">
        <f t="shared" si="67"/>
        <v>6.7145025979124223E-2</v>
      </c>
      <c r="P323" s="32">
        <f>SUM(P318:P322)</f>
        <v>22007958</v>
      </c>
      <c r="Q323" s="32">
        <f>SUM(Q318:Q322)</f>
        <v>110868218</v>
      </c>
      <c r="R323" s="32">
        <f>SUM(R318:R322)</f>
        <v>140215156</v>
      </c>
      <c r="S323" s="32">
        <f>SUM(S318:S322)</f>
        <v>22007958</v>
      </c>
      <c r="T323" s="37">
        <f t="shared" si="68"/>
        <v>0.19850556270328076</v>
      </c>
      <c r="U323" s="37">
        <f t="shared" si="69"/>
        <v>-0.42744329119493962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20370000</v>
      </c>
      <c r="E324" s="31">
        <v>20370000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1800000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30458482</v>
      </c>
      <c r="E325" s="31">
        <v>30458482</v>
      </c>
      <c r="F325" s="31">
        <v>41641</v>
      </c>
      <c r="G325" s="36">
        <f t="shared" si="63"/>
        <v>1.3671397018406892E-3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41641</v>
      </c>
      <c r="O325" s="36">
        <f t="shared" si="67"/>
        <v>1.3671397018406892E-3</v>
      </c>
      <c r="P325" s="31">
        <v>37676</v>
      </c>
      <c r="Q325" s="31">
        <v>36141766</v>
      </c>
      <c r="R325" s="31">
        <v>39481766</v>
      </c>
      <c r="S325" s="31">
        <v>37676</v>
      </c>
      <c r="T325" s="36">
        <f t="shared" si="68"/>
        <v>1.0424504436224837E-3</v>
      </c>
      <c r="U325" s="36">
        <f t="shared" si="69"/>
        <v>0.10523940970379031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68316500</v>
      </c>
      <c r="E326" s="31">
        <v>77477812</v>
      </c>
      <c r="F326" s="31">
        <v>252741</v>
      </c>
      <c r="G326" s="36">
        <f t="shared" si="63"/>
        <v>3.6995601355455858E-3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252741</v>
      </c>
      <c r="O326" s="36">
        <f t="shared" si="67"/>
        <v>3.6995601355455858E-3</v>
      </c>
      <c r="P326" s="31">
        <v>1675093</v>
      </c>
      <c r="Q326" s="31">
        <v>23866230</v>
      </c>
      <c r="R326" s="31">
        <v>22819182</v>
      </c>
      <c r="S326" s="31">
        <v>1675093</v>
      </c>
      <c r="T326" s="36">
        <f t="shared" si="68"/>
        <v>7.0186745036815615E-2</v>
      </c>
      <c r="U326" s="36">
        <f t="shared" si="69"/>
        <v>-0.84911822806256132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23399240</v>
      </c>
      <c r="E327" s="31">
        <v>23399240</v>
      </c>
      <c r="F327" s="31">
        <v>1296869</v>
      </c>
      <c r="G327" s="36">
        <f t="shared" si="63"/>
        <v>5.5423552217935282E-2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1296869</v>
      </c>
      <c r="O327" s="36">
        <f t="shared" si="67"/>
        <v>5.5423552217935282E-2</v>
      </c>
      <c r="P327" s="31">
        <v>1086187</v>
      </c>
      <c r="Q327" s="31">
        <v>18870000</v>
      </c>
      <c r="R327" s="31">
        <v>27209729</v>
      </c>
      <c r="S327" s="31">
        <v>1086187</v>
      </c>
      <c r="T327" s="36">
        <f t="shared" si="68"/>
        <v>5.756157922628511E-2</v>
      </c>
      <c r="U327" s="36">
        <f t="shared" si="69"/>
        <v>0.19396475929098766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1893000</v>
      </c>
      <c r="E329" s="31">
        <v>1893000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461498</v>
      </c>
      <c r="Q329" s="31">
        <v>9474623</v>
      </c>
      <c r="R329" s="31">
        <v>19025671</v>
      </c>
      <c r="S329" s="31">
        <v>461498</v>
      </c>
      <c r="T329" s="36">
        <f t="shared" si="68"/>
        <v>4.8708851001248284E-2</v>
      </c>
      <c r="U329" s="36">
        <f t="shared" si="69"/>
        <v>-1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33735492</v>
      </c>
      <c r="E330" s="31">
        <v>33735492</v>
      </c>
      <c r="F330" s="31">
        <v>7105991</v>
      </c>
      <c r="G330" s="36">
        <f t="shared" si="63"/>
        <v>0.21063842792036352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7105991</v>
      </c>
      <c r="O330" s="36">
        <f t="shared" si="67"/>
        <v>0.21063842792036352</v>
      </c>
      <c r="P330" s="31">
        <v>7055521</v>
      </c>
      <c r="Q330" s="31">
        <v>21890244</v>
      </c>
      <c r="R330" s="31">
        <v>41293174</v>
      </c>
      <c r="S330" s="31">
        <v>7055521</v>
      </c>
      <c r="T330" s="36">
        <f t="shared" si="68"/>
        <v>0.32231349271392318</v>
      </c>
      <c r="U330" s="36">
        <f t="shared" si="69"/>
        <v>7.1532633805497792E-3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178172714</v>
      </c>
      <c r="E332" s="32">
        <f>SUM(E324:E331)</f>
        <v>187334026</v>
      </c>
      <c r="F332" s="32">
        <f>SUM(F324:F331)</f>
        <v>8697242</v>
      </c>
      <c r="G332" s="37">
        <f t="shared" si="63"/>
        <v>4.8813546163976602E-2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8697242</v>
      </c>
      <c r="O332" s="37">
        <f t="shared" si="67"/>
        <v>4.8813546163976602E-2</v>
      </c>
      <c r="P332" s="32">
        <f>SUM(P324:P331)</f>
        <v>10315975</v>
      </c>
      <c r="Q332" s="32">
        <f>SUM(Q324:Q331)</f>
        <v>112042863</v>
      </c>
      <c r="R332" s="32">
        <f>SUM(R324:R331)</f>
        <v>149829522</v>
      </c>
      <c r="S332" s="32">
        <f>SUM(S324:S331)</f>
        <v>10315975</v>
      </c>
      <c r="T332" s="37">
        <f t="shared" si="68"/>
        <v>9.2071683316410788E-2</v>
      </c>
      <c r="U332" s="37">
        <f t="shared" si="69"/>
        <v>-0.15691517282661116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12924</v>
      </c>
      <c r="E333" s="31">
        <v>12924</v>
      </c>
      <c r="F333" s="31">
        <v>2736</v>
      </c>
      <c r="G333" s="36">
        <f t="shared" si="63"/>
        <v>0.2116991643454039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2736</v>
      </c>
      <c r="O333" s="36">
        <f t="shared" si="67"/>
        <v>0.2116991643454039</v>
      </c>
      <c r="P333" s="31">
        <v>3048</v>
      </c>
      <c r="Q333" s="31">
        <v>14892</v>
      </c>
      <c r="R333" s="31">
        <v>12192</v>
      </c>
      <c r="S333" s="31">
        <v>3048</v>
      </c>
      <c r="T333" s="36">
        <f t="shared" si="68"/>
        <v>0.20467365028203063</v>
      </c>
      <c r="U333" s="36">
        <f t="shared" si="69"/>
        <v>-0.10236220472440949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932000</v>
      </c>
      <c r="E335" s="31">
        <v>932000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98842</v>
      </c>
      <c r="Q335" s="31">
        <v>1106000</v>
      </c>
      <c r="R335" s="31">
        <v>164827</v>
      </c>
      <c r="S335" s="31">
        <v>98842</v>
      </c>
      <c r="T335" s="36">
        <f t="shared" si="68"/>
        <v>8.9368896925858948E-2</v>
      </c>
      <c r="U335" s="36">
        <f t="shared" si="69"/>
        <v>-1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1124924</v>
      </c>
      <c r="E337" s="32">
        <f>SUM(E333:E336)</f>
        <v>1124924</v>
      </c>
      <c r="F337" s="32">
        <f>SUM(F333:F336)</f>
        <v>2736</v>
      </c>
      <c r="G337" s="37">
        <f t="shared" si="63"/>
        <v>2.4321643062109083E-3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2736</v>
      </c>
      <c r="O337" s="37">
        <f t="shared" si="67"/>
        <v>2.4321643062109083E-3</v>
      </c>
      <c r="P337" s="32">
        <f>SUM(P333:P336)</f>
        <v>101890</v>
      </c>
      <c r="Q337" s="32">
        <f>SUM(Q333:Q336)</f>
        <v>1120892</v>
      </c>
      <c r="R337" s="32">
        <f>SUM(R333:R336)</f>
        <v>377019</v>
      </c>
      <c r="S337" s="32">
        <f>SUM(S333:S336)</f>
        <v>101890</v>
      </c>
      <c r="T337" s="37">
        <f t="shared" si="68"/>
        <v>9.0900818276872353E-2</v>
      </c>
      <c r="U337" s="37">
        <f t="shared" si="69"/>
        <v>-0.97314751202276961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1418720447</v>
      </c>
      <c r="E338" s="32">
        <f>SUM(E302,E304:E309,E311:E316,E318:E322,E324:E331,E333:E336)</f>
        <v>1469232936</v>
      </c>
      <c r="F338" s="32">
        <f>SUM(F302,F304:F309,F311:F316,F318:F322,F324:F331,F333:F336)</f>
        <v>249180320</v>
      </c>
      <c r="G338" s="37">
        <f t="shared" si="63"/>
        <v>0.17563736430733207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249180320</v>
      </c>
      <c r="O338" s="37">
        <f t="shared" si="67"/>
        <v>0.17563736430733207</v>
      </c>
      <c r="P338" s="32">
        <f>SUM(P302,P304:P309,P311:P316,P318:P322,P324:P331,P333:P336)</f>
        <v>275858355</v>
      </c>
      <c r="Q338" s="32">
        <f>SUM(Q302,Q304:Q309,Q311:Q316,Q318:Q322,Q324:Q331,Q333:Q336)</f>
        <v>1283027885</v>
      </c>
      <c r="R338" s="32">
        <f>SUM(R302,R304:R309,R311:R316,R318:R322,R324:R331,R333:R336)</f>
        <v>1388907992</v>
      </c>
      <c r="S338" s="32">
        <f>SUM(S302,S304:S309,S311:S316,S318:S322,S324:S331,S333:S336)</f>
        <v>275858355</v>
      </c>
      <c r="T338" s="37">
        <f t="shared" si="68"/>
        <v>0.2150057362159358</v>
      </c>
      <c r="U338" s="37">
        <f t="shared" si="69"/>
        <v>-9.670917888276398E-2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3776721756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3830681679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632607725</v>
      </c>
      <c r="G339" s="39">
        <f t="shared" si="63"/>
        <v>0.16750180867705944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632607725</v>
      </c>
      <c r="O339" s="39">
        <f t="shared" si="67"/>
        <v>0.16750180867705944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562458542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4177474000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3745641164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562458542</v>
      </c>
      <c r="T339" s="39">
        <f t="shared" si="68"/>
        <v>0.13464082409609252</v>
      </c>
      <c r="U339" s="39">
        <f t="shared" si="69"/>
        <v>0.12471885083398737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38104</v>
      </c>
      <c r="E8" s="31">
        <v>38104</v>
      </c>
      <c r="F8" s="31">
        <v>3300</v>
      </c>
      <c r="G8" s="36">
        <f>IF(($D8       =0),0,($F8       /$D8       ))</f>
        <v>8.6605080831408776E-2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3300</v>
      </c>
      <c r="O8" s="36">
        <f>IF(($D8       =0),0,($N8       /$D8       ))</f>
        <v>8.6605080831408776E-2</v>
      </c>
      <c r="P8" s="31">
        <v>26300</v>
      </c>
      <c r="Q8" s="31">
        <v>36186</v>
      </c>
      <c r="R8" s="31">
        <v>36186</v>
      </c>
      <c r="S8" s="31">
        <v>26300</v>
      </c>
      <c r="T8" s="36">
        <f>IF(($Q8       =0),0,($S8       /$Q8       ))</f>
        <v>0.72680042005195378</v>
      </c>
      <c r="U8" s="36">
        <f>IF(($P8       =0),0,(($F8       /$P8       )-1))</f>
        <v>-0.87452471482889738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2491000</v>
      </c>
      <c r="E9" s="31">
        <v>2491000</v>
      </c>
      <c r="F9" s="31">
        <v>561966</v>
      </c>
      <c r="G9" s="36">
        <f>IF(($D9       =0),0,($F9       /$D9       ))</f>
        <v>0.22559855479727017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561966</v>
      </c>
      <c r="O9" s="36">
        <f>IF(($D9       =0),0,($N9       /$D9       ))</f>
        <v>0.22559855479727017</v>
      </c>
      <c r="P9" s="31">
        <v>1635908</v>
      </c>
      <c r="Q9" s="31">
        <v>1827840</v>
      </c>
      <c r="R9" s="31">
        <v>2335700</v>
      </c>
      <c r="S9" s="31">
        <v>1635908</v>
      </c>
      <c r="T9" s="36">
        <f>IF(($Q9       =0),0,($S9       /$Q9       ))</f>
        <v>0.89499518557422975</v>
      </c>
      <c r="U9" s="36">
        <f>IF(($P9       =0),0,(($F9       /$P9       )-1))</f>
        <v>-0.65648068228775702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2529104</v>
      </c>
      <c r="E10" s="32">
        <f>SUM(E8:E9)</f>
        <v>2529104</v>
      </c>
      <c r="F10" s="32">
        <f>SUM(F8:F9)</f>
        <v>565266</v>
      </c>
      <c r="G10" s="37">
        <f t="shared" ref="G10:G54" si="0">IF(($D10      =0),0,($F10      /$D10      ))</f>
        <v>0.22350445058803434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565266</v>
      </c>
      <c r="O10" s="37">
        <f t="shared" ref="O10:O54" si="4">IF(($D10      =0),0,($N10      /$D10      ))</f>
        <v>0.22350445058803434</v>
      </c>
      <c r="P10" s="32">
        <f>SUM(P8:P9)</f>
        <v>1662208</v>
      </c>
      <c r="Q10" s="32">
        <f>SUM(Q8:Q9)</f>
        <v>1864026</v>
      </c>
      <c r="R10" s="32">
        <f>SUM(R8:R9)</f>
        <v>2371886</v>
      </c>
      <c r="S10" s="32">
        <f>SUM(S8:S9)</f>
        <v>1662208</v>
      </c>
      <c r="T10" s="37">
        <f t="shared" ref="T10:T54" si="5">IF(($Q10      =0),0,($S10      /$Q10      ))</f>
        <v>0.89173005097568381</v>
      </c>
      <c r="U10" s="37">
        <f t="shared" ref="U10:U54" si="6">IF(($P10      =0),0,(($F10      /$P10      )-1))</f>
        <v>-0.65993064646542432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2020000</v>
      </c>
      <c r="E11" s="31">
        <v>2020000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2020000</v>
      </c>
      <c r="R11" s="31">
        <v>2020000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545000</v>
      </c>
      <c r="E13" s="31">
        <v>545000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1313</v>
      </c>
      <c r="Q13" s="31">
        <v>1500000</v>
      </c>
      <c r="R13" s="31">
        <v>0</v>
      </c>
      <c r="S13" s="31">
        <v>1313</v>
      </c>
      <c r="T13" s="36">
        <f t="shared" si="5"/>
        <v>8.7533333333333332E-4</v>
      </c>
      <c r="U13" s="36">
        <f t="shared" si="6"/>
        <v>-1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1894140</v>
      </c>
      <c r="E14" s="31">
        <v>1894140</v>
      </c>
      <c r="F14" s="31">
        <v>141346</v>
      </c>
      <c r="G14" s="36">
        <f t="shared" si="0"/>
        <v>7.4622783954723521E-2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141346</v>
      </c>
      <c r="O14" s="36">
        <f t="shared" si="4"/>
        <v>7.4622783954723521E-2</v>
      </c>
      <c r="P14" s="31">
        <v>870759</v>
      </c>
      <c r="Q14" s="31">
        <v>1734316</v>
      </c>
      <c r="R14" s="31">
        <v>1734316</v>
      </c>
      <c r="S14" s="31">
        <v>870759</v>
      </c>
      <c r="T14" s="36">
        <f t="shared" si="5"/>
        <v>0.50207632288464155</v>
      </c>
      <c r="U14" s="36">
        <f t="shared" si="6"/>
        <v>-0.83767494794771002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2563149</v>
      </c>
      <c r="E16" s="31">
        <v>2563149</v>
      </c>
      <c r="F16" s="31">
        <v>23577</v>
      </c>
      <c r="G16" s="36">
        <f t="shared" si="0"/>
        <v>9.1984508118724273E-3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23577</v>
      </c>
      <c r="O16" s="36">
        <f t="shared" si="4"/>
        <v>9.1984508118724273E-3</v>
      </c>
      <c r="P16" s="31">
        <v>753281</v>
      </c>
      <c r="Q16" s="31">
        <v>3187413</v>
      </c>
      <c r="R16" s="31">
        <v>3187413</v>
      </c>
      <c r="S16" s="31">
        <v>753281</v>
      </c>
      <c r="T16" s="36">
        <f t="shared" si="5"/>
        <v>0.23632990139652438</v>
      </c>
      <c r="U16" s="36">
        <f t="shared" si="6"/>
        <v>-0.96870092302872368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4623</v>
      </c>
      <c r="R17" s="31">
        <v>-1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300000</v>
      </c>
      <c r="E18" s="31">
        <v>300000</v>
      </c>
      <c r="F18" s="31">
        <v>21124</v>
      </c>
      <c r="G18" s="36">
        <f t="shared" si="0"/>
        <v>7.0413333333333328E-2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21124</v>
      </c>
      <c r="O18" s="36">
        <f t="shared" si="4"/>
        <v>7.0413333333333328E-2</v>
      </c>
      <c r="P18" s="31">
        <v>132019</v>
      </c>
      <c r="Q18" s="31">
        <v>1300000</v>
      </c>
      <c r="R18" s="31">
        <v>7300000</v>
      </c>
      <c r="S18" s="31">
        <v>132019</v>
      </c>
      <c r="T18" s="36">
        <f t="shared" si="5"/>
        <v>0.10155307692307693</v>
      </c>
      <c r="U18" s="36">
        <f t="shared" si="6"/>
        <v>-0.83999272831940863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7322289</v>
      </c>
      <c r="E19" s="32">
        <f>SUM(E11:E18)</f>
        <v>7322289</v>
      </c>
      <c r="F19" s="32">
        <f>SUM(F11:F18)</f>
        <v>186047</v>
      </c>
      <c r="G19" s="37">
        <f t="shared" si="0"/>
        <v>2.5408311526627807E-2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186047</v>
      </c>
      <c r="O19" s="37">
        <f t="shared" si="4"/>
        <v>2.5408311526627807E-2</v>
      </c>
      <c r="P19" s="32">
        <f>SUM(P11:P18)</f>
        <v>1757372</v>
      </c>
      <c r="Q19" s="32">
        <f>SUM(Q11:Q18)</f>
        <v>9746352</v>
      </c>
      <c r="R19" s="32">
        <f>SUM(R11:R18)</f>
        <v>14241728</v>
      </c>
      <c r="S19" s="32">
        <f>SUM(S11:S18)</f>
        <v>1757372</v>
      </c>
      <c r="T19" s="37">
        <f t="shared" si="5"/>
        <v>0.18031074601040473</v>
      </c>
      <c r="U19" s="37">
        <f t="shared" si="6"/>
        <v>-0.89413339918924395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115284351</v>
      </c>
      <c r="E26" s="31">
        <v>115284351</v>
      </c>
      <c r="F26" s="31">
        <v>3364</v>
      </c>
      <c r="G26" s="36">
        <f t="shared" si="0"/>
        <v>2.9180022880989284E-5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3364</v>
      </c>
      <c r="O26" s="36">
        <f t="shared" si="4"/>
        <v>2.9180022880989284E-5</v>
      </c>
      <c r="P26" s="31">
        <v>6891</v>
      </c>
      <c r="Q26" s="31">
        <v>92364656</v>
      </c>
      <c r="R26" s="31">
        <v>92364656</v>
      </c>
      <c r="S26" s="31">
        <v>6891</v>
      </c>
      <c r="T26" s="36">
        <f t="shared" si="5"/>
        <v>7.4606459856246314E-5</v>
      </c>
      <c r="U26" s="36">
        <f t="shared" si="6"/>
        <v>-0.51182702075170505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115284351</v>
      </c>
      <c r="E27" s="32">
        <f>SUM(E20:E26)</f>
        <v>115284351</v>
      </c>
      <c r="F27" s="32">
        <f>SUM(F20:F26)</f>
        <v>3364</v>
      </c>
      <c r="G27" s="37">
        <f t="shared" si="0"/>
        <v>2.9180022880989284E-5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3364</v>
      </c>
      <c r="O27" s="37">
        <f t="shared" si="4"/>
        <v>2.9180022880989284E-5</v>
      </c>
      <c r="P27" s="32">
        <f>SUM(P20:P26)</f>
        <v>6891</v>
      </c>
      <c r="Q27" s="32">
        <f>SUM(Q20:Q26)</f>
        <v>92364656</v>
      </c>
      <c r="R27" s="32">
        <f>SUM(R20:R26)</f>
        <v>92364656</v>
      </c>
      <c r="S27" s="32">
        <f>SUM(S20:S26)</f>
        <v>6891</v>
      </c>
      <c r="T27" s="37">
        <f t="shared" si="5"/>
        <v>7.4606459856246314E-5</v>
      </c>
      <c r="U27" s="37">
        <f t="shared" si="6"/>
        <v>-0.51182702075170505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0</v>
      </c>
      <c r="E35" s="32">
        <f>SUM(E28:E34)</f>
        <v>0</v>
      </c>
      <c r="F35" s="32">
        <f>SUM(F28:F34)</f>
        <v>0</v>
      </c>
      <c r="G35" s="37">
        <f t="shared" si="0"/>
        <v>0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0</v>
      </c>
      <c r="O35" s="37">
        <f t="shared" si="4"/>
        <v>0</v>
      </c>
      <c r="P35" s="32">
        <f>SUM(P28:P34)</f>
        <v>0</v>
      </c>
      <c r="Q35" s="32">
        <f>SUM(Q28:Q34)</f>
        <v>0</v>
      </c>
      <c r="R35" s="32">
        <f>SUM(R28:R34)</f>
        <v>0</v>
      </c>
      <c r="S35" s="32">
        <f>SUM(S28:S34)</f>
        <v>0</v>
      </c>
      <c r="T35" s="37">
        <f t="shared" si="5"/>
        <v>0</v>
      </c>
      <c r="U35" s="37">
        <f t="shared" si="6"/>
        <v>0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136539</v>
      </c>
      <c r="E39" s="31">
        <v>136539</v>
      </c>
      <c r="F39" s="31">
        <v>78888</v>
      </c>
      <c r="G39" s="36">
        <f t="shared" si="0"/>
        <v>0.57776898908004304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78888</v>
      </c>
      <c r="O39" s="36">
        <f t="shared" si="4"/>
        <v>0.57776898908004304</v>
      </c>
      <c r="P39" s="31">
        <v>19502</v>
      </c>
      <c r="Q39" s="31">
        <v>128811</v>
      </c>
      <c r="R39" s="31">
        <v>128812</v>
      </c>
      <c r="S39" s="31">
        <v>19502</v>
      </c>
      <c r="T39" s="36">
        <f t="shared" si="5"/>
        <v>0.15140011334435724</v>
      </c>
      <c r="U39" s="36">
        <f t="shared" si="6"/>
        <v>3.0451235770690186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136539</v>
      </c>
      <c r="E40" s="32">
        <f>SUM(E36:E39)</f>
        <v>136539</v>
      </c>
      <c r="F40" s="32">
        <f>SUM(F36:F39)</f>
        <v>78888</v>
      </c>
      <c r="G40" s="37">
        <f t="shared" si="0"/>
        <v>0.57776898908004304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78888</v>
      </c>
      <c r="O40" s="37">
        <f t="shared" si="4"/>
        <v>0.57776898908004304</v>
      </c>
      <c r="P40" s="32">
        <f>SUM(P36:P39)</f>
        <v>19502</v>
      </c>
      <c r="Q40" s="32">
        <f>SUM(Q36:Q39)</f>
        <v>128811</v>
      </c>
      <c r="R40" s="32">
        <f>SUM(R36:R39)</f>
        <v>128812</v>
      </c>
      <c r="S40" s="32">
        <f>SUM(S36:S39)</f>
        <v>19502</v>
      </c>
      <c r="T40" s="37">
        <f t="shared" si="5"/>
        <v>0.15140011334435724</v>
      </c>
      <c r="U40" s="37">
        <f t="shared" si="6"/>
        <v>3.0451235770690186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27027862</v>
      </c>
      <c r="E46" s="31">
        <v>27027862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26720059</v>
      </c>
      <c r="R46" s="31">
        <v>24607547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27027862</v>
      </c>
      <c r="E47" s="32">
        <f>SUM(E41:E46)</f>
        <v>27027862</v>
      </c>
      <c r="F47" s="32">
        <f>SUM(F41:F46)</f>
        <v>0</v>
      </c>
      <c r="G47" s="37">
        <f t="shared" si="0"/>
        <v>0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0</v>
      </c>
      <c r="O47" s="37">
        <f t="shared" si="4"/>
        <v>0</v>
      </c>
      <c r="P47" s="32">
        <f>SUM(P41:P46)</f>
        <v>0</v>
      </c>
      <c r="Q47" s="32">
        <f>SUM(Q41:Q46)</f>
        <v>26720059</v>
      </c>
      <c r="R47" s="32">
        <f>SUM(R41:R46)</f>
        <v>24607547</v>
      </c>
      <c r="S47" s="32">
        <f>SUM(S41:S46)</f>
        <v>0</v>
      </c>
      <c r="T47" s="37">
        <f t="shared" si="5"/>
        <v>0</v>
      </c>
      <c r="U47" s="37">
        <f t="shared" si="6"/>
        <v>0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0</v>
      </c>
      <c r="E53" s="32">
        <f>SUM(E48:E52)</f>
        <v>0</v>
      </c>
      <c r="F53" s="32">
        <f>SUM(F48:F52)</f>
        <v>0</v>
      </c>
      <c r="G53" s="37">
        <f t="shared" si="0"/>
        <v>0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0</v>
      </c>
      <c r="O53" s="37">
        <f t="shared" si="4"/>
        <v>0</v>
      </c>
      <c r="P53" s="32">
        <f>SUM(P48:P52)</f>
        <v>0</v>
      </c>
      <c r="Q53" s="32">
        <f>SUM(Q48:Q52)</f>
        <v>0</v>
      </c>
      <c r="R53" s="32">
        <f>SUM(R48:R52)</f>
        <v>0</v>
      </c>
      <c r="S53" s="32">
        <f>SUM(S48:S52)</f>
        <v>0</v>
      </c>
      <c r="T53" s="37">
        <f t="shared" si="5"/>
        <v>0</v>
      </c>
      <c r="U53" s="37">
        <f t="shared" si="6"/>
        <v>0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152300145</v>
      </c>
      <c r="E54" s="32">
        <f>SUM(E8:E9,E11:E18,E20:E26,E28:E34,E36:E39,E41:E46,E48:E52)</f>
        <v>152300145</v>
      </c>
      <c r="F54" s="32">
        <f>SUM(F8:F9,F11:F18,F20:F26,F28:F34,F36:F39,F41:F46,F48:F52)</f>
        <v>833565</v>
      </c>
      <c r="G54" s="37">
        <f t="shared" si="0"/>
        <v>5.4731727274455319E-3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833565</v>
      </c>
      <c r="O54" s="37">
        <f t="shared" si="4"/>
        <v>5.4731727274455319E-3</v>
      </c>
      <c r="P54" s="32">
        <f>SUM(P8:P9,P11:P18,P20:P26,P28:P34,P36:P39,P41:P46,P48:P52)</f>
        <v>3445973</v>
      </c>
      <c r="Q54" s="32">
        <f>SUM(Q8:Q9,Q11:Q18,Q20:Q26,Q28:Q34,Q36:Q39,Q41:Q46,Q48:Q52)</f>
        <v>130823904</v>
      </c>
      <c r="R54" s="32">
        <f>SUM(R8:R9,R11:R18,R20:R26,R28:R34,R36:R39,R41:R46,R48:R52)</f>
        <v>133714629</v>
      </c>
      <c r="S54" s="32">
        <f>SUM(S8:S9,S11:S18,S20:S26,S28:S34,S36:S39,S41:S46,S48:S52)</f>
        <v>3445973</v>
      </c>
      <c r="T54" s="37">
        <f t="shared" si="5"/>
        <v>2.6340545532107039E-2</v>
      </c>
      <c r="U54" s="37">
        <f t="shared" si="6"/>
        <v>-0.75810460499835608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7651</v>
      </c>
      <c r="E57" s="31">
        <v>7651</v>
      </c>
      <c r="F57" s="31">
        <v>8595</v>
      </c>
      <c r="G57" s="36">
        <f t="shared" ref="G57:G85" si="7">IF(($D57      =0),0,($F57      /$D57      ))</f>
        <v>1.1233825643706705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8595</v>
      </c>
      <c r="O57" s="36">
        <f t="shared" ref="O57:O85" si="11">IF(($D57      =0),0,($N57      /$D57      ))</f>
        <v>1.1233825643706705</v>
      </c>
      <c r="P57" s="31">
        <v>5166</v>
      </c>
      <c r="Q57" s="31">
        <v>7266</v>
      </c>
      <c r="R57" s="31">
        <v>7266</v>
      </c>
      <c r="S57" s="31">
        <v>5166</v>
      </c>
      <c r="T57" s="36">
        <f t="shared" ref="T57:T85" si="12">IF(($Q57      =0),0,($S57      /$Q57      ))</f>
        <v>0.71098265895953761</v>
      </c>
      <c r="U57" s="36">
        <f t="shared" ref="U57:U85" si="13">IF(($P57      =0),0,(($F57      /$P57      )-1))</f>
        <v>0.66376306620209058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7651</v>
      </c>
      <c r="E58" s="32">
        <f>E57</f>
        <v>7651</v>
      </c>
      <c r="F58" s="32">
        <f>F57</f>
        <v>8595</v>
      </c>
      <c r="G58" s="37">
        <f t="shared" si="7"/>
        <v>1.1233825643706705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8595</v>
      </c>
      <c r="O58" s="37">
        <f t="shared" si="11"/>
        <v>1.1233825643706705</v>
      </c>
      <c r="P58" s="32">
        <f>P57</f>
        <v>5166</v>
      </c>
      <c r="Q58" s="32">
        <f>Q57</f>
        <v>7266</v>
      </c>
      <c r="R58" s="32">
        <f>R57</f>
        <v>7266</v>
      </c>
      <c r="S58" s="32">
        <f>S57</f>
        <v>5166</v>
      </c>
      <c r="T58" s="37">
        <f t="shared" si="12"/>
        <v>0.71098265895953761</v>
      </c>
      <c r="U58" s="37">
        <f t="shared" si="13"/>
        <v>0.66376306620209058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-36784</v>
      </c>
      <c r="E68" s="31">
        <v>-36784</v>
      </c>
      <c r="F68" s="31">
        <v>-10794</v>
      </c>
      <c r="G68" s="36">
        <f t="shared" si="7"/>
        <v>0.29344280121792082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-10794</v>
      </c>
      <c r="O68" s="36">
        <f t="shared" si="11"/>
        <v>0.29344280121792082</v>
      </c>
      <c r="P68" s="31">
        <v>-4398</v>
      </c>
      <c r="Q68" s="31">
        <v>-33341</v>
      </c>
      <c r="R68" s="31">
        <v>-33341</v>
      </c>
      <c r="S68" s="31">
        <v>-4398</v>
      </c>
      <c r="T68" s="36">
        <f t="shared" si="12"/>
        <v>0.13190966077802105</v>
      </c>
      <c r="U68" s="36">
        <f t="shared" si="13"/>
        <v>1.4542974079126876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50500</v>
      </c>
      <c r="Q69" s="31">
        <v>0</v>
      </c>
      <c r="R69" s="31">
        <v>1</v>
      </c>
      <c r="S69" s="31">
        <v>50500</v>
      </c>
      <c r="T69" s="36">
        <f t="shared" si="12"/>
        <v>0</v>
      </c>
      <c r="U69" s="36">
        <f t="shared" si="13"/>
        <v>-1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-36784</v>
      </c>
      <c r="E70" s="32">
        <f>SUM(E64:E69)</f>
        <v>-36784</v>
      </c>
      <c r="F70" s="32">
        <f>SUM(F64:F69)</f>
        <v>-10794</v>
      </c>
      <c r="G70" s="37">
        <f t="shared" si="7"/>
        <v>0.29344280121792082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-10794</v>
      </c>
      <c r="O70" s="37">
        <f t="shared" si="11"/>
        <v>0.29344280121792082</v>
      </c>
      <c r="P70" s="32">
        <f>SUM(P64:P69)</f>
        <v>46102</v>
      </c>
      <c r="Q70" s="32">
        <f>SUM(Q64:Q69)</f>
        <v>-33341</v>
      </c>
      <c r="R70" s="32">
        <f>SUM(R64:R69)</f>
        <v>-33340</v>
      </c>
      <c r="S70" s="32">
        <f>SUM(S64:S69)</f>
        <v>46102</v>
      </c>
      <c r="T70" s="37">
        <f t="shared" si="12"/>
        <v>-1.3827419693470502</v>
      </c>
      <c r="U70" s="37">
        <f t="shared" si="13"/>
        <v>-1.2341330094139082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-2762004</v>
      </c>
      <c r="E77" s="31">
        <v>-2762004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-2762004</v>
      </c>
      <c r="E78" s="32">
        <f>SUM(E71:E77)</f>
        <v>-2762004</v>
      </c>
      <c r="F78" s="32">
        <f>SUM(F71:F77)</f>
        <v>0</v>
      </c>
      <c r="G78" s="37">
        <f t="shared" si="7"/>
        <v>0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0</v>
      </c>
      <c r="O78" s="37">
        <f t="shared" si="11"/>
        <v>0</v>
      </c>
      <c r="P78" s="32">
        <f>SUM(P71:P77)</f>
        <v>0</v>
      </c>
      <c r="Q78" s="32">
        <f>SUM(Q71:Q77)</f>
        <v>0</v>
      </c>
      <c r="R78" s="32">
        <f>SUM(R71:R77)</f>
        <v>0</v>
      </c>
      <c r="S78" s="32">
        <f>SUM(S71:S77)</f>
        <v>0</v>
      </c>
      <c r="T78" s="37">
        <f t="shared" si="12"/>
        <v>0</v>
      </c>
      <c r="U78" s="37">
        <f t="shared" si="13"/>
        <v>0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0</v>
      </c>
      <c r="E84" s="32">
        <f>SUM(E79:E83)</f>
        <v>0</v>
      </c>
      <c r="F84" s="32">
        <f>SUM(F79:F83)</f>
        <v>0</v>
      </c>
      <c r="G84" s="37">
        <f t="shared" si="7"/>
        <v>0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0</v>
      </c>
      <c r="O84" s="37">
        <f t="shared" si="11"/>
        <v>0</v>
      </c>
      <c r="P84" s="32">
        <f>SUM(P79:P83)</f>
        <v>0</v>
      </c>
      <c r="Q84" s="32">
        <f>SUM(Q79:Q83)</f>
        <v>0</v>
      </c>
      <c r="R84" s="32">
        <f>SUM(R79:R83)</f>
        <v>0</v>
      </c>
      <c r="S84" s="32">
        <f>SUM(S79:S83)</f>
        <v>0</v>
      </c>
      <c r="T84" s="37">
        <f t="shared" si="12"/>
        <v>0</v>
      </c>
      <c r="U84" s="37">
        <f t="shared" si="13"/>
        <v>0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-2791137</v>
      </c>
      <c r="E85" s="32">
        <f>SUM(E57,E59:E62,E64:E69,E71:E77,E79:E83)</f>
        <v>-2791137</v>
      </c>
      <c r="F85" s="32">
        <f>SUM(F57,F59:F62,F64:F69,F71:F77,F79:F83)</f>
        <v>-2199</v>
      </c>
      <c r="G85" s="37">
        <f t="shared" si="7"/>
        <v>7.8785097256064464E-4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-2199</v>
      </c>
      <c r="O85" s="37">
        <f t="shared" si="11"/>
        <v>7.8785097256064464E-4</v>
      </c>
      <c r="P85" s="32">
        <f>SUM(P57,P59:P62,P64:P69,P71:P77,P79:P83)</f>
        <v>51268</v>
      </c>
      <c r="Q85" s="32">
        <f>SUM(Q57,Q59:Q62,Q64:Q69,Q71:Q77,Q79:Q83)</f>
        <v>-26075</v>
      </c>
      <c r="R85" s="32">
        <f>SUM(R57,R59:R62,R64:R69,R71:R77,R79:R83)</f>
        <v>-26074</v>
      </c>
      <c r="S85" s="32">
        <f>SUM(S57,S59:S62,S64:S69,S71:S77,S79:S83)</f>
        <v>51268</v>
      </c>
      <c r="T85" s="37">
        <f t="shared" si="12"/>
        <v>-1.9661744966442953</v>
      </c>
      <c r="U85" s="37">
        <f t="shared" si="13"/>
        <v>-1.0428922524771786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202970250</v>
      </c>
      <c r="E88" s="31">
        <v>202970250</v>
      </c>
      <c r="F88" s="31">
        <v>106366177</v>
      </c>
      <c r="G88" s="36">
        <f t="shared" ref="G88:G99" si="14">IF(($D88      =0),0,($F88      /$D88      ))</f>
        <v>0.52404811542578289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106366177</v>
      </c>
      <c r="O88" s="36">
        <f t="shared" ref="O88:O99" si="18">IF(($D88      =0),0,($N88      /$D88      ))</f>
        <v>0.52404811542578289</v>
      </c>
      <c r="P88" s="31">
        <v>72660590</v>
      </c>
      <c r="Q88" s="31">
        <v>194404250</v>
      </c>
      <c r="R88" s="31">
        <v>194900258</v>
      </c>
      <c r="S88" s="31">
        <v>72660590</v>
      </c>
      <c r="T88" s="36">
        <f t="shared" ref="T88:T99" si="19">IF(($Q88      =0),0,($S88      /$Q88      ))</f>
        <v>0.37376029587830512</v>
      </c>
      <c r="U88" s="36">
        <f t="shared" ref="U88:U99" si="20">IF(($P88      =0),0,(($F88      /$P88      )-1))</f>
        <v>0.46387714440524097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30649000</v>
      </c>
      <c r="E89" s="31">
        <v>30649000</v>
      </c>
      <c r="F89" s="31">
        <v>0</v>
      </c>
      <c r="G89" s="36">
        <f t="shared" si="14"/>
        <v>0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0</v>
      </c>
      <c r="O89" s="36">
        <f t="shared" si="18"/>
        <v>0</v>
      </c>
      <c r="P89" s="31">
        <v>160204</v>
      </c>
      <c r="Q89" s="31">
        <v>29433000</v>
      </c>
      <c r="R89" s="31">
        <v>29433000</v>
      </c>
      <c r="S89" s="31">
        <v>160204</v>
      </c>
      <c r="T89" s="36">
        <f t="shared" si="19"/>
        <v>5.4430061495600174E-3</v>
      </c>
      <c r="U89" s="36">
        <f t="shared" si="20"/>
        <v>-1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96438415</v>
      </c>
      <c r="E90" s="31">
        <v>96438415</v>
      </c>
      <c r="F90" s="31">
        <v>481301</v>
      </c>
      <c r="G90" s="36">
        <f t="shared" si="14"/>
        <v>4.9907601654382234E-3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481301</v>
      </c>
      <c r="O90" s="36">
        <f t="shared" si="18"/>
        <v>4.9907601654382234E-3</v>
      </c>
      <c r="P90" s="31">
        <v>971424</v>
      </c>
      <c r="Q90" s="31">
        <v>3610794</v>
      </c>
      <c r="R90" s="31">
        <v>89970300</v>
      </c>
      <c r="S90" s="31">
        <v>971424</v>
      </c>
      <c r="T90" s="36">
        <f t="shared" si="19"/>
        <v>0.26903334834388226</v>
      </c>
      <c r="U90" s="36">
        <f t="shared" si="20"/>
        <v>-0.50454075666238429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330057665</v>
      </c>
      <c r="E91" s="32">
        <f>SUM(E88:E90)</f>
        <v>330057665</v>
      </c>
      <c r="F91" s="32">
        <f>SUM(F88:F90)</f>
        <v>106847478</v>
      </c>
      <c r="G91" s="37">
        <f t="shared" si="14"/>
        <v>0.32372366810508701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106847478</v>
      </c>
      <c r="O91" s="37">
        <f t="shared" si="18"/>
        <v>0.32372366810508701</v>
      </c>
      <c r="P91" s="32">
        <f>SUM(P88:P90)</f>
        <v>73792218</v>
      </c>
      <c r="Q91" s="32">
        <f>SUM(Q88:Q90)</f>
        <v>227448044</v>
      </c>
      <c r="R91" s="32">
        <f>SUM(R88:R90)</f>
        <v>314303558</v>
      </c>
      <c r="S91" s="32">
        <f>SUM(S88:S90)</f>
        <v>73792218</v>
      </c>
      <c r="T91" s="37">
        <f t="shared" si="19"/>
        <v>0.32443549173806041</v>
      </c>
      <c r="U91" s="37">
        <f t="shared" si="20"/>
        <v>0.44795048713673302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44529248</v>
      </c>
      <c r="E92" s="31">
        <v>44529248</v>
      </c>
      <c r="F92" s="31">
        <v>7118611</v>
      </c>
      <c r="G92" s="36">
        <f t="shared" si="14"/>
        <v>0.15986371474317285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7118611</v>
      </c>
      <c r="O92" s="36">
        <f t="shared" si="18"/>
        <v>0.15986371474317285</v>
      </c>
      <c r="P92" s="31">
        <v>8994175</v>
      </c>
      <c r="Q92" s="31">
        <v>61333162</v>
      </c>
      <c r="R92" s="31">
        <v>61358329</v>
      </c>
      <c r="S92" s="31">
        <v>8994175</v>
      </c>
      <c r="T92" s="36">
        <f t="shared" si="19"/>
        <v>0.14664456725710637</v>
      </c>
      <c r="U92" s="36">
        <f t="shared" si="20"/>
        <v>-0.20853096587513587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5284254</v>
      </c>
      <c r="E93" s="31">
        <v>5284254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5952477</v>
      </c>
      <c r="R93" s="31">
        <v>5892407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1811356</v>
      </c>
      <c r="E94" s="31">
        <v>1811356</v>
      </c>
      <c r="F94" s="31">
        <v>910130</v>
      </c>
      <c r="G94" s="36">
        <f t="shared" si="14"/>
        <v>0.5024578271747796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910130</v>
      </c>
      <c r="O94" s="36">
        <f t="shared" si="18"/>
        <v>0.5024578271747796</v>
      </c>
      <c r="P94" s="31">
        <v>553471</v>
      </c>
      <c r="Q94" s="31">
        <v>4687254</v>
      </c>
      <c r="R94" s="31">
        <v>5404766</v>
      </c>
      <c r="S94" s="31">
        <v>553471</v>
      </c>
      <c r="T94" s="36">
        <f t="shared" si="19"/>
        <v>0.11808001017226717</v>
      </c>
      <c r="U94" s="36">
        <f t="shared" si="20"/>
        <v>0.64440413318855017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1680000</v>
      </c>
      <c r="E95" s="31">
        <v>1680000</v>
      </c>
      <c r="F95" s="31">
        <v>95000</v>
      </c>
      <c r="G95" s="36">
        <f t="shared" si="14"/>
        <v>5.6547619047619048E-2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95000</v>
      </c>
      <c r="O95" s="36">
        <f t="shared" si="18"/>
        <v>5.6547619047619048E-2</v>
      </c>
      <c r="P95" s="31">
        <v>70000</v>
      </c>
      <c r="Q95" s="31">
        <v>1575000</v>
      </c>
      <c r="R95" s="31">
        <v>1575000</v>
      </c>
      <c r="S95" s="31">
        <v>70000</v>
      </c>
      <c r="T95" s="36">
        <f t="shared" si="19"/>
        <v>4.4444444444444446E-2</v>
      </c>
      <c r="U95" s="36">
        <f t="shared" si="20"/>
        <v>0.35714285714285721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53304858</v>
      </c>
      <c r="E96" s="32">
        <f>SUM(E92:E95)</f>
        <v>53304858</v>
      </c>
      <c r="F96" s="32">
        <f>SUM(F92:F95)</f>
        <v>8123741</v>
      </c>
      <c r="G96" s="37">
        <f t="shared" si="14"/>
        <v>0.15240151282271497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8123741</v>
      </c>
      <c r="O96" s="37">
        <f t="shared" si="18"/>
        <v>0.15240151282271497</v>
      </c>
      <c r="P96" s="32">
        <f>SUM(P92:P95)</f>
        <v>9617646</v>
      </c>
      <c r="Q96" s="32">
        <f>SUM(Q92:Q95)</f>
        <v>73547893</v>
      </c>
      <c r="R96" s="32">
        <f>SUM(R92:R95)</f>
        <v>74230502</v>
      </c>
      <c r="S96" s="32">
        <f>SUM(S92:S95)</f>
        <v>9617646</v>
      </c>
      <c r="T96" s="37">
        <f t="shared" si="19"/>
        <v>0.13076711796488855</v>
      </c>
      <c r="U96" s="37">
        <f t="shared" si="20"/>
        <v>-0.15532958896594862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208039505</v>
      </c>
      <c r="E97" s="31">
        <v>208039505</v>
      </c>
      <c r="F97" s="31">
        <v>85783666</v>
      </c>
      <c r="G97" s="36">
        <f t="shared" si="14"/>
        <v>0.41234315569055019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85783666</v>
      </c>
      <c r="O97" s="36">
        <f t="shared" si="18"/>
        <v>0.41234315569055019</v>
      </c>
      <c r="P97" s="31">
        <v>71560197</v>
      </c>
      <c r="Q97" s="31">
        <v>187779068</v>
      </c>
      <c r="R97" s="31">
        <v>188081940</v>
      </c>
      <c r="S97" s="31">
        <v>71560197</v>
      </c>
      <c r="T97" s="36">
        <f t="shared" si="19"/>
        <v>0.38108718805655167</v>
      </c>
      <c r="U97" s="36">
        <f t="shared" si="20"/>
        <v>0.19876229519043953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792000</v>
      </c>
      <c r="E99" s="31">
        <v>792000</v>
      </c>
      <c r="F99" s="31">
        <v>330000</v>
      </c>
      <c r="G99" s="36">
        <f t="shared" si="14"/>
        <v>0.41666666666666669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330000</v>
      </c>
      <c r="O99" s="36">
        <f t="shared" si="18"/>
        <v>0.41666666666666669</v>
      </c>
      <c r="P99" s="31">
        <v>1473428</v>
      </c>
      <c r="Q99" s="31">
        <v>7578030</v>
      </c>
      <c r="R99" s="31">
        <v>8051458</v>
      </c>
      <c r="S99" s="31">
        <v>1473428</v>
      </c>
      <c r="T99" s="36">
        <f t="shared" si="19"/>
        <v>0.19443417352530934</v>
      </c>
      <c r="U99" s="36">
        <f t="shared" si="20"/>
        <v>-0.77603249022008547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49252588</v>
      </c>
      <c r="E100" s="31">
        <v>49252588</v>
      </c>
      <c r="F100" s="31">
        <v>15084956</v>
      </c>
      <c r="G100" s="36">
        <f>IF(($D100     =0),0,($F100     /$D100     ))</f>
        <v>0.30627742850791922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15084956</v>
      </c>
      <c r="O100" s="36">
        <f>IF(($D100     =0),0,($N100     /$D100     ))</f>
        <v>0.30627742850791922</v>
      </c>
      <c r="P100" s="31">
        <v>13614358</v>
      </c>
      <c r="Q100" s="31">
        <v>46719792</v>
      </c>
      <c r="R100" s="31">
        <v>48503705</v>
      </c>
      <c r="S100" s="31">
        <v>13614358</v>
      </c>
      <c r="T100" s="36">
        <f>IF(($Q100     =0),0,($S100     /$Q100     ))</f>
        <v>0.29140450796527517</v>
      </c>
      <c r="U100" s="36">
        <f>IF(($P100     =0),0,(($F100     /$P100     )-1))</f>
        <v>0.1080181672907381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258084093</v>
      </c>
      <c r="E101" s="32">
        <f>SUM(E97:E100)</f>
        <v>258084093</v>
      </c>
      <c r="F101" s="32">
        <f>SUM(F97:F100)</f>
        <v>101198622</v>
      </c>
      <c r="G101" s="37">
        <f>IF(($D101     =0),0,($F101     /$D101     ))</f>
        <v>0.39211491426556072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101198622</v>
      </c>
      <c r="O101" s="37">
        <f>IF(($D101     =0),0,($N101     /$D101     ))</f>
        <v>0.39211491426556072</v>
      </c>
      <c r="P101" s="32">
        <f>SUM(P97:P100)</f>
        <v>86647983</v>
      </c>
      <c r="Q101" s="32">
        <f>SUM(Q97:Q100)</f>
        <v>242076890</v>
      </c>
      <c r="R101" s="32">
        <f>SUM(R97:R100)</f>
        <v>244637103</v>
      </c>
      <c r="S101" s="32">
        <f>SUM(S97:S100)</f>
        <v>86647983</v>
      </c>
      <c r="T101" s="37">
        <f>IF(($Q101     =0),0,($S101     /$Q101     ))</f>
        <v>0.35793579056637748</v>
      </c>
      <c r="U101" s="37">
        <f>IF(($P101     =0),0,(($F101     /$P101     )-1))</f>
        <v>0.16792819055003272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641446616</v>
      </c>
      <c r="E102" s="32">
        <f>SUM(E88:E90,E92:E95,E97:E100)</f>
        <v>641446616</v>
      </c>
      <c r="F102" s="32">
        <f>SUM(F88:F90,F92:F95,F97:F100)</f>
        <v>216169841</v>
      </c>
      <c r="G102" s="37">
        <f>IF(($D102     =0),0,($F102     /$D102     ))</f>
        <v>0.33700363460955574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216169841</v>
      </c>
      <c r="O102" s="37">
        <f>IF(($D102     =0),0,($N102     /$D102     ))</f>
        <v>0.33700363460955574</v>
      </c>
      <c r="P102" s="32">
        <f>SUM(P88:P90,P92:P95,P97:P100)</f>
        <v>170057847</v>
      </c>
      <c r="Q102" s="32">
        <f>SUM(Q88:Q90,Q92:Q95,Q97:Q100)</f>
        <v>543072827</v>
      </c>
      <c r="R102" s="32">
        <f>SUM(R88:R90,R92:R95,R97:R100)</f>
        <v>633171163</v>
      </c>
      <c r="S102" s="32">
        <f>SUM(S88:S90,S92:S95,S97:S100)</f>
        <v>170057847</v>
      </c>
      <c r="T102" s="37">
        <f>IF(($Q102     =0),0,($S102     /$Q102     ))</f>
        <v>0.31314004042408111</v>
      </c>
      <c r="U102" s="37">
        <f>IF(($P102     =0),0,(($F102     /$P102     )-1))</f>
        <v>0.27115475594607519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272761040</v>
      </c>
      <c r="E105" s="31">
        <v>272761040</v>
      </c>
      <c r="F105" s="31">
        <v>27347869</v>
      </c>
      <c r="G105" s="36">
        <f t="shared" ref="G105:G136" si="21">IF(($D105     =0),0,($F105     /$D105     ))</f>
        <v>0.10026310575733249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27347869</v>
      </c>
      <c r="O105" s="36">
        <f t="shared" ref="O105:O136" si="25">IF(($D105     =0),0,($N105     /$D105     ))</f>
        <v>0.10026310575733249</v>
      </c>
      <c r="P105" s="31">
        <v>1067</v>
      </c>
      <c r="Q105" s="31">
        <v>261265000</v>
      </c>
      <c r="R105" s="31">
        <v>261265000</v>
      </c>
      <c r="S105" s="31">
        <v>1067</v>
      </c>
      <c r="T105" s="36">
        <f t="shared" ref="T105:T136" si="26">IF(($Q105     =0),0,($S105     /$Q105     ))</f>
        <v>4.0839760396532252E-6</v>
      </c>
      <c r="U105" s="36">
        <f t="shared" ref="U105:U136" si="27">IF(($P105     =0),0,(($F105     /$P105     )-1))</f>
        <v>25629.617619493907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272761040</v>
      </c>
      <c r="E106" s="32">
        <f>E105</f>
        <v>272761040</v>
      </c>
      <c r="F106" s="32">
        <f>F105</f>
        <v>27347869</v>
      </c>
      <c r="G106" s="37">
        <f t="shared" si="21"/>
        <v>0.10026310575733249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27347869</v>
      </c>
      <c r="O106" s="37">
        <f t="shared" si="25"/>
        <v>0.10026310575733249</v>
      </c>
      <c r="P106" s="32">
        <f>P105</f>
        <v>1067</v>
      </c>
      <c r="Q106" s="32">
        <f>Q105</f>
        <v>261265000</v>
      </c>
      <c r="R106" s="32">
        <f>R105</f>
        <v>261265000</v>
      </c>
      <c r="S106" s="32">
        <f>S105</f>
        <v>1067</v>
      </c>
      <c r="T106" s="37">
        <f t="shared" si="26"/>
        <v>4.0839760396532252E-6</v>
      </c>
      <c r="U106" s="37">
        <f t="shared" si="27"/>
        <v>25629.617619493907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0</v>
      </c>
      <c r="E112" s="32">
        <f>SUM(E107:E111)</f>
        <v>0</v>
      </c>
      <c r="F112" s="32">
        <f>SUM(F107:F111)</f>
        <v>0</v>
      </c>
      <c r="G112" s="37">
        <f t="shared" si="21"/>
        <v>0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0</v>
      </c>
      <c r="O112" s="37">
        <f t="shared" si="25"/>
        <v>0</v>
      </c>
      <c r="P112" s="32">
        <f>SUM(P107:P111)</f>
        <v>0</v>
      </c>
      <c r="Q112" s="32">
        <f>SUM(Q107:Q111)</f>
        <v>0</v>
      </c>
      <c r="R112" s="32">
        <f>SUM(R107:R111)</f>
        <v>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0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0</v>
      </c>
      <c r="O117" s="36">
        <f t="shared" si="25"/>
        <v>0</v>
      </c>
      <c r="P117" s="31">
        <v>0</v>
      </c>
      <c r="Q117" s="31">
        <v>0</v>
      </c>
      <c r="R117" s="31">
        <v>0</v>
      </c>
      <c r="S117" s="31">
        <v>0</v>
      </c>
      <c r="T117" s="36">
        <f t="shared" si="26"/>
        <v>0</v>
      </c>
      <c r="U117" s="36">
        <f t="shared" si="27"/>
        <v>0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17092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17092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0</v>
      </c>
      <c r="E121" s="32">
        <f>SUM(E113:E120)</f>
        <v>0</v>
      </c>
      <c r="F121" s="32">
        <f>SUM(F113:F120)</f>
        <v>17092</v>
      </c>
      <c r="G121" s="37">
        <f t="shared" si="21"/>
        <v>0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17092</v>
      </c>
      <c r="O121" s="37">
        <f t="shared" si="25"/>
        <v>0</v>
      </c>
      <c r="P121" s="32">
        <f>SUM(P113:P120)</f>
        <v>0</v>
      </c>
      <c r="Q121" s="32">
        <f>SUM(Q113:Q120)</f>
        <v>0</v>
      </c>
      <c r="R121" s="32">
        <f>SUM(R113:R120)</f>
        <v>0</v>
      </c>
      <c r="S121" s="32">
        <f>SUM(S113:S120)</f>
        <v>0</v>
      </c>
      <c r="T121" s="37">
        <f t="shared" si="26"/>
        <v>0</v>
      </c>
      <c r="U121" s="37">
        <f t="shared" si="27"/>
        <v>0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38520</v>
      </c>
      <c r="E125" s="31">
        <v>38520</v>
      </c>
      <c r="F125" s="31">
        <v>7500</v>
      </c>
      <c r="G125" s="36">
        <f t="shared" si="21"/>
        <v>0.19470404984423675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7500</v>
      </c>
      <c r="O125" s="36">
        <f t="shared" si="25"/>
        <v>0.19470404984423675</v>
      </c>
      <c r="P125" s="31">
        <v>0</v>
      </c>
      <c r="Q125" s="31">
        <v>0</v>
      </c>
      <c r="R125" s="31">
        <v>36345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38520</v>
      </c>
      <c r="E126" s="32">
        <f>SUM(E122:E125)</f>
        <v>38520</v>
      </c>
      <c r="F126" s="32">
        <f>SUM(F122:F125)</f>
        <v>7500</v>
      </c>
      <c r="G126" s="37">
        <f t="shared" si="21"/>
        <v>0.19470404984423675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7500</v>
      </c>
      <c r="O126" s="37">
        <f t="shared" si="25"/>
        <v>0.19470404984423675</v>
      </c>
      <c r="P126" s="32">
        <f>SUM(P122:P125)</f>
        <v>0</v>
      </c>
      <c r="Q126" s="32">
        <f>SUM(Q122:Q125)</f>
        <v>0</v>
      </c>
      <c r="R126" s="32">
        <f>SUM(R122:R125)</f>
        <v>36345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4237</v>
      </c>
      <c r="E133" s="31">
        <v>4237</v>
      </c>
      <c r="F133" s="31">
        <v>4398</v>
      </c>
      <c r="G133" s="36">
        <f t="shared" si="21"/>
        <v>1.0379985839037054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4398</v>
      </c>
      <c r="O133" s="36">
        <f t="shared" si="25"/>
        <v>1.0379985839037054</v>
      </c>
      <c r="P133" s="31">
        <v>6440</v>
      </c>
      <c r="Q133" s="31">
        <v>3997</v>
      </c>
      <c r="R133" s="31">
        <v>3997</v>
      </c>
      <c r="S133" s="31">
        <v>6440</v>
      </c>
      <c r="T133" s="36">
        <f t="shared" si="26"/>
        <v>1.6112084063047285</v>
      </c>
      <c r="U133" s="36">
        <f t="shared" si="27"/>
        <v>-0.3170807453416149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5780000</v>
      </c>
      <c r="E136" s="31">
        <v>5780000</v>
      </c>
      <c r="F136" s="31">
        <v>2408349</v>
      </c>
      <c r="G136" s="36">
        <f t="shared" si="21"/>
        <v>0.41666937716262975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2408349</v>
      </c>
      <c r="O136" s="36">
        <f t="shared" si="25"/>
        <v>0.41666937716262975</v>
      </c>
      <c r="P136" s="31">
        <v>1761374</v>
      </c>
      <c r="Q136" s="31">
        <v>4516367</v>
      </c>
      <c r="R136" s="31">
        <v>4516367</v>
      </c>
      <c r="S136" s="31">
        <v>1761374</v>
      </c>
      <c r="T136" s="36">
        <f t="shared" si="26"/>
        <v>0.38999797846366341</v>
      </c>
      <c r="U136" s="36">
        <f t="shared" si="27"/>
        <v>0.36731267748927832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5784237</v>
      </c>
      <c r="E137" s="32">
        <f>SUM(E133:E136)</f>
        <v>5784237</v>
      </c>
      <c r="F137" s="32">
        <f>SUM(F133:F136)</f>
        <v>2412747</v>
      </c>
      <c r="G137" s="37">
        <f t="shared" ref="G137:G170" si="28">IF(($D137     =0),0,($F137     /$D137     ))</f>
        <v>0.41712450579047849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2412747</v>
      </c>
      <c r="O137" s="37">
        <f t="shared" ref="O137:O170" si="32">IF(($D137     =0),0,($N137     /$D137     ))</f>
        <v>0.41712450579047849</v>
      </c>
      <c r="P137" s="32">
        <f>SUM(P133:P136)</f>
        <v>1767814</v>
      </c>
      <c r="Q137" s="32">
        <f>SUM(Q133:Q136)</f>
        <v>4520364</v>
      </c>
      <c r="R137" s="32">
        <f>SUM(R133:R136)</f>
        <v>4520364</v>
      </c>
      <c r="S137" s="32">
        <f>SUM(S133:S136)</f>
        <v>1767814</v>
      </c>
      <c r="T137" s="37">
        <f t="shared" ref="T137:T170" si="33">IF(($Q137     =0),0,($S137     /$Q137     ))</f>
        <v>0.39107779815961724</v>
      </c>
      <c r="U137" s="37">
        <f t="shared" ref="U137:U170" si="34">IF(($P137     =0),0,(($F137     /$P137     )-1))</f>
        <v>0.36481948892813376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560000</v>
      </c>
      <c r="E143" s="31">
        <v>560000</v>
      </c>
      <c r="F143" s="31">
        <v>24705</v>
      </c>
      <c r="G143" s="36">
        <f t="shared" si="28"/>
        <v>4.4116071428571428E-2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24705</v>
      </c>
      <c r="O143" s="36">
        <f t="shared" si="32"/>
        <v>4.4116071428571428E-2</v>
      </c>
      <c r="P143" s="31">
        <v>4735</v>
      </c>
      <c r="Q143" s="31">
        <v>100000</v>
      </c>
      <c r="R143" s="31">
        <v>55693</v>
      </c>
      <c r="S143" s="31">
        <v>4735</v>
      </c>
      <c r="T143" s="36">
        <f t="shared" si="33"/>
        <v>4.7350000000000003E-2</v>
      </c>
      <c r="U143" s="36">
        <f t="shared" si="34"/>
        <v>4.2175290390707501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560000</v>
      </c>
      <c r="E144" s="32">
        <f>SUM(E138:E143)</f>
        <v>560000</v>
      </c>
      <c r="F144" s="32">
        <f>SUM(F138:F143)</f>
        <v>24705</v>
      </c>
      <c r="G144" s="37">
        <f t="shared" si="28"/>
        <v>4.4116071428571428E-2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24705</v>
      </c>
      <c r="O144" s="37">
        <f t="shared" si="32"/>
        <v>4.4116071428571428E-2</v>
      </c>
      <c r="P144" s="32">
        <f>SUM(P138:P143)</f>
        <v>4735</v>
      </c>
      <c r="Q144" s="32">
        <f>SUM(Q138:Q143)</f>
        <v>100000</v>
      </c>
      <c r="R144" s="32">
        <f>SUM(R138:R143)</f>
        <v>55693</v>
      </c>
      <c r="S144" s="32">
        <f>SUM(S138:S143)</f>
        <v>4735</v>
      </c>
      <c r="T144" s="37">
        <f t="shared" si="33"/>
        <v>4.7350000000000003E-2</v>
      </c>
      <c r="U144" s="37">
        <f t="shared" si="34"/>
        <v>4.2175290390707501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2100000</v>
      </c>
      <c r="E147" s="31">
        <v>2100000</v>
      </c>
      <c r="F147" s="31">
        <v>335743</v>
      </c>
      <c r="G147" s="36">
        <f t="shared" si="28"/>
        <v>0.15987761904761905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335743</v>
      </c>
      <c r="O147" s="36">
        <f t="shared" si="32"/>
        <v>0.15987761904761905</v>
      </c>
      <c r="P147" s="31">
        <v>553983</v>
      </c>
      <c r="Q147" s="31">
        <v>0</v>
      </c>
      <c r="R147" s="31">
        <v>0</v>
      </c>
      <c r="S147" s="31">
        <v>553983</v>
      </c>
      <c r="T147" s="36">
        <f t="shared" si="33"/>
        <v>0</v>
      </c>
      <c r="U147" s="36">
        <f t="shared" si="34"/>
        <v>-0.39394710668016886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2100000</v>
      </c>
      <c r="E150" s="32">
        <f>SUM(E145:E149)</f>
        <v>2100000</v>
      </c>
      <c r="F150" s="32">
        <f>SUM(F145:F149)</f>
        <v>335743</v>
      </c>
      <c r="G150" s="37">
        <f t="shared" si="28"/>
        <v>0.15987761904761905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335743</v>
      </c>
      <c r="O150" s="37">
        <f t="shared" si="32"/>
        <v>0.15987761904761905</v>
      </c>
      <c r="P150" s="32">
        <f>SUM(P145:P149)</f>
        <v>553983</v>
      </c>
      <c r="Q150" s="32">
        <f>SUM(Q145:Q149)</f>
        <v>0</v>
      </c>
      <c r="R150" s="32">
        <f>SUM(R145:R149)</f>
        <v>0</v>
      </c>
      <c r="S150" s="32">
        <f>SUM(S145:S149)</f>
        <v>553983</v>
      </c>
      <c r="T150" s="37">
        <f t="shared" si="33"/>
        <v>0</v>
      </c>
      <c r="U150" s="37">
        <f t="shared" si="34"/>
        <v>-0.39394710668016886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27500</v>
      </c>
      <c r="E152" s="31">
        <v>27500</v>
      </c>
      <c r="F152" s="31">
        <v>6876</v>
      </c>
      <c r="G152" s="36">
        <f t="shared" si="28"/>
        <v>0.25003636363636361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6876</v>
      </c>
      <c r="O152" s="36">
        <f t="shared" si="32"/>
        <v>0.25003636363636361</v>
      </c>
      <c r="P152" s="31">
        <v>0</v>
      </c>
      <c r="Q152" s="31">
        <v>31400</v>
      </c>
      <c r="R152" s="31">
        <v>31400</v>
      </c>
      <c r="S152" s="31">
        <v>0</v>
      </c>
      <c r="T152" s="36">
        <f t="shared" si="33"/>
        <v>0</v>
      </c>
      <c r="U152" s="36">
        <f t="shared" si="34"/>
        <v>0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27500</v>
      </c>
      <c r="E157" s="32">
        <f>SUM(E151:E156)</f>
        <v>27500</v>
      </c>
      <c r="F157" s="32">
        <f>SUM(F151:F156)</f>
        <v>6876</v>
      </c>
      <c r="G157" s="37">
        <f t="shared" si="28"/>
        <v>0.25003636363636361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6876</v>
      </c>
      <c r="O157" s="37">
        <f t="shared" si="32"/>
        <v>0.25003636363636361</v>
      </c>
      <c r="P157" s="32">
        <f>SUM(P151:P156)</f>
        <v>0</v>
      </c>
      <c r="Q157" s="32">
        <f>SUM(Q151:Q156)</f>
        <v>31400</v>
      </c>
      <c r="R157" s="32">
        <f>SUM(R151:R156)</f>
        <v>31400</v>
      </c>
      <c r="S157" s="32">
        <f>SUM(S151:S156)</f>
        <v>0</v>
      </c>
      <c r="T157" s="37">
        <f t="shared" si="33"/>
        <v>0</v>
      </c>
      <c r="U157" s="37">
        <f t="shared" si="34"/>
        <v>0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26621770</v>
      </c>
      <c r="E162" s="31">
        <v>26621770</v>
      </c>
      <c r="F162" s="31">
        <v>11091660</v>
      </c>
      <c r="G162" s="36">
        <f t="shared" si="28"/>
        <v>0.41663871335377023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11091660</v>
      </c>
      <c r="O162" s="36">
        <f t="shared" si="32"/>
        <v>0.41663871335377023</v>
      </c>
      <c r="P162" s="31">
        <v>9490650</v>
      </c>
      <c r="Q162" s="31">
        <v>24375015</v>
      </c>
      <c r="R162" s="31">
        <v>24375015</v>
      </c>
      <c r="S162" s="31">
        <v>9490650</v>
      </c>
      <c r="T162" s="36">
        <f t="shared" si="33"/>
        <v>0.38935976039399361</v>
      </c>
      <c r="U162" s="36">
        <f t="shared" si="34"/>
        <v>0.16869339823931973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26621770</v>
      </c>
      <c r="E163" s="32">
        <f>SUM(E158:E162)</f>
        <v>26621770</v>
      </c>
      <c r="F163" s="32">
        <f>SUM(F158:F162)</f>
        <v>11091660</v>
      </c>
      <c r="G163" s="37">
        <f t="shared" si="28"/>
        <v>0.41663871335377023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11091660</v>
      </c>
      <c r="O163" s="37">
        <f t="shared" si="32"/>
        <v>0.41663871335377023</v>
      </c>
      <c r="P163" s="32">
        <f>SUM(P158:P162)</f>
        <v>9490650</v>
      </c>
      <c r="Q163" s="32">
        <f>SUM(Q158:Q162)</f>
        <v>24375015</v>
      </c>
      <c r="R163" s="32">
        <f>SUM(R158:R162)</f>
        <v>24375015</v>
      </c>
      <c r="S163" s="32">
        <f>SUM(S158:S162)</f>
        <v>9490650</v>
      </c>
      <c r="T163" s="37">
        <f t="shared" si="33"/>
        <v>0.38935976039399361</v>
      </c>
      <c r="U163" s="37">
        <f t="shared" si="34"/>
        <v>0.16869339823931973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307893067</v>
      </c>
      <c r="E170" s="32">
        <f>SUM(E105,E107:E111,E113:E120,E122:E125,E127:E131,E133:E136,E138:E143,E145:E149,E151:E156,E158:E162,E164:E168)</f>
        <v>307893067</v>
      </c>
      <c r="F170" s="32">
        <f>SUM(F105,F107:F111,F113:F120,F122:F125,F127:F131,F133:F136,F138:F143,F145:F149,F151:F156,F158:F162,F164:F168)</f>
        <v>41244192</v>
      </c>
      <c r="G170" s="37">
        <f t="shared" si="28"/>
        <v>0.13395622188530798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41244192</v>
      </c>
      <c r="O170" s="37">
        <f t="shared" si="32"/>
        <v>0.13395622188530798</v>
      </c>
      <c r="P170" s="32">
        <f>SUM(P105,P107:P111,P113:P120,P122:P125,P127:P131,P133:P136,P138:P143,P145:P149,P151:P156,P158:P162,P164:P168)</f>
        <v>11818249</v>
      </c>
      <c r="Q170" s="32">
        <f>SUM(Q105,Q107:Q111,Q113:Q120,Q122:Q125,Q127:Q131,Q133:Q136,Q138:Q143,Q145:Q149,Q151:Q156,Q158:Q162,Q164:Q168)</f>
        <v>290291779</v>
      </c>
      <c r="R170" s="32">
        <f>SUM(R105,R107:R111,R113:R120,R122:R125,R127:R131,R133:R136,R138:R143,R145:R149,R151:R156,R158:R162,R164:R168)</f>
        <v>290283817</v>
      </c>
      <c r="S170" s="32">
        <f>SUM(S105,S107:S111,S113:S120,S122:S125,S127:S131,S133:S136,S138:S143,S145:S149,S151:S156,S158:S162,S164:S168)</f>
        <v>11818249</v>
      </c>
      <c r="T170" s="37">
        <f t="shared" si="33"/>
        <v>4.0711621392488691E-2</v>
      </c>
      <c r="U170" s="37">
        <f t="shared" si="34"/>
        <v>2.4898733306431433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13000</v>
      </c>
      <c r="E175" s="31">
        <v>13000</v>
      </c>
      <c r="F175" s="31">
        <v>21652</v>
      </c>
      <c r="G175" s="36">
        <f t="shared" si="35"/>
        <v>1.6655384615384616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21652</v>
      </c>
      <c r="O175" s="36">
        <f t="shared" si="39"/>
        <v>1.6655384615384616</v>
      </c>
      <c r="P175" s="31">
        <v>221913</v>
      </c>
      <c r="Q175" s="31">
        <v>13000</v>
      </c>
      <c r="R175" s="31">
        <v>13000</v>
      </c>
      <c r="S175" s="31">
        <v>221913</v>
      </c>
      <c r="T175" s="36">
        <f t="shared" si="40"/>
        <v>17.070230769230768</v>
      </c>
      <c r="U175" s="36">
        <f t="shared" si="41"/>
        <v>-0.90243023166736513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53971</v>
      </c>
      <c r="Q178" s="31">
        <v>0</v>
      </c>
      <c r="R178" s="31">
        <v>0</v>
      </c>
      <c r="S178" s="31">
        <v>53971</v>
      </c>
      <c r="T178" s="36">
        <f t="shared" si="40"/>
        <v>0</v>
      </c>
      <c r="U178" s="36">
        <f t="shared" si="41"/>
        <v>-1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13000</v>
      </c>
      <c r="E179" s="32">
        <f>SUM(E173:E178)</f>
        <v>13000</v>
      </c>
      <c r="F179" s="32">
        <f>SUM(F173:F178)</f>
        <v>21652</v>
      </c>
      <c r="G179" s="37">
        <f t="shared" si="35"/>
        <v>1.6655384615384616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21652</v>
      </c>
      <c r="O179" s="37">
        <f t="shared" si="39"/>
        <v>1.6655384615384616</v>
      </c>
      <c r="P179" s="32">
        <f>SUM(P173:P178)</f>
        <v>275884</v>
      </c>
      <c r="Q179" s="32">
        <f>SUM(Q173:Q178)</f>
        <v>13000</v>
      </c>
      <c r="R179" s="32">
        <f>SUM(R173:R178)</f>
        <v>13000</v>
      </c>
      <c r="S179" s="32">
        <f>SUM(S173:S178)</f>
        <v>275884</v>
      </c>
      <c r="T179" s="37">
        <f t="shared" si="40"/>
        <v>21.221846153846155</v>
      </c>
      <c r="U179" s="37">
        <f t="shared" si="41"/>
        <v>-0.92151773933972247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137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137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0</v>
      </c>
      <c r="E185" s="32">
        <f>SUM(E180:E184)</f>
        <v>0</v>
      </c>
      <c r="F185" s="32">
        <f>SUM(F180:F184)</f>
        <v>137</v>
      </c>
      <c r="G185" s="37">
        <f t="shared" si="35"/>
        <v>0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137</v>
      </c>
      <c r="O185" s="37">
        <f t="shared" si="39"/>
        <v>0</v>
      </c>
      <c r="P185" s="32">
        <f>SUM(P180:P184)</f>
        <v>0</v>
      </c>
      <c r="Q185" s="32">
        <f>SUM(Q180:Q184)</f>
        <v>0</v>
      </c>
      <c r="R185" s="32">
        <f>SUM(R180:R184)</f>
        <v>0</v>
      </c>
      <c r="S185" s="32">
        <f>SUM(S180:S184)</f>
        <v>0</v>
      </c>
      <c r="T185" s="37">
        <f t="shared" si="40"/>
        <v>0</v>
      </c>
      <c r="U185" s="37">
        <f t="shared" si="41"/>
        <v>0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1623</v>
      </c>
      <c r="E188" s="31">
        <v>1623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1551</v>
      </c>
      <c r="R188" s="31">
        <v>1551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23449000</v>
      </c>
      <c r="F190" s="31">
        <v>9770416</v>
      </c>
      <c r="G190" s="36">
        <f t="shared" si="35"/>
        <v>0.41666663823617212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9770416</v>
      </c>
      <c r="O190" s="36">
        <f t="shared" si="39"/>
        <v>0.41666663823617212</v>
      </c>
      <c r="P190" s="31">
        <v>8469225</v>
      </c>
      <c r="Q190" s="31">
        <v>21716000</v>
      </c>
      <c r="R190" s="31">
        <v>22210000</v>
      </c>
      <c r="S190" s="31">
        <v>8469225</v>
      </c>
      <c r="T190" s="36">
        <f t="shared" si="40"/>
        <v>0.38999930926505805</v>
      </c>
      <c r="U190" s="36">
        <f t="shared" si="41"/>
        <v>0.15363755243248356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23450623</v>
      </c>
      <c r="E191" s="32">
        <f>SUM(E186:E190)</f>
        <v>23450623</v>
      </c>
      <c r="F191" s="32">
        <f>SUM(F186:F190)</f>
        <v>9770416</v>
      </c>
      <c r="G191" s="37">
        <f t="shared" si="35"/>
        <v>0.41663780105117038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9770416</v>
      </c>
      <c r="O191" s="37">
        <f t="shared" si="39"/>
        <v>0.41663780105117038</v>
      </c>
      <c r="P191" s="32">
        <f>SUM(P186:P190)</f>
        <v>8469225</v>
      </c>
      <c r="Q191" s="32">
        <f>SUM(Q186:Q190)</f>
        <v>21717551</v>
      </c>
      <c r="R191" s="32">
        <f>SUM(R186:R190)</f>
        <v>22211551</v>
      </c>
      <c r="S191" s="32">
        <f>SUM(S186:S190)</f>
        <v>8469225</v>
      </c>
      <c r="T191" s="37">
        <f t="shared" si="40"/>
        <v>0.38997145672640532</v>
      </c>
      <c r="U191" s="37">
        <f t="shared" si="41"/>
        <v>0.15363755243248356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105300</v>
      </c>
      <c r="E197" s="31">
        <v>105300</v>
      </c>
      <c r="F197" s="31">
        <v>99469</v>
      </c>
      <c r="G197" s="36">
        <f t="shared" si="35"/>
        <v>0.94462488129154798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99469</v>
      </c>
      <c r="O197" s="36">
        <f t="shared" si="39"/>
        <v>0.94462488129154798</v>
      </c>
      <c r="P197" s="31">
        <v>96986</v>
      </c>
      <c r="Q197" s="31">
        <v>50000</v>
      </c>
      <c r="R197" s="31">
        <v>100000</v>
      </c>
      <c r="S197" s="31">
        <v>96986</v>
      </c>
      <c r="T197" s="36">
        <f t="shared" si="40"/>
        <v>1.9397200000000001</v>
      </c>
      <c r="U197" s="36">
        <f t="shared" si="41"/>
        <v>2.5601633225413867E-2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105300</v>
      </c>
      <c r="E198" s="32">
        <f>SUM(E192:E197)</f>
        <v>105300</v>
      </c>
      <c r="F198" s="32">
        <f>SUM(F192:F197)</f>
        <v>99469</v>
      </c>
      <c r="G198" s="37">
        <f t="shared" si="35"/>
        <v>0.94462488129154798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99469</v>
      </c>
      <c r="O198" s="37">
        <f t="shared" si="39"/>
        <v>0.94462488129154798</v>
      </c>
      <c r="P198" s="32">
        <f>SUM(P192:P197)</f>
        <v>96986</v>
      </c>
      <c r="Q198" s="32">
        <f>SUM(Q192:Q197)</f>
        <v>50000</v>
      </c>
      <c r="R198" s="32">
        <f>SUM(R192:R197)</f>
        <v>100000</v>
      </c>
      <c r="S198" s="32">
        <f>SUM(S192:S197)</f>
        <v>96986</v>
      </c>
      <c r="T198" s="37">
        <f t="shared" si="40"/>
        <v>1.9397200000000001</v>
      </c>
      <c r="U198" s="37">
        <f t="shared" si="41"/>
        <v>2.5601633225413867E-2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0</v>
      </c>
      <c r="E204" s="32">
        <f>SUM(E199:E203)</f>
        <v>0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0</v>
      </c>
      <c r="Q204" s="32">
        <f>SUM(Q199:Q203)</f>
        <v>0</v>
      </c>
      <c r="R204" s="32">
        <f>SUM(R199:R203)</f>
        <v>0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23568923</v>
      </c>
      <c r="E205" s="32">
        <f>SUM(E173:E178,E180:E184,E186:E190,E192:E197,E199:E203)</f>
        <v>23568923</v>
      </c>
      <c r="F205" s="32">
        <f>SUM(F173:F178,F180:F184,F186:F190,F192:F197,F199:F203)</f>
        <v>9891674</v>
      </c>
      <c r="G205" s="37">
        <f t="shared" si="35"/>
        <v>0.41969138768029407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9891674</v>
      </c>
      <c r="O205" s="37">
        <f t="shared" si="39"/>
        <v>0.41969138768029407</v>
      </c>
      <c r="P205" s="32">
        <f>SUM(P173:P178,P180:P184,P186:P190,P192:P197,P199:P203)</f>
        <v>8842095</v>
      </c>
      <c r="Q205" s="32">
        <f>SUM(Q173:Q178,Q180:Q184,Q186:Q190,Q192:Q197,Q199:Q203)</f>
        <v>21780551</v>
      </c>
      <c r="R205" s="32">
        <f>SUM(R173:R178,R180:R184,R186:R190,R192:R197,R199:R203)</f>
        <v>22324551</v>
      </c>
      <c r="S205" s="32">
        <f>SUM(S173:S178,S180:S184,S186:S190,S192:S197,S199:S203)</f>
        <v>8842095</v>
      </c>
      <c r="T205" s="37">
        <f t="shared" si="40"/>
        <v>0.40596287026898448</v>
      </c>
      <c r="U205" s="37">
        <f t="shared" si="41"/>
        <v>0.11870252468447795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331863</v>
      </c>
      <c r="E209" s="31">
        <v>331863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702690</v>
      </c>
      <c r="E215" s="31">
        <v>702690</v>
      </c>
      <c r="F215" s="31">
        <v>38427</v>
      </c>
      <c r="G215" s="36">
        <f t="shared" si="42"/>
        <v>5.4685565469837341E-2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38427</v>
      </c>
      <c r="O215" s="36">
        <f t="shared" si="46"/>
        <v>5.4685565469837341E-2</v>
      </c>
      <c r="P215" s="31">
        <v>220067</v>
      </c>
      <c r="Q215" s="31">
        <v>512950</v>
      </c>
      <c r="R215" s="31">
        <v>602560</v>
      </c>
      <c r="S215" s="31">
        <v>220067</v>
      </c>
      <c r="T215" s="36">
        <f t="shared" si="47"/>
        <v>0.42902232186372941</v>
      </c>
      <c r="U215" s="36">
        <f t="shared" si="48"/>
        <v>-0.82538499638746377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1034553</v>
      </c>
      <c r="E216" s="32">
        <f>SUM(E208:E215)</f>
        <v>1034553</v>
      </c>
      <c r="F216" s="32">
        <f>SUM(F208:F215)</f>
        <v>38427</v>
      </c>
      <c r="G216" s="37">
        <f t="shared" si="42"/>
        <v>3.7143577951057126E-2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38427</v>
      </c>
      <c r="O216" s="37">
        <f t="shared" si="46"/>
        <v>3.7143577951057126E-2</v>
      </c>
      <c r="P216" s="32">
        <f>SUM(P208:P215)</f>
        <v>220067</v>
      </c>
      <c r="Q216" s="32">
        <f>SUM(Q208:Q215)</f>
        <v>811534</v>
      </c>
      <c r="R216" s="32">
        <f>SUM(R208:R215)</f>
        <v>901144</v>
      </c>
      <c r="S216" s="32">
        <f>SUM(S208:S215)</f>
        <v>220067</v>
      </c>
      <c r="T216" s="37">
        <f t="shared" si="47"/>
        <v>0.27117409745001442</v>
      </c>
      <c r="U216" s="37">
        <f t="shared" si="48"/>
        <v>-0.82538499638746377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103176</v>
      </c>
      <c r="E219" s="31">
        <v>103176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4190</v>
      </c>
      <c r="Q219" s="31">
        <v>98268</v>
      </c>
      <c r="R219" s="31">
        <v>98268</v>
      </c>
      <c r="S219" s="31">
        <v>4190</v>
      </c>
      <c r="T219" s="36">
        <f t="shared" si="47"/>
        <v>4.2638498799202181E-2</v>
      </c>
      <c r="U219" s="36">
        <f t="shared" si="48"/>
        <v>-1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350000</v>
      </c>
      <c r="E223" s="31">
        <v>350000</v>
      </c>
      <c r="F223" s="31">
        <v>305879</v>
      </c>
      <c r="G223" s="36">
        <f t="shared" si="42"/>
        <v>0.87394000000000005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305879</v>
      </c>
      <c r="O223" s="36">
        <f t="shared" si="46"/>
        <v>0.87394000000000005</v>
      </c>
      <c r="P223" s="31">
        <v>235914</v>
      </c>
      <c r="Q223" s="31">
        <v>450000</v>
      </c>
      <c r="R223" s="31">
        <v>450000</v>
      </c>
      <c r="S223" s="31">
        <v>235914</v>
      </c>
      <c r="T223" s="36">
        <f t="shared" si="47"/>
        <v>0.52425333333333335</v>
      </c>
      <c r="U223" s="36">
        <f t="shared" si="48"/>
        <v>0.29656993650228469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453176</v>
      </c>
      <c r="E224" s="32">
        <f>SUM(E217:E223)</f>
        <v>453176</v>
      </c>
      <c r="F224" s="32">
        <f>SUM(F217:F223)</f>
        <v>305879</v>
      </c>
      <c r="G224" s="37">
        <f t="shared" si="42"/>
        <v>0.67496734160679295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305879</v>
      </c>
      <c r="O224" s="37">
        <f t="shared" si="46"/>
        <v>0.67496734160679295</v>
      </c>
      <c r="P224" s="32">
        <f>SUM(P217:P223)</f>
        <v>240104</v>
      </c>
      <c r="Q224" s="32">
        <f>SUM(Q217:Q223)</f>
        <v>548268</v>
      </c>
      <c r="R224" s="32">
        <f>SUM(R217:R223)</f>
        <v>548268</v>
      </c>
      <c r="S224" s="32">
        <f>SUM(S217:S223)</f>
        <v>240104</v>
      </c>
      <c r="T224" s="37">
        <f t="shared" si="47"/>
        <v>0.4379318143681557</v>
      </c>
      <c r="U224" s="37">
        <f t="shared" si="48"/>
        <v>0.27394379102388955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0</v>
      </c>
      <c r="E230" s="32">
        <f>SUM(E225:E229)</f>
        <v>0</v>
      </c>
      <c r="F230" s="32">
        <f>SUM(F225:F229)</f>
        <v>0</v>
      </c>
      <c r="G230" s="37">
        <f t="shared" si="42"/>
        <v>0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0</v>
      </c>
      <c r="O230" s="37">
        <f t="shared" si="46"/>
        <v>0</v>
      </c>
      <c r="P230" s="32">
        <f>SUM(P225:P229)</f>
        <v>0</v>
      </c>
      <c r="Q230" s="32">
        <f>SUM(Q225:Q229)</f>
        <v>0</v>
      </c>
      <c r="R230" s="32">
        <f>SUM(R225:R229)</f>
        <v>0</v>
      </c>
      <c r="S230" s="32">
        <f>SUM(S225:S229)</f>
        <v>0</v>
      </c>
      <c r="T230" s="37">
        <f t="shared" si="47"/>
        <v>0</v>
      </c>
      <c r="U230" s="37">
        <f t="shared" si="48"/>
        <v>0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1487729</v>
      </c>
      <c r="E231" s="32">
        <f>SUM(E208:E215,E217:E223,E225:E229)</f>
        <v>1487729</v>
      </c>
      <c r="F231" s="32">
        <f>SUM(F208:F215,F217:F223,F225:F229)</f>
        <v>344306</v>
      </c>
      <c r="G231" s="37">
        <f t="shared" si="42"/>
        <v>0.23143058984532802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344306</v>
      </c>
      <c r="O231" s="37">
        <f t="shared" si="46"/>
        <v>0.23143058984532802</v>
      </c>
      <c r="P231" s="32">
        <f>SUM(P208:P215,P217:P223,P225:P229)</f>
        <v>460171</v>
      </c>
      <c r="Q231" s="32">
        <f>SUM(Q208:Q215,Q217:Q223,Q225:Q229)</f>
        <v>1359802</v>
      </c>
      <c r="R231" s="32">
        <f>SUM(R208:R215,R217:R223,R225:R229)</f>
        <v>1449412</v>
      </c>
      <c r="S231" s="32">
        <f>SUM(S208:S215,S217:S223,S225:S229)</f>
        <v>460171</v>
      </c>
      <c r="T231" s="37">
        <f t="shared" si="47"/>
        <v>0.3384102979698515</v>
      </c>
      <c r="U231" s="37">
        <f t="shared" si="48"/>
        <v>-0.25178683576322713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0</v>
      </c>
      <c r="E235" s="31">
        <v>0</v>
      </c>
      <c r="F235" s="31">
        <v>0</v>
      </c>
      <c r="G235" s="36">
        <f t="shared" si="49"/>
        <v>0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0</v>
      </c>
      <c r="O235" s="36">
        <f t="shared" si="53"/>
        <v>0</v>
      </c>
      <c r="P235" s="31">
        <v>0</v>
      </c>
      <c r="Q235" s="31">
        <v>0</v>
      </c>
      <c r="R235" s="31">
        <v>0</v>
      </c>
      <c r="S235" s="31">
        <v>0</v>
      </c>
      <c r="T235" s="36">
        <f t="shared" si="54"/>
        <v>0</v>
      </c>
      <c r="U235" s="36">
        <f t="shared" si="55"/>
        <v>0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0</v>
      </c>
      <c r="E240" s="32">
        <f>SUM(E234:E239)</f>
        <v>0</v>
      </c>
      <c r="F240" s="32">
        <f>SUM(F234:F239)</f>
        <v>0</v>
      </c>
      <c r="G240" s="37">
        <f t="shared" si="49"/>
        <v>0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0</v>
      </c>
      <c r="O240" s="37">
        <f t="shared" si="53"/>
        <v>0</v>
      </c>
      <c r="P240" s="32">
        <f>SUM(P234:P239)</f>
        <v>0</v>
      </c>
      <c r="Q240" s="32">
        <f>SUM(Q234:Q239)</f>
        <v>0</v>
      </c>
      <c r="R240" s="32">
        <f>SUM(R234:R239)</f>
        <v>0</v>
      </c>
      <c r="S240" s="32">
        <f>SUM(S234:S239)</f>
        <v>0</v>
      </c>
      <c r="T240" s="37">
        <f t="shared" si="54"/>
        <v>0</v>
      </c>
      <c r="U240" s="37">
        <f t="shared" si="55"/>
        <v>0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-26742504</v>
      </c>
      <c r="E243" s="31">
        <v>-26742504</v>
      </c>
      <c r="F243" s="31">
        <v>200</v>
      </c>
      <c r="G243" s="36">
        <f t="shared" si="49"/>
        <v>-7.4787312362372652E-6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200</v>
      </c>
      <c r="O243" s="36">
        <f t="shared" si="53"/>
        <v>-7.4787312362372652E-6</v>
      </c>
      <c r="P243" s="31">
        <v>0</v>
      </c>
      <c r="Q243" s="31">
        <v>249996</v>
      </c>
      <c r="R243" s="31">
        <v>27249996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90000</v>
      </c>
      <c r="E246" s="31">
        <v>90000</v>
      </c>
      <c r="F246" s="31">
        <v>22270</v>
      </c>
      <c r="G246" s="36">
        <f t="shared" si="49"/>
        <v>0.24744444444444444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22270</v>
      </c>
      <c r="O246" s="36">
        <f t="shared" si="53"/>
        <v>0.24744444444444444</v>
      </c>
      <c r="P246" s="31">
        <v>29968</v>
      </c>
      <c r="Q246" s="31">
        <v>50000</v>
      </c>
      <c r="R246" s="31">
        <v>50000</v>
      </c>
      <c r="S246" s="31">
        <v>29968</v>
      </c>
      <c r="T246" s="36">
        <f t="shared" si="54"/>
        <v>0.59936</v>
      </c>
      <c r="U246" s="36">
        <f t="shared" si="55"/>
        <v>-0.25687399893219431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-26652504</v>
      </c>
      <c r="E247" s="32">
        <f>SUM(E241:E246)</f>
        <v>-26652504</v>
      </c>
      <c r="F247" s="32">
        <f>SUM(F241:F246)</f>
        <v>22470</v>
      </c>
      <c r="G247" s="37">
        <f t="shared" si="49"/>
        <v>-8.4307275594068011E-4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22470</v>
      </c>
      <c r="O247" s="37">
        <f t="shared" si="53"/>
        <v>-8.4307275594068011E-4</v>
      </c>
      <c r="P247" s="32">
        <f>SUM(P241:P246)</f>
        <v>29968</v>
      </c>
      <c r="Q247" s="32">
        <f>SUM(Q241:Q246)</f>
        <v>299996</v>
      </c>
      <c r="R247" s="32">
        <f>SUM(R241:R246)</f>
        <v>27299996</v>
      </c>
      <c r="S247" s="32">
        <f>SUM(S241:S246)</f>
        <v>29968</v>
      </c>
      <c r="T247" s="37">
        <f t="shared" si="54"/>
        <v>9.9894665262203503E-2</v>
      </c>
      <c r="U247" s="37">
        <f t="shared" si="55"/>
        <v>-0.25020021356113187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0</v>
      </c>
      <c r="E255" s="31">
        <v>0</v>
      </c>
      <c r="F255" s="31">
        <v>0</v>
      </c>
      <c r="G255" s="36">
        <f t="shared" si="49"/>
        <v>0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0</v>
      </c>
      <c r="O255" s="36">
        <f t="shared" si="53"/>
        <v>0</v>
      </c>
      <c r="P255" s="31">
        <v>0</v>
      </c>
      <c r="Q255" s="31">
        <v>0</v>
      </c>
      <c r="R255" s="31">
        <v>0</v>
      </c>
      <c r="S255" s="31">
        <v>0</v>
      </c>
      <c r="T255" s="36">
        <f t="shared" si="54"/>
        <v>0</v>
      </c>
      <c r="U255" s="36">
        <f t="shared" si="55"/>
        <v>0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0</v>
      </c>
      <c r="E259" s="32">
        <f>SUM(E255:E258)</f>
        <v>0</v>
      </c>
      <c r="F259" s="32">
        <f>SUM(F255:F258)</f>
        <v>0</v>
      </c>
      <c r="G259" s="37">
        <f t="shared" si="49"/>
        <v>0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0</v>
      </c>
      <c r="O259" s="37">
        <f t="shared" si="53"/>
        <v>0</v>
      </c>
      <c r="P259" s="32">
        <f>SUM(P255:P258)</f>
        <v>0</v>
      </c>
      <c r="Q259" s="32">
        <f>SUM(Q255:Q258)</f>
        <v>0</v>
      </c>
      <c r="R259" s="32">
        <f>SUM(R255:R258)</f>
        <v>0</v>
      </c>
      <c r="S259" s="32">
        <f>SUM(S255:S258)</f>
        <v>0</v>
      </c>
      <c r="T259" s="37">
        <f t="shared" si="54"/>
        <v>0</v>
      </c>
      <c r="U259" s="37">
        <f t="shared" si="55"/>
        <v>0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-26652504</v>
      </c>
      <c r="E260" s="32">
        <f>SUM(E234:E239,E241:E246,E248:E253,E255:E258)</f>
        <v>-26652504</v>
      </c>
      <c r="F260" s="32">
        <f>SUM(F234:F239,F241:F246,F248:F253,F255:F258)</f>
        <v>22470</v>
      </c>
      <c r="G260" s="37">
        <f t="shared" si="49"/>
        <v>-8.4307275594068011E-4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22470</v>
      </c>
      <c r="O260" s="37">
        <f t="shared" si="53"/>
        <v>-8.4307275594068011E-4</v>
      </c>
      <c r="P260" s="32">
        <f>SUM(P234:P239,P241:P246,P248:P253,P255:P258)</f>
        <v>29968</v>
      </c>
      <c r="Q260" s="32">
        <f>SUM(Q234:Q239,Q241:Q246,Q248:Q253,Q255:Q258)</f>
        <v>299996</v>
      </c>
      <c r="R260" s="32">
        <f>SUM(R234:R239,R241:R246,R248:R253,R255:R258)</f>
        <v>27299996</v>
      </c>
      <c r="S260" s="32">
        <f>SUM(S234:S239,S241:S246,S248:S253,S255:S258)</f>
        <v>29968</v>
      </c>
      <c r="T260" s="37">
        <f t="shared" si="54"/>
        <v>9.9894665262203503E-2</v>
      </c>
      <c r="U260" s="37">
        <f t="shared" si="55"/>
        <v>-0.25020021356113187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9544725</v>
      </c>
      <c r="E266" s="31">
        <v>9544725</v>
      </c>
      <c r="F266" s="31">
        <v>3976969</v>
      </c>
      <c r="G266" s="36">
        <f t="shared" si="56"/>
        <v>0.4166666928591447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3976969</v>
      </c>
      <c r="O266" s="36">
        <f t="shared" si="60"/>
        <v>0.4166666928591447</v>
      </c>
      <c r="P266" s="31">
        <v>3457325</v>
      </c>
      <c r="Q266" s="31">
        <v>8864986</v>
      </c>
      <c r="R266" s="31">
        <v>9692992</v>
      </c>
      <c r="S266" s="31">
        <v>3457325</v>
      </c>
      <c r="T266" s="36">
        <f t="shared" si="61"/>
        <v>0.3899977958228022</v>
      </c>
      <c r="U266" s="36">
        <f t="shared" si="62"/>
        <v>0.15030232911282559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9544725</v>
      </c>
      <c r="E267" s="32">
        <f>SUM(E263:E266)</f>
        <v>9544725</v>
      </c>
      <c r="F267" s="32">
        <f>SUM(F263:F266)</f>
        <v>3976969</v>
      </c>
      <c r="G267" s="37">
        <f t="shared" si="56"/>
        <v>0.4166666928591447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3976969</v>
      </c>
      <c r="O267" s="37">
        <f t="shared" si="60"/>
        <v>0.4166666928591447</v>
      </c>
      <c r="P267" s="32">
        <f>SUM(P263:P266)</f>
        <v>3457325</v>
      </c>
      <c r="Q267" s="32">
        <f>SUM(Q263:Q266)</f>
        <v>8864986</v>
      </c>
      <c r="R267" s="32">
        <f>SUM(R263:R266)</f>
        <v>9692992</v>
      </c>
      <c r="S267" s="32">
        <f>SUM(S263:S266)</f>
        <v>3457325</v>
      </c>
      <c r="T267" s="37">
        <f t="shared" si="61"/>
        <v>0.3899977958228022</v>
      </c>
      <c r="U267" s="37">
        <f t="shared" si="62"/>
        <v>0.15030232911282559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2251815</v>
      </c>
      <c r="E268" s="31">
        <v>2251815</v>
      </c>
      <c r="F268" s="31">
        <v>-966</v>
      </c>
      <c r="G268" s="36">
        <f t="shared" si="56"/>
        <v>-4.2898728359123641E-4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-966</v>
      </c>
      <c r="O268" s="36">
        <f t="shared" si="60"/>
        <v>-4.2898728359123641E-4</v>
      </c>
      <c r="P268" s="31">
        <v>-526</v>
      </c>
      <c r="Q268" s="31">
        <v>-2972</v>
      </c>
      <c r="R268" s="31">
        <v>123283</v>
      </c>
      <c r="S268" s="31">
        <v>-526</v>
      </c>
      <c r="T268" s="36">
        <f t="shared" si="61"/>
        <v>0.17698519515477792</v>
      </c>
      <c r="U268" s="36">
        <f t="shared" si="62"/>
        <v>0.83650190114068446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2251815</v>
      </c>
      <c r="E275" s="32">
        <f>SUM(E268:E274)</f>
        <v>2251815</v>
      </c>
      <c r="F275" s="32">
        <f>SUM(F268:F274)</f>
        <v>-966</v>
      </c>
      <c r="G275" s="37">
        <f t="shared" si="56"/>
        <v>-4.2898728359123641E-4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-966</v>
      </c>
      <c r="O275" s="37">
        <f t="shared" si="60"/>
        <v>-4.2898728359123641E-4</v>
      </c>
      <c r="P275" s="32">
        <f>SUM(P268:P274)</f>
        <v>-526</v>
      </c>
      <c r="Q275" s="32">
        <f>SUM(Q268:Q274)</f>
        <v>-2972</v>
      </c>
      <c r="R275" s="32">
        <f>SUM(R268:R274)</f>
        <v>123283</v>
      </c>
      <c r="S275" s="32">
        <f>SUM(S268:S274)</f>
        <v>-526</v>
      </c>
      <c r="T275" s="37">
        <f t="shared" si="61"/>
        <v>0.17698519515477792</v>
      </c>
      <c r="U275" s="37">
        <f t="shared" si="62"/>
        <v>0.83650190114068446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</v>
      </c>
      <c r="E278" s="31">
        <v>1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1960245</v>
      </c>
      <c r="R278" s="31">
        <v>1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1250000</v>
      </c>
      <c r="E284" s="31">
        <v>1250000</v>
      </c>
      <c r="F284" s="31">
        <v>378625</v>
      </c>
      <c r="G284" s="36">
        <f t="shared" si="56"/>
        <v>0.3029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378625</v>
      </c>
      <c r="O284" s="36">
        <f t="shared" si="60"/>
        <v>0.3029</v>
      </c>
      <c r="P284" s="31">
        <v>285986</v>
      </c>
      <c r="Q284" s="31">
        <v>1000000</v>
      </c>
      <c r="R284" s="31">
        <v>1100000</v>
      </c>
      <c r="S284" s="31">
        <v>285986</v>
      </c>
      <c r="T284" s="36">
        <f t="shared" si="61"/>
        <v>0.28598600000000002</v>
      </c>
      <c r="U284" s="36">
        <f t="shared" si="62"/>
        <v>0.32392844404970877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1250001</v>
      </c>
      <c r="E285" s="32">
        <f>SUM(E276:E284)</f>
        <v>1250001</v>
      </c>
      <c r="F285" s="32">
        <f>SUM(F276:F284)</f>
        <v>378625</v>
      </c>
      <c r="G285" s="37">
        <f t="shared" si="56"/>
        <v>0.30289975768019384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378625</v>
      </c>
      <c r="O285" s="37">
        <f t="shared" si="60"/>
        <v>0.30289975768019384</v>
      </c>
      <c r="P285" s="32">
        <f>SUM(P276:P284)</f>
        <v>285986</v>
      </c>
      <c r="Q285" s="32">
        <f>SUM(Q276:Q284)</f>
        <v>2960245</v>
      </c>
      <c r="R285" s="32">
        <f>SUM(R276:R284)</f>
        <v>1100001</v>
      </c>
      <c r="S285" s="32">
        <f>SUM(S276:S284)</f>
        <v>285986</v>
      </c>
      <c r="T285" s="37">
        <f t="shared" si="61"/>
        <v>9.6608895547496909E-2</v>
      </c>
      <c r="U285" s="37">
        <f t="shared" si="62"/>
        <v>0.32392844404970877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70000</v>
      </c>
      <c r="E293" s="31">
        <v>70000</v>
      </c>
      <c r="F293" s="31">
        <v>16382</v>
      </c>
      <c r="G293" s="36">
        <f t="shared" si="56"/>
        <v>0.23402857142857142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16382</v>
      </c>
      <c r="O293" s="36">
        <f t="shared" si="60"/>
        <v>0.23402857142857142</v>
      </c>
      <c r="P293" s="31">
        <v>20531</v>
      </c>
      <c r="Q293" s="31">
        <v>80000</v>
      </c>
      <c r="R293" s="31">
        <v>3580000</v>
      </c>
      <c r="S293" s="31">
        <v>20531</v>
      </c>
      <c r="T293" s="36">
        <f t="shared" si="61"/>
        <v>0.25663750000000002</v>
      </c>
      <c r="U293" s="36">
        <f t="shared" si="62"/>
        <v>-0.20208465247674245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70000</v>
      </c>
      <c r="E298" s="32">
        <f>SUM(E293:E297)</f>
        <v>70000</v>
      </c>
      <c r="F298" s="32">
        <f>SUM(F293:F297)</f>
        <v>16382</v>
      </c>
      <c r="G298" s="37">
        <f t="shared" si="56"/>
        <v>0.23402857142857142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16382</v>
      </c>
      <c r="O298" s="37">
        <f t="shared" si="60"/>
        <v>0.23402857142857142</v>
      </c>
      <c r="P298" s="32">
        <f>SUM(P293:P297)</f>
        <v>20531</v>
      </c>
      <c r="Q298" s="32">
        <f>SUM(Q293:Q297)</f>
        <v>80000</v>
      </c>
      <c r="R298" s="32">
        <f>SUM(R293:R297)</f>
        <v>3580000</v>
      </c>
      <c r="S298" s="32">
        <f>SUM(S293:S297)</f>
        <v>20531</v>
      </c>
      <c r="T298" s="37">
        <f t="shared" si="61"/>
        <v>0.25663750000000002</v>
      </c>
      <c r="U298" s="37">
        <f t="shared" si="62"/>
        <v>-0.20208465247674245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13116541</v>
      </c>
      <c r="E299" s="32">
        <f>SUM(E263:E266,E268:E274,E276:E284,E286:E291,E293:E297)</f>
        <v>13116541</v>
      </c>
      <c r="F299" s="32">
        <f>SUM(F263:F266,F268:F274,F276:F284,F286:F291,F293:F297)</f>
        <v>4371010</v>
      </c>
      <c r="G299" s="37">
        <f t="shared" si="56"/>
        <v>0.33324410757378792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4371010</v>
      </c>
      <c r="O299" s="37">
        <f t="shared" si="60"/>
        <v>0.33324410757378792</v>
      </c>
      <c r="P299" s="32">
        <f>SUM(P263:P266,P268:P274,P276:P284,P286:P291,P293:P297)</f>
        <v>3763316</v>
      </c>
      <c r="Q299" s="32">
        <f>SUM(Q263:Q266,Q268:Q274,Q276:Q284,Q286:Q291,Q293:Q297)</f>
        <v>11902259</v>
      </c>
      <c r="R299" s="32">
        <f>SUM(R263:R266,R268:R274,R276:R284,R286:R291,R293:R297)</f>
        <v>14496276</v>
      </c>
      <c r="S299" s="32">
        <f>SUM(S263:S266,S268:S274,S276:S284,S286:S291,S293:S297)</f>
        <v>3763316</v>
      </c>
      <c r="T299" s="37">
        <f t="shared" si="61"/>
        <v>0.31618502000334558</v>
      </c>
      <c r="U299" s="37">
        <f t="shared" si="62"/>
        <v>0.16147833453263027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459127281</v>
      </c>
      <c r="E302" s="31">
        <v>459127281</v>
      </c>
      <c r="F302" s="31">
        <v>42098656</v>
      </c>
      <c r="G302" s="36">
        <f t="shared" ref="G302:G339" si="63">IF(($D302     =0),0,($F302     /$D302     ))</f>
        <v>9.1692778325668689E-2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42098656</v>
      </c>
      <c r="O302" s="36">
        <f t="shared" ref="O302:O339" si="67">IF(($D302     =0),0,($N302     /$D302     ))</f>
        <v>9.1692778325668689E-2</v>
      </c>
      <c r="P302" s="31">
        <v>78272670</v>
      </c>
      <c r="Q302" s="31">
        <v>481367289</v>
      </c>
      <c r="R302" s="31">
        <v>464623289</v>
      </c>
      <c r="S302" s="31">
        <v>78272670</v>
      </c>
      <c r="T302" s="36">
        <f t="shared" ref="T302:T339" si="68">IF(($Q302     =0),0,($S302     /$Q302     ))</f>
        <v>0.16260487945203939</v>
      </c>
      <c r="U302" s="36">
        <f t="shared" ref="U302:U339" si="69">IF(($P302     =0),0,(($F302     /$P302     )-1))</f>
        <v>-0.46215382712765518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459127281</v>
      </c>
      <c r="E303" s="32">
        <f>E302</f>
        <v>459127281</v>
      </c>
      <c r="F303" s="32">
        <f>F302</f>
        <v>42098656</v>
      </c>
      <c r="G303" s="37">
        <f t="shared" si="63"/>
        <v>9.1692778325668689E-2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42098656</v>
      </c>
      <c r="O303" s="37">
        <f t="shared" si="67"/>
        <v>9.1692778325668689E-2</v>
      </c>
      <c r="P303" s="32">
        <f>P302</f>
        <v>78272670</v>
      </c>
      <c r="Q303" s="32">
        <f>Q302</f>
        <v>481367289</v>
      </c>
      <c r="R303" s="32">
        <f>R302</f>
        <v>464623289</v>
      </c>
      <c r="S303" s="32">
        <f>S302</f>
        <v>78272670</v>
      </c>
      <c r="T303" s="37">
        <f t="shared" si="68"/>
        <v>0.16260487945203939</v>
      </c>
      <c r="U303" s="37">
        <f t="shared" si="69"/>
        <v>-0.46215382712765518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0</v>
      </c>
      <c r="E307" s="31">
        <v>0</v>
      </c>
      <c r="F307" s="31">
        <v>0</v>
      </c>
      <c r="G307" s="36">
        <f t="shared" si="63"/>
        <v>0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0</v>
      </c>
      <c r="O307" s="36">
        <f t="shared" si="67"/>
        <v>0</v>
      </c>
      <c r="P307" s="31">
        <v>0</v>
      </c>
      <c r="Q307" s="31">
        <v>0</v>
      </c>
      <c r="R307" s="31">
        <v>0</v>
      </c>
      <c r="S307" s="31">
        <v>0</v>
      </c>
      <c r="T307" s="36">
        <f t="shared" si="68"/>
        <v>0</v>
      </c>
      <c r="U307" s="36">
        <f t="shared" si="69"/>
        <v>0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13629312</v>
      </c>
      <c r="E309" s="31">
        <v>13629312</v>
      </c>
      <c r="F309" s="31">
        <v>4333424</v>
      </c>
      <c r="G309" s="36">
        <f t="shared" si="63"/>
        <v>0.31794884437306886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4333424</v>
      </c>
      <c r="O309" s="36">
        <f t="shared" si="67"/>
        <v>0.31794884437306886</v>
      </c>
      <c r="P309" s="31">
        <v>2951409</v>
      </c>
      <c r="Q309" s="31">
        <v>13876060</v>
      </c>
      <c r="R309" s="31">
        <v>13822000</v>
      </c>
      <c r="S309" s="31">
        <v>2951409</v>
      </c>
      <c r="T309" s="36">
        <f t="shared" si="68"/>
        <v>0.2126979128081026</v>
      </c>
      <c r="U309" s="36">
        <f t="shared" si="69"/>
        <v>0.468256009248464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13629312</v>
      </c>
      <c r="E310" s="32">
        <f>SUM(E304:E309)</f>
        <v>13629312</v>
      </c>
      <c r="F310" s="32">
        <f>SUM(F304:F309)</f>
        <v>4333424</v>
      </c>
      <c r="G310" s="37">
        <f t="shared" si="63"/>
        <v>0.31794884437306886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4333424</v>
      </c>
      <c r="O310" s="37">
        <f t="shared" si="67"/>
        <v>0.31794884437306886</v>
      </c>
      <c r="P310" s="32">
        <f>SUM(P304:P309)</f>
        <v>2951409</v>
      </c>
      <c r="Q310" s="32">
        <f>SUM(Q304:Q309)</f>
        <v>13876060</v>
      </c>
      <c r="R310" s="32">
        <f>SUM(R304:R309)</f>
        <v>13822000</v>
      </c>
      <c r="S310" s="32">
        <f>SUM(S304:S309)</f>
        <v>2951409</v>
      </c>
      <c r="T310" s="37">
        <f t="shared" si="68"/>
        <v>0.2126979128081026</v>
      </c>
      <c r="U310" s="37">
        <f t="shared" si="69"/>
        <v>0.468256009248464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0</v>
      </c>
      <c r="E314" s="31">
        <v>0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0</v>
      </c>
      <c r="R314" s="31">
        <v>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653000</v>
      </c>
      <c r="E316" s="31">
        <v>653000</v>
      </c>
      <c r="F316" s="31">
        <v>210645</v>
      </c>
      <c r="G316" s="36">
        <f t="shared" si="63"/>
        <v>0.3225803981623277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210645</v>
      </c>
      <c r="O316" s="36">
        <f t="shared" si="67"/>
        <v>0.3225803981623277</v>
      </c>
      <c r="P316" s="31">
        <v>178600</v>
      </c>
      <c r="Q316" s="31">
        <v>653000</v>
      </c>
      <c r="R316" s="31">
        <v>653000</v>
      </c>
      <c r="S316" s="31">
        <v>178600</v>
      </c>
      <c r="T316" s="36">
        <f t="shared" si="68"/>
        <v>0.27350689127105665</v>
      </c>
      <c r="U316" s="36">
        <f t="shared" si="69"/>
        <v>0.17942329227323639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653000</v>
      </c>
      <c r="E317" s="32">
        <f>SUM(E311:E316)</f>
        <v>653000</v>
      </c>
      <c r="F317" s="32">
        <f>SUM(F311:F316)</f>
        <v>210645</v>
      </c>
      <c r="G317" s="37">
        <f t="shared" si="63"/>
        <v>0.3225803981623277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210645</v>
      </c>
      <c r="O317" s="37">
        <f t="shared" si="67"/>
        <v>0.3225803981623277</v>
      </c>
      <c r="P317" s="32">
        <f>SUM(P311:P316)</f>
        <v>178600</v>
      </c>
      <c r="Q317" s="32">
        <f>SUM(Q311:Q316)</f>
        <v>653000</v>
      </c>
      <c r="R317" s="32">
        <f>SUM(R311:R316)</f>
        <v>653000</v>
      </c>
      <c r="S317" s="32">
        <f>SUM(S311:S316)</f>
        <v>178600</v>
      </c>
      <c r="T317" s="37">
        <f t="shared" si="68"/>
        <v>0.27350689127105665</v>
      </c>
      <c r="U317" s="37">
        <f t="shared" si="69"/>
        <v>0.17942329227323639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0</v>
      </c>
      <c r="E321" s="31">
        <v>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0</v>
      </c>
      <c r="R321" s="31">
        <v>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1201927</v>
      </c>
      <c r="E322" s="31">
        <v>1201927</v>
      </c>
      <c r="F322" s="31">
        <v>188771</v>
      </c>
      <c r="G322" s="36">
        <f t="shared" si="63"/>
        <v>0.15705695936608463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188771</v>
      </c>
      <c r="O322" s="36">
        <f t="shared" si="67"/>
        <v>0.15705695936608463</v>
      </c>
      <c r="P322" s="31">
        <v>241213</v>
      </c>
      <c r="Q322" s="31">
        <v>4131800</v>
      </c>
      <c r="R322" s="31">
        <v>1231800</v>
      </c>
      <c r="S322" s="31">
        <v>241213</v>
      </c>
      <c r="T322" s="36">
        <f t="shared" si="68"/>
        <v>5.8379640834503123E-2</v>
      </c>
      <c r="U322" s="36">
        <f t="shared" si="69"/>
        <v>-0.21740950943771686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1201927</v>
      </c>
      <c r="E323" s="32">
        <f>SUM(E318:E322)</f>
        <v>1201927</v>
      </c>
      <c r="F323" s="32">
        <f>SUM(F318:F322)</f>
        <v>188771</v>
      </c>
      <c r="G323" s="37">
        <f t="shared" si="63"/>
        <v>0.15705695936608463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188771</v>
      </c>
      <c r="O323" s="37">
        <f t="shared" si="67"/>
        <v>0.15705695936608463</v>
      </c>
      <c r="P323" s="32">
        <f>SUM(P318:P322)</f>
        <v>241213</v>
      </c>
      <c r="Q323" s="32">
        <f>SUM(Q318:Q322)</f>
        <v>4131800</v>
      </c>
      <c r="R323" s="32">
        <f>SUM(R318:R322)</f>
        <v>1231800</v>
      </c>
      <c r="S323" s="32">
        <f>SUM(S318:S322)</f>
        <v>241213</v>
      </c>
      <c r="T323" s="37">
        <f t="shared" si="68"/>
        <v>5.8379640834503123E-2</v>
      </c>
      <c r="U323" s="37">
        <f t="shared" si="69"/>
        <v>-0.21740950943771686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174900</v>
      </c>
      <c r="E327" s="31">
        <v>174900</v>
      </c>
      <c r="F327" s="31">
        <v>0</v>
      </c>
      <c r="G327" s="36">
        <f t="shared" si="63"/>
        <v>0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0</v>
      </c>
      <c r="O327" s="36">
        <f t="shared" si="67"/>
        <v>0</v>
      </c>
      <c r="P327" s="31">
        <v>0</v>
      </c>
      <c r="Q327" s="31">
        <v>165000</v>
      </c>
      <c r="R327" s="31">
        <v>165000</v>
      </c>
      <c r="S327" s="31">
        <v>0</v>
      </c>
      <c r="T327" s="36">
        <f t="shared" si="68"/>
        <v>0</v>
      </c>
      <c r="U327" s="36">
        <f t="shared" si="69"/>
        <v>0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438599</v>
      </c>
      <c r="E331" s="31">
        <v>438599</v>
      </c>
      <c r="F331" s="31">
        <v>104950</v>
      </c>
      <c r="G331" s="36">
        <f t="shared" si="63"/>
        <v>0.23928463129190902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104950</v>
      </c>
      <c r="O331" s="36">
        <f t="shared" si="67"/>
        <v>0.23928463129190902</v>
      </c>
      <c r="P331" s="31">
        <v>102587</v>
      </c>
      <c r="Q331" s="31">
        <v>413773</v>
      </c>
      <c r="R331" s="31">
        <v>413773</v>
      </c>
      <c r="S331" s="31">
        <v>102587</v>
      </c>
      <c r="T331" s="36">
        <f t="shared" si="68"/>
        <v>0.24793062862970761</v>
      </c>
      <c r="U331" s="36">
        <f t="shared" si="69"/>
        <v>2.3034107635470313E-2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613499</v>
      </c>
      <c r="E332" s="32">
        <f>SUM(E324:E331)</f>
        <v>613499</v>
      </c>
      <c r="F332" s="32">
        <f>SUM(F324:F331)</f>
        <v>104950</v>
      </c>
      <c r="G332" s="37">
        <f t="shared" si="63"/>
        <v>0.17106792350109781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104950</v>
      </c>
      <c r="O332" s="37">
        <f t="shared" si="67"/>
        <v>0.17106792350109781</v>
      </c>
      <c r="P332" s="32">
        <f>SUM(P324:P331)</f>
        <v>102587</v>
      </c>
      <c r="Q332" s="32">
        <f>SUM(Q324:Q331)</f>
        <v>578773</v>
      </c>
      <c r="R332" s="32">
        <f>SUM(R324:R331)</f>
        <v>578773</v>
      </c>
      <c r="S332" s="32">
        <f>SUM(S324:S331)</f>
        <v>102587</v>
      </c>
      <c r="T332" s="37">
        <f t="shared" si="68"/>
        <v>0.17724911148239464</v>
      </c>
      <c r="U332" s="37">
        <f t="shared" si="69"/>
        <v>2.3034107635470313E-2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533533</v>
      </c>
      <c r="E336" s="31">
        <v>533533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7158</v>
      </c>
      <c r="Q336" s="31">
        <v>32120</v>
      </c>
      <c r="R336" s="31">
        <v>27120</v>
      </c>
      <c r="S336" s="31">
        <v>7158</v>
      </c>
      <c r="T336" s="36">
        <f t="shared" si="68"/>
        <v>0.22285180572851807</v>
      </c>
      <c r="U336" s="36">
        <f t="shared" si="69"/>
        <v>-1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533533</v>
      </c>
      <c r="E337" s="32">
        <f>SUM(E333:E336)</f>
        <v>533533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7158</v>
      </c>
      <c r="Q337" s="32">
        <f>SUM(Q333:Q336)</f>
        <v>32120</v>
      </c>
      <c r="R337" s="32">
        <f>SUM(R333:R336)</f>
        <v>27120</v>
      </c>
      <c r="S337" s="32">
        <f>SUM(S333:S336)</f>
        <v>7158</v>
      </c>
      <c r="T337" s="37">
        <f t="shared" si="68"/>
        <v>0.22285180572851807</v>
      </c>
      <c r="U337" s="37">
        <f t="shared" si="69"/>
        <v>-1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475758552</v>
      </c>
      <c r="E338" s="32">
        <f>SUM(E302,E304:E309,E311:E316,E318:E322,E324:E331,E333:E336)</f>
        <v>475758552</v>
      </c>
      <c r="F338" s="32">
        <f>SUM(F302,F304:F309,F311:F316,F318:F322,F324:F331,F333:F336)</f>
        <v>46936446</v>
      </c>
      <c r="G338" s="37">
        <f t="shared" si="63"/>
        <v>9.8656021636790256E-2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46936446</v>
      </c>
      <c r="O338" s="37">
        <f t="shared" si="67"/>
        <v>9.8656021636790256E-2</v>
      </c>
      <c r="P338" s="32">
        <f>SUM(P302,P304:P309,P311:P316,P318:P322,P324:P331,P333:P336)</f>
        <v>81753637</v>
      </c>
      <c r="Q338" s="32">
        <f>SUM(Q302,Q304:Q309,Q311:Q316,Q318:Q322,Q324:Q331,Q333:Q336)</f>
        <v>500639042</v>
      </c>
      <c r="R338" s="32">
        <f>SUM(R302,R304:R309,R311:R316,R318:R322,R324:R331,R333:R336)</f>
        <v>480935982</v>
      </c>
      <c r="S338" s="32">
        <f>SUM(S302,S304:S309,S311:S316,S318:S322,S324:S331,S333:S336)</f>
        <v>81753637</v>
      </c>
      <c r="T338" s="37">
        <f t="shared" si="68"/>
        <v>0.16329856471721196</v>
      </c>
      <c r="U338" s="37">
        <f t="shared" si="69"/>
        <v>-0.42587941378069827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1586127932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1586127932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319811305</v>
      </c>
      <c r="G339" s="39">
        <f t="shared" si="63"/>
        <v>0.20163020809849783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319811305</v>
      </c>
      <c r="O339" s="39">
        <f t="shared" si="67"/>
        <v>0.20163020809849783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280222524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1500144085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1603649752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280222524</v>
      </c>
      <c r="T339" s="39">
        <f t="shared" si="68"/>
        <v>0.18679707289583453</v>
      </c>
      <c r="U339" s="39">
        <f t="shared" si="69"/>
        <v>0.14127622731711598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100202049</v>
      </c>
      <c r="E8" s="31">
        <v>100202049</v>
      </c>
      <c r="F8" s="31">
        <v>9694032</v>
      </c>
      <c r="G8" s="36">
        <f>IF(($D8       =0),0,($F8       /$D8       ))</f>
        <v>9.6744848002060319E-2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9694032</v>
      </c>
      <c r="O8" s="36">
        <f>IF(($D8       =0),0,($N8       /$D8       ))</f>
        <v>9.6744848002060319E-2</v>
      </c>
      <c r="P8" s="31">
        <v>10134960</v>
      </c>
      <c r="Q8" s="31">
        <v>178813704</v>
      </c>
      <c r="R8" s="31">
        <v>167523747</v>
      </c>
      <c r="S8" s="31">
        <v>10134960</v>
      </c>
      <c r="T8" s="36">
        <f>IF(($Q8       =0),0,($S8       /$Q8       ))</f>
        <v>5.6678877363895999E-2</v>
      </c>
      <c r="U8" s="36">
        <f>IF(($P8       =0),0,(($F8       /$P8       )-1))</f>
        <v>-4.3505647777593581E-2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205246960</v>
      </c>
      <c r="E9" s="31">
        <v>205246960</v>
      </c>
      <c r="F9" s="31">
        <v>47872591</v>
      </c>
      <c r="G9" s="36">
        <f>IF(($D9       =0),0,($F9       /$D9       ))</f>
        <v>0.23324384926334596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47872591</v>
      </c>
      <c r="O9" s="36">
        <f>IF(($D9       =0),0,($N9       /$D9       ))</f>
        <v>0.23324384926334596</v>
      </c>
      <c r="P9" s="31">
        <v>3817823</v>
      </c>
      <c r="Q9" s="31">
        <v>170123090</v>
      </c>
      <c r="R9" s="31">
        <v>48066260</v>
      </c>
      <c r="S9" s="31">
        <v>3817823</v>
      </c>
      <c r="T9" s="36">
        <f>IF(($Q9       =0),0,($S9       /$Q9       ))</f>
        <v>2.2441533362696386E-2</v>
      </c>
      <c r="U9" s="36">
        <f>IF(($P9       =0),0,(($F9       /$P9       )-1))</f>
        <v>11.539237937431881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305449009</v>
      </c>
      <c r="E10" s="32">
        <f>SUM(E8:E9)</f>
        <v>305449009</v>
      </c>
      <c r="F10" s="32">
        <f>SUM(F8:F9)</f>
        <v>57566623</v>
      </c>
      <c r="G10" s="37">
        <f t="shared" ref="G10:G54" si="0">IF(($D10      =0),0,($F10      /$D10      ))</f>
        <v>0.18846557462558342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57566623</v>
      </c>
      <c r="O10" s="37">
        <f t="shared" ref="O10:O54" si="4">IF(($D10      =0),0,($N10      /$D10      ))</f>
        <v>0.18846557462558342</v>
      </c>
      <c r="P10" s="32">
        <f>SUM(P8:P9)</f>
        <v>13952783</v>
      </c>
      <c r="Q10" s="32">
        <f>SUM(Q8:Q9)</f>
        <v>348936794</v>
      </c>
      <c r="R10" s="32">
        <f>SUM(R8:R9)</f>
        <v>215590007</v>
      </c>
      <c r="S10" s="32">
        <f>SUM(S8:S9)</f>
        <v>13952783</v>
      </c>
      <c r="T10" s="37">
        <f t="shared" ref="T10:T54" si="5">IF(($Q10      =0),0,($S10      /$Q10      ))</f>
        <v>3.9986562724021589E-2</v>
      </c>
      <c r="U10" s="37">
        <f t="shared" ref="U10:U54" si="6">IF(($P10      =0),0,(($F10      /$P10      )-1))</f>
        <v>3.1258165485695582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2513473</v>
      </c>
      <c r="E11" s="31">
        <v>2513473</v>
      </c>
      <c r="F11" s="31">
        <v>226628</v>
      </c>
      <c r="G11" s="36">
        <f t="shared" si="0"/>
        <v>9.0165281266200201E-2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226628</v>
      </c>
      <c r="O11" s="36">
        <f t="shared" si="4"/>
        <v>9.0165281266200201E-2</v>
      </c>
      <c r="P11" s="31">
        <v>483188</v>
      </c>
      <c r="Q11" s="31">
        <v>2055392</v>
      </c>
      <c r="R11" s="31">
        <v>2055392</v>
      </c>
      <c r="S11" s="31">
        <v>483188</v>
      </c>
      <c r="T11" s="36">
        <f t="shared" si="5"/>
        <v>0.23508313742585357</v>
      </c>
      <c r="U11" s="36">
        <f t="shared" si="6"/>
        <v>-0.53097345132743357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-10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1711488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1711488</v>
      </c>
      <c r="O13" s="36">
        <f t="shared" si="4"/>
        <v>0</v>
      </c>
      <c r="P13" s="31">
        <v>1889309</v>
      </c>
      <c r="Q13" s="31">
        <v>10870440</v>
      </c>
      <c r="R13" s="31">
        <v>10870440</v>
      </c>
      <c r="S13" s="31">
        <v>1889309</v>
      </c>
      <c r="T13" s="36">
        <f t="shared" si="5"/>
        <v>0.17380244037959824</v>
      </c>
      <c r="U13" s="36">
        <f t="shared" si="6"/>
        <v>-9.4119596106301273E-2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5214251</v>
      </c>
      <c r="E14" s="31">
        <v>5214251</v>
      </c>
      <c r="F14" s="31">
        <v>1689972</v>
      </c>
      <c r="G14" s="36">
        <f t="shared" si="0"/>
        <v>0.32410637692738614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1689972</v>
      </c>
      <c r="O14" s="36">
        <f t="shared" si="4"/>
        <v>0.32410637692738614</v>
      </c>
      <c r="P14" s="31">
        <v>1500327</v>
      </c>
      <c r="Q14" s="31">
        <v>5655470</v>
      </c>
      <c r="R14" s="31">
        <v>5655470</v>
      </c>
      <c r="S14" s="31">
        <v>1500327</v>
      </c>
      <c r="T14" s="36">
        <f t="shared" si="5"/>
        <v>0.26528776564989293</v>
      </c>
      <c r="U14" s="36">
        <f t="shared" si="6"/>
        <v>0.12640244426714986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5305858</v>
      </c>
      <c r="E15" s="31">
        <v>5305858</v>
      </c>
      <c r="F15" s="31">
        <v>595279</v>
      </c>
      <c r="G15" s="36">
        <f t="shared" si="0"/>
        <v>0.11219278766977933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595279</v>
      </c>
      <c r="O15" s="36">
        <f t="shared" si="4"/>
        <v>0.11219278766977933</v>
      </c>
      <c r="P15" s="31">
        <v>22873</v>
      </c>
      <c r="Q15" s="31">
        <v>1701250</v>
      </c>
      <c r="R15" s="31">
        <v>1701250</v>
      </c>
      <c r="S15" s="31">
        <v>22873</v>
      </c>
      <c r="T15" s="36">
        <f t="shared" si="5"/>
        <v>1.3444819985304923E-2</v>
      </c>
      <c r="U15" s="36">
        <f t="shared" si="6"/>
        <v>25.025401127967474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8083148</v>
      </c>
      <c r="E16" s="31">
        <v>8083148</v>
      </c>
      <c r="F16" s="31">
        <v>2031462</v>
      </c>
      <c r="G16" s="36">
        <f t="shared" si="0"/>
        <v>0.25132064883631972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2031462</v>
      </c>
      <c r="O16" s="36">
        <f t="shared" si="4"/>
        <v>0.25132064883631972</v>
      </c>
      <c r="P16" s="31">
        <v>1606176</v>
      </c>
      <c r="Q16" s="31">
        <v>6754211</v>
      </c>
      <c r="R16" s="31">
        <v>8366650</v>
      </c>
      <c r="S16" s="31">
        <v>1606176</v>
      </c>
      <c r="T16" s="36">
        <f t="shared" si="5"/>
        <v>0.23780364575521848</v>
      </c>
      <c r="U16" s="36">
        <f t="shared" si="6"/>
        <v>0.26478169266630802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2265177</v>
      </c>
      <c r="E17" s="31">
        <v>2265177</v>
      </c>
      <c r="F17" s="31">
        <v>273733</v>
      </c>
      <c r="G17" s="36">
        <f t="shared" si="0"/>
        <v>0.12084397819684731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273733</v>
      </c>
      <c r="O17" s="36">
        <f t="shared" si="4"/>
        <v>0.12084397819684731</v>
      </c>
      <c r="P17" s="31">
        <v>648139</v>
      </c>
      <c r="Q17" s="31">
        <v>2908239</v>
      </c>
      <c r="R17" s="31">
        <v>2841480</v>
      </c>
      <c r="S17" s="31">
        <v>648139</v>
      </c>
      <c r="T17" s="36">
        <f t="shared" si="5"/>
        <v>0.22286304529992204</v>
      </c>
      <c r="U17" s="36">
        <f t="shared" si="6"/>
        <v>-0.57766312473096049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29881000</v>
      </c>
      <c r="E18" s="31">
        <v>29881000</v>
      </c>
      <c r="F18" s="31">
        <v>332610</v>
      </c>
      <c r="G18" s="36">
        <f t="shared" si="0"/>
        <v>1.1131153575850875E-2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332610</v>
      </c>
      <c r="O18" s="36">
        <f t="shared" si="4"/>
        <v>1.1131153575850875E-2</v>
      </c>
      <c r="P18" s="31">
        <v>0</v>
      </c>
      <c r="Q18" s="31">
        <v>3000000</v>
      </c>
      <c r="R18" s="31">
        <v>23700000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53262907</v>
      </c>
      <c r="E19" s="32">
        <f>SUM(E11:E18)</f>
        <v>53262907</v>
      </c>
      <c r="F19" s="32">
        <f>SUM(F11:F18)</f>
        <v>6861172</v>
      </c>
      <c r="G19" s="37">
        <f t="shared" si="0"/>
        <v>0.12881707714526358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6861172</v>
      </c>
      <c r="O19" s="37">
        <f t="shared" si="4"/>
        <v>0.12881707714526358</v>
      </c>
      <c r="P19" s="32">
        <f>SUM(P11:P18)</f>
        <v>6150012</v>
      </c>
      <c r="Q19" s="32">
        <f>SUM(Q11:Q18)</f>
        <v>32945002</v>
      </c>
      <c r="R19" s="32">
        <f>SUM(R11:R18)</f>
        <v>55190672</v>
      </c>
      <c r="S19" s="32">
        <f>SUM(S11:S18)</f>
        <v>6150012</v>
      </c>
      <c r="T19" s="37">
        <f t="shared" si="5"/>
        <v>0.18667511387615032</v>
      </c>
      <c r="U19" s="37">
        <f t="shared" si="6"/>
        <v>0.11563554672738841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1790000</v>
      </c>
      <c r="E20" s="31">
        <v>1790000</v>
      </c>
      <c r="F20" s="31">
        <v>1844270</v>
      </c>
      <c r="G20" s="36">
        <f t="shared" si="0"/>
        <v>1.0303184357541899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1844270</v>
      </c>
      <c r="O20" s="36">
        <f t="shared" si="4"/>
        <v>1.0303184357541899</v>
      </c>
      <c r="P20" s="31">
        <v>580939</v>
      </c>
      <c r="Q20" s="31">
        <v>2100000</v>
      </c>
      <c r="R20" s="31">
        <v>2290000</v>
      </c>
      <c r="S20" s="31">
        <v>580939</v>
      </c>
      <c r="T20" s="36">
        <f t="shared" si="5"/>
        <v>0.27663761904761902</v>
      </c>
      <c r="U20" s="36">
        <f t="shared" si="6"/>
        <v>2.1746362354739484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180801</v>
      </c>
      <c r="E21" s="31">
        <v>2670498</v>
      </c>
      <c r="F21" s="31">
        <v>1953970</v>
      </c>
      <c r="G21" s="36">
        <f t="shared" si="0"/>
        <v>10.807296419820688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1953970</v>
      </c>
      <c r="O21" s="36">
        <f t="shared" si="4"/>
        <v>10.807296419820688</v>
      </c>
      <c r="P21" s="31">
        <v>213293</v>
      </c>
      <c r="Q21" s="31">
        <v>5000072</v>
      </c>
      <c r="R21" s="31">
        <v>5000072</v>
      </c>
      <c r="S21" s="31">
        <v>213293</v>
      </c>
      <c r="T21" s="36">
        <f t="shared" si="5"/>
        <v>4.2657985725005558E-2</v>
      </c>
      <c r="U21" s="36">
        <f t="shared" si="6"/>
        <v>8.1609663702043669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663390</v>
      </c>
      <c r="E22" s="31">
        <v>3706390</v>
      </c>
      <c r="F22" s="31">
        <v>146956</v>
      </c>
      <c r="G22" s="36">
        <f t="shared" si="0"/>
        <v>0.22152278448574744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146956</v>
      </c>
      <c r="O22" s="36">
        <f t="shared" si="4"/>
        <v>0.22152278448574744</v>
      </c>
      <c r="P22" s="31">
        <v>193324</v>
      </c>
      <c r="Q22" s="31">
        <v>630000</v>
      </c>
      <c r="R22" s="31">
        <v>630000</v>
      </c>
      <c r="S22" s="31">
        <v>193324</v>
      </c>
      <c r="T22" s="36">
        <f t="shared" si="5"/>
        <v>0.30686349206349206</v>
      </c>
      <c r="U22" s="36">
        <f t="shared" si="6"/>
        <v>-0.23984606153400512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1665648</v>
      </c>
      <c r="E23" s="31">
        <v>1665648</v>
      </c>
      <c r="F23" s="31">
        <v>7478</v>
      </c>
      <c r="G23" s="36">
        <f t="shared" si="0"/>
        <v>4.4895440092984828E-3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7478</v>
      </c>
      <c r="O23" s="36">
        <f t="shared" si="4"/>
        <v>4.4895440092984828E-3</v>
      </c>
      <c r="P23" s="31">
        <v>4734</v>
      </c>
      <c r="Q23" s="31">
        <v>50000</v>
      </c>
      <c r="R23" s="31">
        <v>15100</v>
      </c>
      <c r="S23" s="31">
        <v>4734</v>
      </c>
      <c r="T23" s="36">
        <f t="shared" si="5"/>
        <v>9.468E-2</v>
      </c>
      <c r="U23" s="36">
        <f t="shared" si="6"/>
        <v>0.57963667089142379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257703</v>
      </c>
      <c r="E24" s="31">
        <v>257703</v>
      </c>
      <c r="F24" s="31">
        <v>3474</v>
      </c>
      <c r="G24" s="36">
        <f t="shared" si="0"/>
        <v>1.3480634684113106E-2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3474</v>
      </c>
      <c r="O24" s="36">
        <f t="shared" si="4"/>
        <v>1.3480634684113106E-2</v>
      </c>
      <c r="P24" s="31">
        <v>937</v>
      </c>
      <c r="Q24" s="31">
        <v>249188</v>
      </c>
      <c r="R24" s="31">
        <v>249188</v>
      </c>
      <c r="S24" s="31">
        <v>937</v>
      </c>
      <c r="T24" s="36">
        <f t="shared" si="5"/>
        <v>3.7602131723839028E-3</v>
      </c>
      <c r="U24" s="36">
        <f t="shared" si="6"/>
        <v>2.7075773745997864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24255512</v>
      </c>
      <c r="E25" s="31">
        <v>24255512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23851057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73868033</v>
      </c>
      <c r="E26" s="31">
        <v>73868033</v>
      </c>
      <c r="F26" s="31">
        <v>112936</v>
      </c>
      <c r="G26" s="36">
        <f t="shared" si="0"/>
        <v>1.5288886872079023E-3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112936</v>
      </c>
      <c r="O26" s="36">
        <f t="shared" si="4"/>
        <v>1.5288886872079023E-3</v>
      </c>
      <c r="P26" s="31">
        <v>1299693</v>
      </c>
      <c r="Q26" s="31">
        <v>66175483</v>
      </c>
      <c r="R26" s="31">
        <v>76993945</v>
      </c>
      <c r="S26" s="31">
        <v>1299693</v>
      </c>
      <c r="T26" s="36">
        <f t="shared" si="5"/>
        <v>1.9640098433433423E-2</v>
      </c>
      <c r="U26" s="36">
        <f t="shared" si="6"/>
        <v>-0.91310563340727391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102681087</v>
      </c>
      <c r="E27" s="32">
        <f>SUM(E20:E26)</f>
        <v>108213784</v>
      </c>
      <c r="F27" s="32">
        <f>SUM(F20:F26)</f>
        <v>4069084</v>
      </c>
      <c r="G27" s="37">
        <f t="shared" si="0"/>
        <v>3.9628368951723308E-2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4069084</v>
      </c>
      <c r="O27" s="37">
        <f t="shared" si="4"/>
        <v>3.9628368951723308E-2</v>
      </c>
      <c r="P27" s="32">
        <f>SUM(P20:P26)</f>
        <v>2292920</v>
      </c>
      <c r="Q27" s="32">
        <f>SUM(Q20:Q26)</f>
        <v>74204743</v>
      </c>
      <c r="R27" s="32">
        <f>SUM(R20:R26)</f>
        <v>109029362</v>
      </c>
      <c r="S27" s="32">
        <f>SUM(S20:S26)</f>
        <v>2292920</v>
      </c>
      <c r="T27" s="37">
        <f t="shared" si="5"/>
        <v>3.089991161346654E-2</v>
      </c>
      <c r="U27" s="37">
        <f t="shared" si="6"/>
        <v>0.7746297297768785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1223266</v>
      </c>
      <c r="E28" s="31">
        <v>1223266</v>
      </c>
      <c r="F28" s="31">
        <v>101466</v>
      </c>
      <c r="G28" s="36">
        <f t="shared" si="0"/>
        <v>8.2946799796610057E-2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101466</v>
      </c>
      <c r="O28" s="36">
        <f t="shared" si="4"/>
        <v>8.2946799796610057E-2</v>
      </c>
      <c r="P28" s="31">
        <v>62567</v>
      </c>
      <c r="Q28" s="31">
        <v>923266</v>
      </c>
      <c r="R28" s="31">
        <v>923266</v>
      </c>
      <c r="S28" s="31">
        <v>62567</v>
      </c>
      <c r="T28" s="36">
        <f t="shared" si="5"/>
        <v>6.776703571885026E-2</v>
      </c>
      <c r="U28" s="36">
        <f t="shared" si="6"/>
        <v>0.62171751881982518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1274034</v>
      </c>
      <c r="E29" s="31">
        <v>1274034</v>
      </c>
      <c r="F29" s="31">
        <v>55467</v>
      </c>
      <c r="G29" s="36">
        <f t="shared" si="0"/>
        <v>4.3536514724096843E-2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55467</v>
      </c>
      <c r="O29" s="36">
        <f t="shared" si="4"/>
        <v>4.3536514724096843E-2</v>
      </c>
      <c r="P29" s="31">
        <v>324324</v>
      </c>
      <c r="Q29" s="31">
        <v>1299000</v>
      </c>
      <c r="R29" s="31">
        <v>1159433</v>
      </c>
      <c r="S29" s="31">
        <v>324324</v>
      </c>
      <c r="T29" s="36">
        <f t="shared" si="5"/>
        <v>0.24967205542725174</v>
      </c>
      <c r="U29" s="36">
        <f t="shared" si="6"/>
        <v>-0.82897657897657895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3490351</v>
      </c>
      <c r="E30" s="31">
        <v>3490351</v>
      </c>
      <c r="F30" s="31">
        <v>1156208</v>
      </c>
      <c r="G30" s="36">
        <f t="shared" si="0"/>
        <v>0.33125837487404564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1156208</v>
      </c>
      <c r="O30" s="36">
        <f t="shared" si="4"/>
        <v>0.33125837487404564</v>
      </c>
      <c r="P30" s="31">
        <v>1068793</v>
      </c>
      <c r="Q30" s="31">
        <v>3787800</v>
      </c>
      <c r="R30" s="31">
        <v>4287800</v>
      </c>
      <c r="S30" s="31">
        <v>1068793</v>
      </c>
      <c r="T30" s="36">
        <f t="shared" si="5"/>
        <v>0.28216722107819842</v>
      </c>
      <c r="U30" s="36">
        <f t="shared" si="6"/>
        <v>8.1788522192791202E-2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488479</v>
      </c>
      <c r="E31" s="31">
        <v>488479</v>
      </c>
      <c r="F31" s="31">
        <v>35180</v>
      </c>
      <c r="G31" s="36">
        <f t="shared" si="0"/>
        <v>7.2019472689716452E-2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35180</v>
      </c>
      <c r="O31" s="36">
        <f t="shared" si="4"/>
        <v>7.2019472689716452E-2</v>
      </c>
      <c r="P31" s="31">
        <v>202958</v>
      </c>
      <c r="Q31" s="31">
        <v>409000</v>
      </c>
      <c r="R31" s="31">
        <v>409000</v>
      </c>
      <c r="S31" s="31">
        <v>202958</v>
      </c>
      <c r="T31" s="36">
        <f t="shared" si="5"/>
        <v>0.49622982885085576</v>
      </c>
      <c r="U31" s="36">
        <f t="shared" si="6"/>
        <v>-0.82666364469496156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2473783</v>
      </c>
      <c r="E32" s="31">
        <v>2473783</v>
      </c>
      <c r="F32" s="31">
        <v>905388</v>
      </c>
      <c r="G32" s="36">
        <f t="shared" si="0"/>
        <v>0.36599329852295048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905388</v>
      </c>
      <c r="O32" s="36">
        <f t="shared" si="4"/>
        <v>0.36599329852295048</v>
      </c>
      <c r="P32" s="31">
        <v>287038</v>
      </c>
      <c r="Q32" s="31">
        <v>4794688</v>
      </c>
      <c r="R32" s="31">
        <v>2757578</v>
      </c>
      <c r="S32" s="31">
        <v>287038</v>
      </c>
      <c r="T32" s="36">
        <f t="shared" si="5"/>
        <v>5.9865834857242013E-2</v>
      </c>
      <c r="U32" s="36">
        <f t="shared" si="6"/>
        <v>2.1542443857607703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82359732</v>
      </c>
      <c r="E34" s="31">
        <v>82359732</v>
      </c>
      <c r="F34" s="31">
        <v>18152968</v>
      </c>
      <c r="G34" s="36">
        <f t="shared" si="0"/>
        <v>0.22041072207471485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18152968</v>
      </c>
      <c r="O34" s="36">
        <f t="shared" si="4"/>
        <v>0.22041072207471485</v>
      </c>
      <c r="P34" s="31">
        <v>37184792</v>
      </c>
      <c r="Q34" s="31">
        <v>76956950</v>
      </c>
      <c r="R34" s="31">
        <v>55026658</v>
      </c>
      <c r="S34" s="31">
        <v>37184792</v>
      </c>
      <c r="T34" s="36">
        <f t="shared" si="5"/>
        <v>0.48318952349332972</v>
      </c>
      <c r="U34" s="36">
        <f t="shared" si="6"/>
        <v>-0.51181741180641804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91309645</v>
      </c>
      <c r="E35" s="32">
        <f>SUM(E28:E34)</f>
        <v>91309645</v>
      </c>
      <c r="F35" s="32">
        <f>SUM(F28:F34)</f>
        <v>20406677</v>
      </c>
      <c r="G35" s="37">
        <f t="shared" si="0"/>
        <v>0.22348873440478276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20406677</v>
      </c>
      <c r="O35" s="37">
        <f t="shared" si="4"/>
        <v>0.22348873440478276</v>
      </c>
      <c r="P35" s="32">
        <f>SUM(P28:P34)</f>
        <v>39130472</v>
      </c>
      <c r="Q35" s="32">
        <f>SUM(Q28:Q34)</f>
        <v>88170704</v>
      </c>
      <c r="R35" s="32">
        <f>SUM(R28:R34)</f>
        <v>64563735</v>
      </c>
      <c r="S35" s="32">
        <f>SUM(S28:S34)</f>
        <v>39130472</v>
      </c>
      <c r="T35" s="37">
        <f t="shared" si="5"/>
        <v>0.44380355633771507</v>
      </c>
      <c r="U35" s="37">
        <f t="shared" si="6"/>
        <v>-0.47849652822996869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763656</v>
      </c>
      <c r="E36" s="31">
        <v>763656</v>
      </c>
      <c r="F36" s="31">
        <v>124535</v>
      </c>
      <c r="G36" s="36">
        <f t="shared" si="0"/>
        <v>0.16307735420136815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124535</v>
      </c>
      <c r="O36" s="36">
        <f t="shared" si="4"/>
        <v>0.16307735420136815</v>
      </c>
      <c r="P36" s="31">
        <v>266286</v>
      </c>
      <c r="Q36" s="31">
        <v>2933976</v>
      </c>
      <c r="R36" s="31">
        <v>2933976</v>
      </c>
      <c r="S36" s="31">
        <v>266286</v>
      </c>
      <c r="T36" s="36">
        <f t="shared" si="5"/>
        <v>9.0759433614998899E-2</v>
      </c>
      <c r="U36" s="36">
        <f t="shared" si="6"/>
        <v>-0.53232614557280522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9556109</v>
      </c>
      <c r="E37" s="31">
        <v>9556109</v>
      </c>
      <c r="F37" s="31">
        <v>1497425</v>
      </c>
      <c r="G37" s="36">
        <f t="shared" si="0"/>
        <v>0.15669819170124577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1497425</v>
      </c>
      <c r="O37" s="36">
        <f t="shared" si="4"/>
        <v>0.15669819170124577</v>
      </c>
      <c r="P37" s="31">
        <v>2886</v>
      </c>
      <c r="Q37" s="31">
        <v>9705002</v>
      </c>
      <c r="R37" s="31">
        <v>10315676</v>
      </c>
      <c r="S37" s="31">
        <v>2886</v>
      </c>
      <c r="T37" s="36">
        <f t="shared" si="5"/>
        <v>2.9737242712572342E-4</v>
      </c>
      <c r="U37" s="36">
        <f t="shared" si="6"/>
        <v>517.85828135828137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50000</v>
      </c>
      <c r="E38" s="31">
        <v>50000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30812700</v>
      </c>
      <c r="E39" s="31">
        <v>30812700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22326300</v>
      </c>
      <c r="R39" s="31">
        <v>33662708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41182465</v>
      </c>
      <c r="E40" s="32">
        <f>SUM(E36:E39)</f>
        <v>41182465</v>
      </c>
      <c r="F40" s="32">
        <f>SUM(F36:F39)</f>
        <v>1621960</v>
      </c>
      <c r="G40" s="37">
        <f t="shared" si="0"/>
        <v>3.9384723571063561E-2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1621960</v>
      </c>
      <c r="O40" s="37">
        <f t="shared" si="4"/>
        <v>3.9384723571063561E-2</v>
      </c>
      <c r="P40" s="32">
        <f>SUM(P36:P39)</f>
        <v>269172</v>
      </c>
      <c r="Q40" s="32">
        <f>SUM(Q36:Q39)</f>
        <v>34965278</v>
      </c>
      <c r="R40" s="32">
        <f>SUM(R36:R39)</f>
        <v>46912360</v>
      </c>
      <c r="S40" s="32">
        <f>SUM(S36:S39)</f>
        <v>269172</v>
      </c>
      <c r="T40" s="37">
        <f t="shared" si="5"/>
        <v>7.6982656908948354E-3</v>
      </c>
      <c r="U40" s="37">
        <f t="shared" si="6"/>
        <v>5.0257381897076963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5992176</v>
      </c>
      <c r="E41" s="31">
        <v>5992176</v>
      </c>
      <c r="F41" s="31">
        <v>718886</v>
      </c>
      <c r="G41" s="36">
        <f t="shared" si="0"/>
        <v>0.11997077522422572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718886</v>
      </c>
      <c r="O41" s="36">
        <f t="shared" si="4"/>
        <v>0.11997077522422572</v>
      </c>
      <c r="P41" s="31">
        <v>303403</v>
      </c>
      <c r="Q41" s="31">
        <v>1407996</v>
      </c>
      <c r="R41" s="31">
        <v>1407996</v>
      </c>
      <c r="S41" s="31">
        <v>303403</v>
      </c>
      <c r="T41" s="36">
        <f t="shared" si="5"/>
        <v>0.21548569740254944</v>
      </c>
      <c r="U41" s="36">
        <f t="shared" si="6"/>
        <v>1.369409663055408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18978097</v>
      </c>
      <c r="E42" s="31">
        <v>18978097</v>
      </c>
      <c r="F42" s="31">
        <v>8968222</v>
      </c>
      <c r="G42" s="36">
        <f t="shared" si="0"/>
        <v>0.47255644230293481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8968222</v>
      </c>
      <c r="O42" s="36">
        <f t="shared" si="4"/>
        <v>0.47255644230293481</v>
      </c>
      <c r="P42" s="31">
        <v>7684007</v>
      </c>
      <c r="Q42" s="31">
        <v>17927073</v>
      </c>
      <c r="R42" s="31">
        <v>19147073</v>
      </c>
      <c r="S42" s="31">
        <v>7684007</v>
      </c>
      <c r="T42" s="36">
        <f t="shared" si="5"/>
        <v>0.42862585543105669</v>
      </c>
      <c r="U42" s="36">
        <f t="shared" si="6"/>
        <v>0.16712829647344152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247911</v>
      </c>
      <c r="E43" s="31">
        <v>247911</v>
      </c>
      <c r="F43" s="31">
        <v>28780</v>
      </c>
      <c r="G43" s="36">
        <f t="shared" si="0"/>
        <v>0.11609004844480479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28780</v>
      </c>
      <c r="O43" s="36">
        <f t="shared" si="4"/>
        <v>0.11609004844480479</v>
      </c>
      <c r="P43" s="31">
        <v>2807421</v>
      </c>
      <c r="Q43" s="31">
        <v>256065</v>
      </c>
      <c r="R43" s="31">
        <v>4445706</v>
      </c>
      <c r="S43" s="31">
        <v>2807421</v>
      </c>
      <c r="T43" s="36">
        <f t="shared" si="5"/>
        <v>10.963704528147151</v>
      </c>
      <c r="U43" s="36">
        <f t="shared" si="6"/>
        <v>-0.98974859844675955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36813973</v>
      </c>
      <c r="E44" s="31">
        <v>36813973</v>
      </c>
      <c r="F44" s="31">
        <v>23846826</v>
      </c>
      <c r="G44" s="36">
        <f t="shared" si="0"/>
        <v>0.64776561877741368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23846826</v>
      </c>
      <c r="O44" s="36">
        <f t="shared" si="4"/>
        <v>0.64776561877741368</v>
      </c>
      <c r="P44" s="31">
        <v>33031051</v>
      </c>
      <c r="Q44" s="31">
        <v>3509872</v>
      </c>
      <c r="R44" s="31">
        <v>43650229</v>
      </c>
      <c r="S44" s="31">
        <v>33031051</v>
      </c>
      <c r="T44" s="36">
        <f t="shared" si="5"/>
        <v>9.4108990299361341</v>
      </c>
      <c r="U44" s="36">
        <f t="shared" si="6"/>
        <v>-0.27804822195939205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13966674</v>
      </c>
      <c r="E45" s="31">
        <v>13966674</v>
      </c>
      <c r="F45" s="31">
        <v>3006790</v>
      </c>
      <c r="G45" s="36">
        <f t="shared" si="0"/>
        <v>0.2152831805195711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3006790</v>
      </c>
      <c r="O45" s="36">
        <f t="shared" si="4"/>
        <v>0.2152831805195711</v>
      </c>
      <c r="P45" s="31">
        <v>2788300</v>
      </c>
      <c r="Q45" s="31">
        <v>10819943</v>
      </c>
      <c r="R45" s="31">
        <v>12427075</v>
      </c>
      <c r="S45" s="31">
        <v>2788300</v>
      </c>
      <c r="T45" s="36">
        <f t="shared" si="5"/>
        <v>0.25770006366946663</v>
      </c>
      <c r="U45" s="36">
        <f t="shared" si="6"/>
        <v>7.835957393393822E-2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177050061</v>
      </c>
      <c r="E46" s="31">
        <v>177050061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2886000</v>
      </c>
      <c r="Q46" s="31">
        <v>178389749</v>
      </c>
      <c r="R46" s="31">
        <v>178689749</v>
      </c>
      <c r="S46" s="31">
        <v>2886000</v>
      </c>
      <c r="T46" s="36">
        <f t="shared" si="5"/>
        <v>1.6178059648483501E-2</v>
      </c>
      <c r="U46" s="36">
        <f t="shared" si="6"/>
        <v>-1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253048892</v>
      </c>
      <c r="E47" s="32">
        <f>SUM(E41:E46)</f>
        <v>253048892</v>
      </c>
      <c r="F47" s="32">
        <f>SUM(F41:F46)</f>
        <v>36569504</v>
      </c>
      <c r="G47" s="37">
        <f t="shared" si="0"/>
        <v>0.14451556658070647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36569504</v>
      </c>
      <c r="O47" s="37">
        <f t="shared" si="4"/>
        <v>0.14451556658070647</v>
      </c>
      <c r="P47" s="32">
        <f>SUM(P41:P46)</f>
        <v>49500182</v>
      </c>
      <c r="Q47" s="32">
        <f>SUM(Q41:Q46)</f>
        <v>212310698</v>
      </c>
      <c r="R47" s="32">
        <f>SUM(R41:R46)</f>
        <v>259767828</v>
      </c>
      <c r="S47" s="32">
        <f>SUM(S41:S46)</f>
        <v>49500182</v>
      </c>
      <c r="T47" s="37">
        <f t="shared" si="5"/>
        <v>0.23314973040124432</v>
      </c>
      <c r="U47" s="37">
        <f t="shared" si="6"/>
        <v>-0.26122485771870496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3503844</v>
      </c>
      <c r="E48" s="31">
        <v>3503844</v>
      </c>
      <c r="F48" s="31">
        <v>39502</v>
      </c>
      <c r="G48" s="36">
        <f t="shared" si="0"/>
        <v>1.1273903746856309E-2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39502</v>
      </c>
      <c r="O48" s="36">
        <f t="shared" si="4"/>
        <v>1.1273903746856309E-2</v>
      </c>
      <c r="P48" s="31">
        <v>52680</v>
      </c>
      <c r="Q48" s="31">
        <v>201984</v>
      </c>
      <c r="R48" s="31">
        <v>508124</v>
      </c>
      <c r="S48" s="31">
        <v>52680</v>
      </c>
      <c r="T48" s="36">
        <f t="shared" si="5"/>
        <v>0.26081273764258556</v>
      </c>
      <c r="U48" s="36">
        <f t="shared" si="6"/>
        <v>-0.25015186028853453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470010</v>
      </c>
      <c r="E49" s="31">
        <v>470010</v>
      </c>
      <c r="F49" s="31">
        <v>106437</v>
      </c>
      <c r="G49" s="36">
        <f t="shared" si="0"/>
        <v>0.22645688389608731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106437</v>
      </c>
      <c r="O49" s="36">
        <f t="shared" si="4"/>
        <v>0.22645688389608731</v>
      </c>
      <c r="P49" s="31">
        <v>437787</v>
      </c>
      <c r="Q49" s="31">
        <v>901596</v>
      </c>
      <c r="R49" s="31">
        <v>901596</v>
      </c>
      <c r="S49" s="31">
        <v>437787</v>
      </c>
      <c r="T49" s="36">
        <f t="shared" si="5"/>
        <v>0.48556892444065858</v>
      </c>
      <c r="U49" s="36">
        <f t="shared" si="6"/>
        <v>-0.75687491862481071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2986284</v>
      </c>
      <c r="E50" s="31">
        <v>2986284</v>
      </c>
      <c r="F50" s="31">
        <v>1234308</v>
      </c>
      <c r="G50" s="36">
        <f t="shared" si="0"/>
        <v>0.41332572521568611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1234308</v>
      </c>
      <c r="O50" s="36">
        <f t="shared" si="4"/>
        <v>0.41332572521568611</v>
      </c>
      <c r="P50" s="31">
        <v>1124163</v>
      </c>
      <c r="Q50" s="31">
        <v>12212502</v>
      </c>
      <c r="R50" s="31">
        <v>11944702</v>
      </c>
      <c r="S50" s="31">
        <v>1124163</v>
      </c>
      <c r="T50" s="36">
        <f t="shared" si="5"/>
        <v>9.2050179398128248E-2</v>
      </c>
      <c r="U50" s="36">
        <f t="shared" si="6"/>
        <v>9.7979563461882302E-2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85552353</v>
      </c>
      <c r="E51" s="31">
        <v>85552353</v>
      </c>
      <c r="F51" s="31">
        <v>18891</v>
      </c>
      <c r="G51" s="36">
        <f t="shared" si="0"/>
        <v>2.2081216164796777E-4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18891</v>
      </c>
      <c r="O51" s="36">
        <f t="shared" si="4"/>
        <v>2.2081216164796777E-4</v>
      </c>
      <c r="P51" s="31">
        <v>4893</v>
      </c>
      <c r="Q51" s="31">
        <v>89551</v>
      </c>
      <c r="R51" s="31">
        <v>18494676</v>
      </c>
      <c r="S51" s="31">
        <v>4893</v>
      </c>
      <c r="T51" s="36">
        <f t="shared" si="5"/>
        <v>5.4639255843039164E-2</v>
      </c>
      <c r="U51" s="36">
        <f t="shared" si="6"/>
        <v>2.8608215818516247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22678150</v>
      </c>
      <c r="E52" s="31">
        <v>22678150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115190641</v>
      </c>
      <c r="E53" s="32">
        <f>SUM(E48:E52)</f>
        <v>115190641</v>
      </c>
      <c r="F53" s="32">
        <f>SUM(F48:F52)</f>
        <v>1399138</v>
      </c>
      <c r="G53" s="37">
        <f t="shared" si="0"/>
        <v>1.2146281918858321E-2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1399138</v>
      </c>
      <c r="O53" s="37">
        <f t="shared" si="4"/>
        <v>1.2146281918858321E-2</v>
      </c>
      <c r="P53" s="32">
        <f>SUM(P48:P52)</f>
        <v>1619523</v>
      </c>
      <c r="Q53" s="32">
        <f>SUM(Q48:Q52)</f>
        <v>13405633</v>
      </c>
      <c r="R53" s="32">
        <f>SUM(R48:R52)</f>
        <v>31849098</v>
      </c>
      <c r="S53" s="32">
        <f>SUM(S48:S52)</f>
        <v>1619523</v>
      </c>
      <c r="T53" s="37">
        <f t="shared" si="5"/>
        <v>0.12080914045610527</v>
      </c>
      <c r="U53" s="37">
        <f t="shared" si="6"/>
        <v>-0.13608019151318007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962124646</v>
      </c>
      <c r="E54" s="32">
        <f>SUM(E8:E9,E11:E18,E20:E26,E28:E34,E36:E39,E41:E46,E48:E52)</f>
        <v>967657343</v>
      </c>
      <c r="F54" s="32">
        <f>SUM(F8:F9,F11:F18,F20:F26,F28:F34,F36:F39,F41:F46,F48:F52)</f>
        <v>128494158</v>
      </c>
      <c r="G54" s="37">
        <f t="shared" si="0"/>
        <v>0.13355250645975034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128494158</v>
      </c>
      <c r="O54" s="37">
        <f t="shared" si="4"/>
        <v>0.13355250645975034</v>
      </c>
      <c r="P54" s="32">
        <f>SUM(P8:P9,P11:P18,P20:P26,P28:P34,P36:P39,P41:P46,P48:P52)</f>
        <v>112915064</v>
      </c>
      <c r="Q54" s="32">
        <f>SUM(Q8:Q9,Q11:Q18,Q20:Q26,Q28:Q34,Q36:Q39,Q41:Q46,Q48:Q52)</f>
        <v>804938852</v>
      </c>
      <c r="R54" s="32">
        <f>SUM(R8:R9,R11:R18,R20:R26,R28:R34,R36:R39,R41:R46,R48:R52)</f>
        <v>782903062</v>
      </c>
      <c r="S54" s="32">
        <f>SUM(S8:S9,S11:S18,S20:S26,S28:S34,S36:S39,S41:S46,S48:S52)</f>
        <v>112915064</v>
      </c>
      <c r="T54" s="37">
        <f t="shared" si="5"/>
        <v>0.14027781578618595</v>
      </c>
      <c r="U54" s="37">
        <f t="shared" si="6"/>
        <v>0.13797179444542484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14485044</v>
      </c>
      <c r="E57" s="31">
        <v>14485044</v>
      </c>
      <c r="F57" s="31">
        <v>3857052</v>
      </c>
      <c r="G57" s="36">
        <f t="shared" ref="G57:G85" si="7">IF(($D57      =0),0,($F57      /$D57      ))</f>
        <v>0.26627823843683179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3857052</v>
      </c>
      <c r="O57" s="36">
        <f t="shared" ref="O57:O85" si="11">IF(($D57      =0),0,($N57      /$D57      ))</f>
        <v>0.26627823843683179</v>
      </c>
      <c r="P57" s="31">
        <v>18132801</v>
      </c>
      <c r="Q57" s="31">
        <v>13755977</v>
      </c>
      <c r="R57" s="31">
        <v>13755977</v>
      </c>
      <c r="S57" s="31">
        <v>18132801</v>
      </c>
      <c r="T57" s="36">
        <f t="shared" ref="T57:T85" si="12">IF(($Q57      =0),0,($S57      /$Q57      ))</f>
        <v>1.3181761644411008</v>
      </c>
      <c r="U57" s="36">
        <f t="shared" ref="U57:U85" si="13">IF(($P57      =0),0,(($F57      /$P57      )-1))</f>
        <v>-0.78728868198575608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14485044</v>
      </c>
      <c r="E58" s="32">
        <f>E57</f>
        <v>14485044</v>
      </c>
      <c r="F58" s="32">
        <f>F57</f>
        <v>3857052</v>
      </c>
      <c r="G58" s="37">
        <f t="shared" si="7"/>
        <v>0.26627823843683179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3857052</v>
      </c>
      <c r="O58" s="37">
        <f t="shared" si="11"/>
        <v>0.26627823843683179</v>
      </c>
      <c r="P58" s="32">
        <f>P57</f>
        <v>18132801</v>
      </c>
      <c r="Q58" s="32">
        <f>Q57</f>
        <v>13755977</v>
      </c>
      <c r="R58" s="32">
        <f>R57</f>
        <v>13755977</v>
      </c>
      <c r="S58" s="32">
        <f>S57</f>
        <v>18132801</v>
      </c>
      <c r="T58" s="37">
        <f t="shared" si="12"/>
        <v>1.3181761644411008</v>
      </c>
      <c r="U58" s="37">
        <f t="shared" si="13"/>
        <v>-0.78728868198575608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950000</v>
      </c>
      <c r="E59" s="31">
        <v>950000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269000</v>
      </c>
      <c r="Q59" s="31">
        <v>1073000</v>
      </c>
      <c r="R59" s="31">
        <v>1073000</v>
      </c>
      <c r="S59" s="31">
        <v>269000</v>
      </c>
      <c r="T59" s="36">
        <f t="shared" si="12"/>
        <v>0.2506989748369059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10600</v>
      </c>
      <c r="E61" s="31">
        <v>10600</v>
      </c>
      <c r="F61" s="31">
        <v>1496</v>
      </c>
      <c r="G61" s="36">
        <f t="shared" si="7"/>
        <v>0.14113207547169812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1496</v>
      </c>
      <c r="O61" s="36">
        <f t="shared" si="11"/>
        <v>0.14113207547169812</v>
      </c>
      <c r="P61" s="31">
        <v>2246</v>
      </c>
      <c r="Q61" s="31">
        <v>1009550</v>
      </c>
      <c r="R61" s="31">
        <v>1009550</v>
      </c>
      <c r="S61" s="31">
        <v>2246</v>
      </c>
      <c r="T61" s="36">
        <f t="shared" si="12"/>
        <v>2.2247536030904859E-3</v>
      </c>
      <c r="U61" s="36">
        <f t="shared" si="13"/>
        <v>-0.33392698130008902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14255261</v>
      </c>
      <c r="E62" s="31">
        <v>14255261</v>
      </c>
      <c r="F62" s="31">
        <v>151286</v>
      </c>
      <c r="G62" s="36">
        <f t="shared" si="7"/>
        <v>1.0612643290080765E-2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151286</v>
      </c>
      <c r="O62" s="36">
        <f t="shared" si="11"/>
        <v>1.0612643290080765E-2</v>
      </c>
      <c r="P62" s="31">
        <v>5016744</v>
      </c>
      <c r="Q62" s="31">
        <v>15089260</v>
      </c>
      <c r="R62" s="31">
        <v>15198738</v>
      </c>
      <c r="S62" s="31">
        <v>5016744</v>
      </c>
      <c r="T62" s="36">
        <f t="shared" si="12"/>
        <v>0.33247117486212047</v>
      </c>
      <c r="U62" s="36">
        <f t="shared" si="13"/>
        <v>-0.96984378712567354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15215861</v>
      </c>
      <c r="E63" s="32">
        <f>SUM(E59:E62)</f>
        <v>15215861</v>
      </c>
      <c r="F63" s="32">
        <f>SUM(F59:F62)</f>
        <v>152782</v>
      </c>
      <c r="G63" s="37">
        <f t="shared" si="7"/>
        <v>1.0040969748606405E-2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152782</v>
      </c>
      <c r="O63" s="37">
        <f t="shared" si="11"/>
        <v>1.0040969748606405E-2</v>
      </c>
      <c r="P63" s="32">
        <f>SUM(P59:P62)</f>
        <v>5287990</v>
      </c>
      <c r="Q63" s="32">
        <f>SUM(Q59:Q62)</f>
        <v>17171810</v>
      </c>
      <c r="R63" s="32">
        <f>SUM(R59:R62)</f>
        <v>17281288</v>
      </c>
      <c r="S63" s="32">
        <f>SUM(S59:S62)</f>
        <v>5287990</v>
      </c>
      <c r="T63" s="37">
        <f t="shared" si="12"/>
        <v>0.30794598822139307</v>
      </c>
      <c r="U63" s="37">
        <f t="shared" si="13"/>
        <v>-0.97110773658800409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12919976</v>
      </c>
      <c r="E65" s="31">
        <v>12919976</v>
      </c>
      <c r="F65" s="31">
        <v>261</v>
      </c>
      <c r="G65" s="36">
        <f t="shared" si="7"/>
        <v>2.0201275915682817E-5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261</v>
      </c>
      <c r="O65" s="36">
        <f t="shared" si="11"/>
        <v>2.0201275915682817E-5</v>
      </c>
      <c r="P65" s="31">
        <v>1390</v>
      </c>
      <c r="Q65" s="31">
        <v>9312013</v>
      </c>
      <c r="R65" s="31">
        <v>9312013</v>
      </c>
      <c r="S65" s="31">
        <v>1390</v>
      </c>
      <c r="T65" s="36">
        <f t="shared" si="12"/>
        <v>1.4926955106269718E-4</v>
      </c>
      <c r="U65" s="36">
        <f t="shared" si="13"/>
        <v>-0.81223021582733812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330000</v>
      </c>
      <c r="E66" s="31">
        <v>330000</v>
      </c>
      <c r="F66" s="31">
        <v>21307</v>
      </c>
      <c r="G66" s="36">
        <f t="shared" si="7"/>
        <v>6.4566666666666661E-2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21307</v>
      </c>
      <c r="O66" s="36">
        <f t="shared" si="11"/>
        <v>6.4566666666666661E-2</v>
      </c>
      <c r="P66" s="31">
        <v>35590209</v>
      </c>
      <c r="Q66" s="31">
        <v>110000</v>
      </c>
      <c r="R66" s="31">
        <v>110000</v>
      </c>
      <c r="S66" s="31">
        <v>35590209</v>
      </c>
      <c r="T66" s="36">
        <f t="shared" si="12"/>
        <v>323.54735454545454</v>
      </c>
      <c r="U66" s="36">
        <f t="shared" si="13"/>
        <v>-0.99940132411135885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130479</v>
      </c>
      <c r="E67" s="31">
        <v>130479</v>
      </c>
      <c r="F67" s="31">
        <v>1404</v>
      </c>
      <c r="G67" s="36">
        <f t="shared" si="7"/>
        <v>1.0760352240590439E-2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1404</v>
      </c>
      <c r="O67" s="36">
        <f t="shared" si="11"/>
        <v>1.0760352240590439E-2</v>
      </c>
      <c r="P67" s="31">
        <v>1765</v>
      </c>
      <c r="Q67" s="31">
        <v>0</v>
      </c>
      <c r="R67" s="31">
        <v>0</v>
      </c>
      <c r="S67" s="31">
        <v>1765</v>
      </c>
      <c r="T67" s="36">
        <f t="shared" si="12"/>
        <v>0</v>
      </c>
      <c r="U67" s="36">
        <f t="shared" si="13"/>
        <v>-0.20453257790368273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1816568</v>
      </c>
      <c r="E68" s="31">
        <v>1816568</v>
      </c>
      <c r="F68" s="31">
        <v>5229</v>
      </c>
      <c r="G68" s="36">
        <f t="shared" si="7"/>
        <v>2.8785049610033867E-3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5229</v>
      </c>
      <c r="O68" s="36">
        <f t="shared" si="11"/>
        <v>2.8785049610033867E-3</v>
      </c>
      <c r="P68" s="31">
        <v>201824</v>
      </c>
      <c r="Q68" s="31">
        <v>1747164</v>
      </c>
      <c r="R68" s="31">
        <v>1747164</v>
      </c>
      <c r="S68" s="31">
        <v>201824</v>
      </c>
      <c r="T68" s="36">
        <f t="shared" si="12"/>
        <v>0.11551520063371269</v>
      </c>
      <c r="U68" s="36">
        <f t="shared" si="13"/>
        <v>-0.97409128745837958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4216000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15197023</v>
      </c>
      <c r="E70" s="32">
        <f>SUM(E64:E69)</f>
        <v>15197023</v>
      </c>
      <c r="F70" s="32">
        <f>SUM(F64:F69)</f>
        <v>28201</v>
      </c>
      <c r="G70" s="37">
        <f t="shared" si="7"/>
        <v>1.8556923944906842E-3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28201</v>
      </c>
      <c r="O70" s="37">
        <f t="shared" si="11"/>
        <v>1.8556923944906842E-3</v>
      </c>
      <c r="P70" s="32">
        <f>SUM(P64:P69)</f>
        <v>35795188</v>
      </c>
      <c r="Q70" s="32">
        <f>SUM(Q64:Q69)</f>
        <v>15385177</v>
      </c>
      <c r="R70" s="32">
        <f>SUM(R64:R69)</f>
        <v>11169177</v>
      </c>
      <c r="S70" s="32">
        <f>SUM(S64:S69)</f>
        <v>35795188</v>
      </c>
      <c r="T70" s="37">
        <f t="shared" si="12"/>
        <v>2.3266022873834991</v>
      </c>
      <c r="U70" s="37">
        <f t="shared" si="13"/>
        <v>-0.99921215667312602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6000</v>
      </c>
      <c r="E71" s="31">
        <v>6000</v>
      </c>
      <c r="F71" s="31">
        <v>45820</v>
      </c>
      <c r="G71" s="36">
        <f t="shared" si="7"/>
        <v>7.6366666666666667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45820</v>
      </c>
      <c r="O71" s="36">
        <f t="shared" si="11"/>
        <v>7.6366666666666667</v>
      </c>
      <c r="P71" s="31">
        <v>1169</v>
      </c>
      <c r="Q71" s="31">
        <v>50004</v>
      </c>
      <c r="R71" s="31">
        <v>10000</v>
      </c>
      <c r="S71" s="31">
        <v>1169</v>
      </c>
      <c r="T71" s="36">
        <f t="shared" si="12"/>
        <v>2.337812974962003E-2</v>
      </c>
      <c r="U71" s="36">
        <f t="shared" si="13"/>
        <v>38.195893926432852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36990</v>
      </c>
      <c r="E72" s="31">
        <v>36990</v>
      </c>
      <c r="F72" s="31">
        <v>22822</v>
      </c>
      <c r="G72" s="36">
        <f t="shared" si="7"/>
        <v>0.6169775615031089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22822</v>
      </c>
      <c r="O72" s="36">
        <f t="shared" si="11"/>
        <v>0.6169775615031089</v>
      </c>
      <c r="P72" s="31">
        <v>14253</v>
      </c>
      <c r="Q72" s="31">
        <v>23419</v>
      </c>
      <c r="R72" s="31">
        <v>35086</v>
      </c>
      <c r="S72" s="31">
        <v>14253</v>
      </c>
      <c r="T72" s="36">
        <f t="shared" si="12"/>
        <v>0.60860839489303553</v>
      </c>
      <c r="U72" s="36">
        <f t="shared" si="13"/>
        <v>0.60120676348838842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1721179</v>
      </c>
      <c r="E73" s="31">
        <v>1721179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1539950</v>
      </c>
      <c r="R73" s="31">
        <v>1589659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573575</v>
      </c>
      <c r="E74" s="31">
        <v>573575</v>
      </c>
      <c r="F74" s="31">
        <v>270127</v>
      </c>
      <c r="G74" s="36">
        <f t="shared" si="7"/>
        <v>0.47095323192259075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270127</v>
      </c>
      <c r="O74" s="36">
        <f t="shared" si="11"/>
        <v>0.47095323192259075</v>
      </c>
      <c r="P74" s="31">
        <v>68061</v>
      </c>
      <c r="Q74" s="31">
        <v>573575</v>
      </c>
      <c r="R74" s="31">
        <v>278758</v>
      </c>
      <c r="S74" s="31">
        <v>68061</v>
      </c>
      <c r="T74" s="36">
        <f t="shared" si="12"/>
        <v>0.11866102950791091</v>
      </c>
      <c r="U74" s="36">
        <f t="shared" si="13"/>
        <v>2.9688955495805232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69931</v>
      </c>
      <c r="E75" s="31">
        <v>69931</v>
      </c>
      <c r="F75" s="31">
        <v>10550</v>
      </c>
      <c r="G75" s="36">
        <f t="shared" si="7"/>
        <v>0.15086299352218616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10550</v>
      </c>
      <c r="O75" s="36">
        <f t="shared" si="11"/>
        <v>0.15086299352218616</v>
      </c>
      <c r="P75" s="31">
        <v>29947</v>
      </c>
      <c r="Q75" s="31">
        <v>66411</v>
      </c>
      <c r="R75" s="31">
        <v>66411</v>
      </c>
      <c r="S75" s="31">
        <v>29947</v>
      </c>
      <c r="T75" s="36">
        <f t="shared" si="12"/>
        <v>0.4509343331676981</v>
      </c>
      <c r="U75" s="36">
        <f t="shared" si="13"/>
        <v>-0.64771095602230599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3465530</v>
      </c>
      <c r="E76" s="31">
        <v>3465530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7151927</v>
      </c>
      <c r="R76" s="31">
        <v>6609381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550000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550000</v>
      </c>
      <c r="O77" s="36">
        <f t="shared" si="11"/>
        <v>0</v>
      </c>
      <c r="P77" s="31">
        <v>530078</v>
      </c>
      <c r="Q77" s="31">
        <v>0</v>
      </c>
      <c r="R77" s="31">
        <v>0</v>
      </c>
      <c r="S77" s="31">
        <v>530078</v>
      </c>
      <c r="T77" s="36">
        <f t="shared" si="12"/>
        <v>0</v>
      </c>
      <c r="U77" s="36">
        <f t="shared" si="13"/>
        <v>3.7583148140462264E-2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5873205</v>
      </c>
      <c r="E78" s="32">
        <f>SUM(E71:E77)</f>
        <v>5873205</v>
      </c>
      <c r="F78" s="32">
        <f>SUM(F71:F77)</f>
        <v>899319</v>
      </c>
      <c r="G78" s="37">
        <f t="shared" si="7"/>
        <v>0.15312235823540979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899319</v>
      </c>
      <c r="O78" s="37">
        <f t="shared" si="11"/>
        <v>0.15312235823540979</v>
      </c>
      <c r="P78" s="32">
        <f>SUM(P71:P77)</f>
        <v>643508</v>
      </c>
      <c r="Q78" s="32">
        <f>SUM(Q71:Q77)</f>
        <v>9405286</v>
      </c>
      <c r="R78" s="32">
        <f>SUM(R71:R77)</f>
        <v>8589295</v>
      </c>
      <c r="S78" s="32">
        <f>SUM(S71:S77)</f>
        <v>643508</v>
      </c>
      <c r="T78" s="37">
        <f t="shared" si="12"/>
        <v>6.8419822640162137E-2</v>
      </c>
      <c r="U78" s="37">
        <f t="shared" si="13"/>
        <v>0.39752574948563191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1318700</v>
      </c>
      <c r="E79" s="31">
        <v>1318700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360934</v>
      </c>
      <c r="Q79" s="31">
        <v>1524000</v>
      </c>
      <c r="R79" s="31">
        <v>1269100</v>
      </c>
      <c r="S79" s="31">
        <v>360934</v>
      </c>
      <c r="T79" s="36">
        <f t="shared" si="12"/>
        <v>0.23683333333333334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727660</v>
      </c>
      <c r="E80" s="31">
        <v>727660</v>
      </c>
      <c r="F80" s="31">
        <v>174361</v>
      </c>
      <c r="G80" s="36">
        <f t="shared" si="7"/>
        <v>0.23961877800071463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174361</v>
      </c>
      <c r="O80" s="36">
        <f t="shared" si="11"/>
        <v>0.23961877800071463</v>
      </c>
      <c r="P80" s="31">
        <v>1219048</v>
      </c>
      <c r="Q80" s="31">
        <v>691038</v>
      </c>
      <c r="R80" s="31">
        <v>691038</v>
      </c>
      <c r="S80" s="31">
        <v>1219048</v>
      </c>
      <c r="T80" s="36">
        <f t="shared" si="12"/>
        <v>1.7640824383029587</v>
      </c>
      <c r="U80" s="36">
        <f t="shared" si="13"/>
        <v>-0.85696953688451971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4298000</v>
      </c>
      <c r="E81" s="31">
        <v>4298000</v>
      </c>
      <c r="F81" s="31">
        <v>862480</v>
      </c>
      <c r="G81" s="36">
        <f t="shared" si="7"/>
        <v>0.20067007910656118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862480</v>
      </c>
      <c r="O81" s="36">
        <f t="shared" si="11"/>
        <v>0.20067007910656118</v>
      </c>
      <c r="P81" s="31">
        <v>861945</v>
      </c>
      <c r="Q81" s="31">
        <v>4188800</v>
      </c>
      <c r="R81" s="31">
        <v>4188800</v>
      </c>
      <c r="S81" s="31">
        <v>861945</v>
      </c>
      <c r="T81" s="36">
        <f t="shared" si="12"/>
        <v>0.20577372994652407</v>
      </c>
      <c r="U81" s="36">
        <f t="shared" si="13"/>
        <v>6.2068925511482576E-4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11160</v>
      </c>
      <c r="Q82" s="31">
        <v>0</v>
      </c>
      <c r="R82" s="31">
        <v>0</v>
      </c>
      <c r="S82" s="31">
        <v>11160</v>
      </c>
      <c r="T82" s="36">
        <f t="shared" si="12"/>
        <v>0</v>
      </c>
      <c r="U82" s="36">
        <f t="shared" si="13"/>
        <v>-1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6344360</v>
      </c>
      <c r="E84" s="32">
        <f>SUM(E79:E83)</f>
        <v>6344360</v>
      </c>
      <c r="F84" s="32">
        <f>SUM(F79:F83)</f>
        <v>1036841</v>
      </c>
      <c r="G84" s="37">
        <f t="shared" si="7"/>
        <v>0.16342720148289189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1036841</v>
      </c>
      <c r="O84" s="37">
        <f t="shared" si="11"/>
        <v>0.16342720148289189</v>
      </c>
      <c r="P84" s="32">
        <f>SUM(P79:P83)</f>
        <v>2453087</v>
      </c>
      <c r="Q84" s="32">
        <f>SUM(Q79:Q83)</f>
        <v>6403838</v>
      </c>
      <c r="R84" s="32">
        <f>SUM(R79:R83)</f>
        <v>6148938</v>
      </c>
      <c r="S84" s="32">
        <f>SUM(S79:S83)</f>
        <v>2453087</v>
      </c>
      <c r="T84" s="37">
        <f t="shared" si="12"/>
        <v>0.38306512438322143</v>
      </c>
      <c r="U84" s="37">
        <f t="shared" si="13"/>
        <v>-0.57733215332354704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57115493</v>
      </c>
      <c r="E85" s="32">
        <f>SUM(E57,E59:E62,E64:E69,E71:E77,E79:E83)</f>
        <v>57115493</v>
      </c>
      <c r="F85" s="32">
        <f>SUM(F57,F59:F62,F64:F69,F71:F77,F79:F83)</f>
        <v>5974195</v>
      </c>
      <c r="G85" s="37">
        <f t="shared" si="7"/>
        <v>0.10459850184607529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5974195</v>
      </c>
      <c r="O85" s="37">
        <f t="shared" si="11"/>
        <v>0.10459850184607529</v>
      </c>
      <c r="P85" s="32">
        <f>SUM(P57,P59:P62,P64:P69,P71:P77,P79:P83)</f>
        <v>62312574</v>
      </c>
      <c r="Q85" s="32">
        <f>SUM(Q57,Q59:Q62,Q64:Q69,Q71:Q77,Q79:Q83)</f>
        <v>62122088</v>
      </c>
      <c r="R85" s="32">
        <f>SUM(R57,R59:R62,R64:R69,R71:R77,R79:R83)</f>
        <v>56944675</v>
      </c>
      <c r="S85" s="32">
        <f>SUM(S57,S59:S62,S64:S69,S71:S77,S79:S83)</f>
        <v>62312574</v>
      </c>
      <c r="T85" s="37">
        <f t="shared" si="12"/>
        <v>1.0030663167664293</v>
      </c>
      <c r="U85" s="37">
        <f t="shared" si="13"/>
        <v>-0.90412536962443568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325471921</v>
      </c>
      <c r="E88" s="31">
        <v>325471921</v>
      </c>
      <c r="F88" s="31">
        <v>45617263</v>
      </c>
      <c r="G88" s="36">
        <f t="shared" ref="G88:G99" si="14">IF(($D88      =0),0,($F88      /$D88      ))</f>
        <v>0.14015729178677752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45617263</v>
      </c>
      <c r="O88" s="36">
        <f t="shared" ref="O88:O99" si="18">IF(($D88      =0),0,($N88      /$D88      ))</f>
        <v>0.14015729178677752</v>
      </c>
      <c r="P88" s="31">
        <v>42770695</v>
      </c>
      <c r="Q88" s="31">
        <v>177809574</v>
      </c>
      <c r="R88" s="31">
        <v>239459902</v>
      </c>
      <c r="S88" s="31">
        <v>42770695</v>
      </c>
      <c r="T88" s="36">
        <f t="shared" ref="T88:T99" si="19">IF(($Q88      =0),0,($S88      /$Q88      ))</f>
        <v>0.24054213751167303</v>
      </c>
      <c r="U88" s="36">
        <f t="shared" ref="U88:U99" si="20">IF(($P88      =0),0,(($F88      /$P88      )-1))</f>
        <v>6.6554167520541885E-2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405797700</v>
      </c>
      <c r="E89" s="31">
        <v>405797700</v>
      </c>
      <c r="F89" s="31">
        <v>44032929</v>
      </c>
      <c r="G89" s="36">
        <f t="shared" si="14"/>
        <v>0.10850955784125933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44032929</v>
      </c>
      <c r="O89" s="36">
        <f t="shared" si="18"/>
        <v>0.10850955784125933</v>
      </c>
      <c r="P89" s="31">
        <v>26500543</v>
      </c>
      <c r="Q89" s="31">
        <v>294156600</v>
      </c>
      <c r="R89" s="31">
        <v>433228600</v>
      </c>
      <c r="S89" s="31">
        <v>26500543</v>
      </c>
      <c r="T89" s="36">
        <f t="shared" si="19"/>
        <v>9.0089914691698234E-2</v>
      </c>
      <c r="U89" s="36">
        <f t="shared" si="20"/>
        <v>0.66158591542822354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245541590</v>
      </c>
      <c r="E90" s="31">
        <v>245541590</v>
      </c>
      <c r="F90" s="31">
        <v>38254820</v>
      </c>
      <c r="G90" s="36">
        <f t="shared" si="14"/>
        <v>0.15579772045949528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38254820</v>
      </c>
      <c r="O90" s="36">
        <f t="shared" si="18"/>
        <v>0.15579772045949528</v>
      </c>
      <c r="P90" s="31">
        <v>1414453795</v>
      </c>
      <c r="Q90" s="31">
        <v>243221212</v>
      </c>
      <c r="R90" s="31">
        <v>246661991</v>
      </c>
      <c r="S90" s="31">
        <v>1414453795</v>
      </c>
      <c r="T90" s="36">
        <f t="shared" si="19"/>
        <v>5.8155034397246572</v>
      </c>
      <c r="U90" s="36">
        <f t="shared" si="20"/>
        <v>-0.97295435161245403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976811211</v>
      </c>
      <c r="E91" s="32">
        <f>SUM(E88:E90)</f>
        <v>976811211</v>
      </c>
      <c r="F91" s="32">
        <f>SUM(F88:F90)</f>
        <v>127905012</v>
      </c>
      <c r="G91" s="37">
        <f t="shared" si="14"/>
        <v>0.13094138412791007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127905012</v>
      </c>
      <c r="O91" s="37">
        <f t="shared" si="18"/>
        <v>0.13094138412791007</v>
      </c>
      <c r="P91" s="32">
        <f>SUM(P88:P90)</f>
        <v>1483725033</v>
      </c>
      <c r="Q91" s="32">
        <f>SUM(Q88:Q90)</f>
        <v>715187386</v>
      </c>
      <c r="R91" s="32">
        <f>SUM(R88:R90)</f>
        <v>919350493</v>
      </c>
      <c r="S91" s="32">
        <f>SUM(S88:S90)</f>
        <v>1483725033</v>
      </c>
      <c r="T91" s="37">
        <f t="shared" si="19"/>
        <v>2.0745961996035538</v>
      </c>
      <c r="U91" s="37">
        <f t="shared" si="20"/>
        <v>-0.91379466602286541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27801061</v>
      </c>
      <c r="E92" s="31">
        <v>27801061</v>
      </c>
      <c r="F92" s="31">
        <v>452992230</v>
      </c>
      <c r="G92" s="36">
        <f t="shared" si="14"/>
        <v>16.294062661853086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452992230</v>
      </c>
      <c r="O92" s="36">
        <f t="shared" si="18"/>
        <v>16.294062661853086</v>
      </c>
      <c r="P92" s="31">
        <v>386106223</v>
      </c>
      <c r="Q92" s="31">
        <v>1000974732</v>
      </c>
      <c r="R92" s="31">
        <v>999505228</v>
      </c>
      <c r="S92" s="31">
        <v>386106223</v>
      </c>
      <c r="T92" s="36">
        <f t="shared" si="19"/>
        <v>0.38573023939229667</v>
      </c>
      <c r="U92" s="36">
        <f t="shared" si="20"/>
        <v>0.17323213928100811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4304483</v>
      </c>
      <c r="E93" s="31">
        <v>4304483</v>
      </c>
      <c r="F93" s="31">
        <v>848249</v>
      </c>
      <c r="G93" s="36">
        <f t="shared" si="14"/>
        <v>0.19706176095944622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848249</v>
      </c>
      <c r="O93" s="36">
        <f t="shared" si="18"/>
        <v>0.19706176095944622</v>
      </c>
      <c r="P93" s="31">
        <v>997606</v>
      </c>
      <c r="Q93" s="31">
        <v>3261008</v>
      </c>
      <c r="R93" s="31">
        <v>4061008</v>
      </c>
      <c r="S93" s="31">
        <v>997606</v>
      </c>
      <c r="T93" s="36">
        <f t="shared" si="19"/>
        <v>0.30591951936333794</v>
      </c>
      <c r="U93" s="36">
        <f t="shared" si="20"/>
        <v>-0.14971541871239746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300643</v>
      </c>
      <c r="E94" s="31">
        <v>300643</v>
      </c>
      <c r="F94" s="31">
        <v>79612</v>
      </c>
      <c r="G94" s="36">
        <f t="shared" si="14"/>
        <v>0.26480576630754749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79612</v>
      </c>
      <c r="O94" s="36">
        <f t="shared" si="18"/>
        <v>0.26480576630754749</v>
      </c>
      <c r="P94" s="31">
        <v>67211</v>
      </c>
      <c r="Q94" s="31">
        <v>285511</v>
      </c>
      <c r="R94" s="31">
        <v>285511</v>
      </c>
      <c r="S94" s="31">
        <v>67211</v>
      </c>
      <c r="T94" s="36">
        <f t="shared" si="19"/>
        <v>0.23540599136285467</v>
      </c>
      <c r="U94" s="36">
        <f t="shared" si="20"/>
        <v>0.18450848819389676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2249000</v>
      </c>
      <c r="E95" s="31">
        <v>2249000</v>
      </c>
      <c r="F95" s="31">
        <v>406975</v>
      </c>
      <c r="G95" s="36">
        <f t="shared" si="14"/>
        <v>0.18095820364606491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406975</v>
      </c>
      <c r="O95" s="36">
        <f t="shared" si="18"/>
        <v>0.18095820364606491</v>
      </c>
      <c r="P95" s="31">
        <v>486737</v>
      </c>
      <c r="Q95" s="31">
        <v>2606000</v>
      </c>
      <c r="R95" s="31">
        <v>2606000</v>
      </c>
      <c r="S95" s="31">
        <v>486737</v>
      </c>
      <c r="T95" s="36">
        <f t="shared" si="19"/>
        <v>0.18677551803530315</v>
      </c>
      <c r="U95" s="36">
        <f t="shared" si="20"/>
        <v>-0.16387083784466761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34655187</v>
      </c>
      <c r="E96" s="32">
        <f>SUM(E92:E95)</f>
        <v>34655187</v>
      </c>
      <c r="F96" s="32">
        <f>SUM(F92:F95)</f>
        <v>454327066</v>
      </c>
      <c r="G96" s="37">
        <f t="shared" si="14"/>
        <v>13.109929719900228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454327066</v>
      </c>
      <c r="O96" s="37">
        <f t="shared" si="18"/>
        <v>13.109929719900228</v>
      </c>
      <c r="P96" s="32">
        <f>SUM(P92:P95)</f>
        <v>387657777</v>
      </c>
      <c r="Q96" s="32">
        <f>SUM(Q92:Q95)</f>
        <v>1007127251</v>
      </c>
      <c r="R96" s="32">
        <f>SUM(R92:R95)</f>
        <v>1006457747</v>
      </c>
      <c r="S96" s="32">
        <f>SUM(S92:S95)</f>
        <v>387657777</v>
      </c>
      <c r="T96" s="37">
        <f t="shared" si="19"/>
        <v>0.3849143954898307</v>
      </c>
      <c r="U96" s="37">
        <f t="shared" si="20"/>
        <v>0.17197975367846152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25398795</v>
      </c>
      <c r="E97" s="31">
        <v>25398795</v>
      </c>
      <c r="F97" s="31">
        <v>6081407</v>
      </c>
      <c r="G97" s="36">
        <f t="shared" si="14"/>
        <v>0.23943683155047316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6081407</v>
      </c>
      <c r="O97" s="36">
        <f t="shared" si="18"/>
        <v>0.23943683155047316</v>
      </c>
      <c r="P97" s="31">
        <v>5661933</v>
      </c>
      <c r="Q97" s="31">
        <v>24506539</v>
      </c>
      <c r="R97" s="31">
        <v>21097968</v>
      </c>
      <c r="S97" s="31">
        <v>5661933</v>
      </c>
      <c r="T97" s="36">
        <f t="shared" si="19"/>
        <v>0.23103764264713186</v>
      </c>
      <c r="U97" s="36">
        <f t="shared" si="20"/>
        <v>7.4086712082251704E-2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6374278</v>
      </c>
      <c r="E98" s="31">
        <v>6374278</v>
      </c>
      <c r="F98" s="31">
        <v>595487</v>
      </c>
      <c r="G98" s="36">
        <f t="shared" si="14"/>
        <v>9.3420305797770345E-2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595487</v>
      </c>
      <c r="O98" s="36">
        <f t="shared" si="18"/>
        <v>9.3420305797770345E-2</v>
      </c>
      <c r="P98" s="31">
        <v>779877</v>
      </c>
      <c r="Q98" s="31">
        <v>5509791</v>
      </c>
      <c r="R98" s="31">
        <v>6656273</v>
      </c>
      <c r="S98" s="31">
        <v>779877</v>
      </c>
      <c r="T98" s="36">
        <f t="shared" si="19"/>
        <v>0.14154384440353546</v>
      </c>
      <c r="U98" s="36">
        <f t="shared" si="20"/>
        <v>-0.23643471983402509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50929879</v>
      </c>
      <c r="E99" s="31">
        <v>50929879</v>
      </c>
      <c r="F99" s="31">
        <v>7007993</v>
      </c>
      <c r="G99" s="36">
        <f t="shared" si="14"/>
        <v>0.13760081778321132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7007993</v>
      </c>
      <c r="O99" s="36">
        <f t="shared" si="18"/>
        <v>0.13760081778321132</v>
      </c>
      <c r="P99" s="31">
        <v>12070739</v>
      </c>
      <c r="Q99" s="31">
        <v>42453758</v>
      </c>
      <c r="R99" s="31">
        <v>36598763</v>
      </c>
      <c r="S99" s="31">
        <v>12070739</v>
      </c>
      <c r="T99" s="36">
        <f t="shared" si="19"/>
        <v>0.28432674911841727</v>
      </c>
      <c r="U99" s="36">
        <f t="shared" si="20"/>
        <v>-0.41942303615379306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32817368</v>
      </c>
      <c r="E100" s="31">
        <v>32817368</v>
      </c>
      <c r="F100" s="31">
        <v>12603766</v>
      </c>
      <c r="G100" s="36">
        <f>IF(($D100     =0),0,($F100     /$D100     ))</f>
        <v>0.38405779525036865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12603766</v>
      </c>
      <c r="O100" s="36">
        <f>IF(($D100     =0),0,($N100     /$D100     ))</f>
        <v>0.38405779525036865</v>
      </c>
      <c r="P100" s="31">
        <v>11032693</v>
      </c>
      <c r="Q100" s="31">
        <v>31216236</v>
      </c>
      <c r="R100" s="31">
        <v>31123275</v>
      </c>
      <c r="S100" s="31">
        <v>11032693</v>
      </c>
      <c r="T100" s="36">
        <f>IF(($Q100     =0),0,($S100     /$Q100     ))</f>
        <v>0.35342803661530492</v>
      </c>
      <c r="U100" s="36">
        <f>IF(($P100     =0),0,(($F100     /$P100     )-1))</f>
        <v>0.14240158771752287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115520320</v>
      </c>
      <c r="E101" s="32">
        <f>SUM(E97:E100)</f>
        <v>115520320</v>
      </c>
      <c r="F101" s="32">
        <f>SUM(F97:F100)</f>
        <v>26288653</v>
      </c>
      <c r="G101" s="37">
        <f>IF(($D101     =0),0,($F101     /$D101     ))</f>
        <v>0.22756734919016844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26288653</v>
      </c>
      <c r="O101" s="37">
        <f>IF(($D101     =0),0,($N101     /$D101     ))</f>
        <v>0.22756734919016844</v>
      </c>
      <c r="P101" s="32">
        <f>SUM(P97:P100)</f>
        <v>29545242</v>
      </c>
      <c r="Q101" s="32">
        <f>SUM(Q97:Q100)</f>
        <v>103686324</v>
      </c>
      <c r="R101" s="32">
        <f>SUM(R97:R100)</f>
        <v>95476279</v>
      </c>
      <c r="S101" s="32">
        <f>SUM(S97:S100)</f>
        <v>29545242</v>
      </c>
      <c r="T101" s="37">
        <f>IF(($Q101     =0),0,($S101     /$Q101     ))</f>
        <v>0.28494830234313256</v>
      </c>
      <c r="U101" s="37">
        <f>IF(($P101     =0),0,(($F101     /$P101     )-1))</f>
        <v>-0.11022380524078967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1126986718</v>
      </c>
      <c r="E102" s="32">
        <f>SUM(E88:E90,E92:E95,E97:E100)</f>
        <v>1126986718</v>
      </c>
      <c r="F102" s="32">
        <f>SUM(F88:F90,F92:F95,F97:F100)</f>
        <v>608520731</v>
      </c>
      <c r="G102" s="37">
        <f>IF(($D102     =0),0,($F102     /$D102     ))</f>
        <v>0.5399537734392359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608520731</v>
      </c>
      <c r="O102" s="37">
        <f>IF(($D102     =0),0,($N102     /$D102     ))</f>
        <v>0.5399537734392359</v>
      </c>
      <c r="P102" s="32">
        <f>SUM(P88:P90,P92:P95,P97:P100)</f>
        <v>1900928052</v>
      </c>
      <c r="Q102" s="32">
        <f>SUM(Q88:Q90,Q92:Q95,Q97:Q100)</f>
        <v>1826000961</v>
      </c>
      <c r="R102" s="32">
        <f>SUM(R88:R90,R92:R95,R97:R100)</f>
        <v>2021284519</v>
      </c>
      <c r="S102" s="32">
        <f>SUM(S88:S90,S92:S95,S97:S100)</f>
        <v>1900928052</v>
      </c>
      <c r="T102" s="37">
        <f>IF(($Q102     =0),0,($S102     /$Q102     ))</f>
        <v>1.0410334345930281</v>
      </c>
      <c r="U102" s="37">
        <f>IF(($P102     =0),0,(($F102     /$P102     )-1))</f>
        <v>-0.67988229204163475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200550660</v>
      </c>
      <c r="E105" s="31">
        <v>200550660</v>
      </c>
      <c r="F105" s="31">
        <v>126294489</v>
      </c>
      <c r="G105" s="36">
        <f t="shared" ref="G105:G136" si="21">IF(($D105     =0),0,($F105     /$D105     ))</f>
        <v>0.62973858575184938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126294489</v>
      </c>
      <c r="O105" s="36">
        <f t="shared" ref="O105:O136" si="25">IF(($D105     =0),0,($N105     /$D105     ))</f>
        <v>0.62973858575184938</v>
      </c>
      <c r="P105" s="31">
        <v>68704195</v>
      </c>
      <c r="Q105" s="31">
        <v>313741610</v>
      </c>
      <c r="R105" s="31">
        <v>441773710</v>
      </c>
      <c r="S105" s="31">
        <v>68704195</v>
      </c>
      <c r="T105" s="36">
        <f t="shared" ref="T105:T136" si="26">IF(($Q105     =0),0,($S105     /$Q105     ))</f>
        <v>0.21898336978636657</v>
      </c>
      <c r="U105" s="36">
        <f t="shared" ref="U105:U136" si="27">IF(($P105     =0),0,(($F105     /$P105     )-1))</f>
        <v>0.83823548183629826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200550660</v>
      </c>
      <c r="E106" s="32">
        <f>E105</f>
        <v>200550660</v>
      </c>
      <c r="F106" s="32">
        <f>F105</f>
        <v>126294489</v>
      </c>
      <c r="G106" s="37">
        <f t="shared" si="21"/>
        <v>0.62973858575184938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126294489</v>
      </c>
      <c r="O106" s="37">
        <f t="shared" si="25"/>
        <v>0.62973858575184938</v>
      </c>
      <c r="P106" s="32">
        <f>P105</f>
        <v>68704195</v>
      </c>
      <c r="Q106" s="32">
        <f>Q105</f>
        <v>313741610</v>
      </c>
      <c r="R106" s="32">
        <f>R105</f>
        <v>441773710</v>
      </c>
      <c r="S106" s="32">
        <f>S105</f>
        <v>68704195</v>
      </c>
      <c r="T106" s="37">
        <f t="shared" si="26"/>
        <v>0.21898336978636657</v>
      </c>
      <c r="U106" s="37">
        <f t="shared" si="27"/>
        <v>0.83823548183629826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2999166</v>
      </c>
      <c r="E107" s="31">
        <v>2999166</v>
      </c>
      <c r="F107" s="31">
        <v>468992</v>
      </c>
      <c r="G107" s="36">
        <f t="shared" si="21"/>
        <v>0.15637413867721894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468992</v>
      </c>
      <c r="O107" s="36">
        <f t="shared" si="25"/>
        <v>0.15637413867721894</v>
      </c>
      <c r="P107" s="31">
        <v>298272</v>
      </c>
      <c r="Q107" s="31">
        <v>2336309</v>
      </c>
      <c r="R107" s="31">
        <v>2336309</v>
      </c>
      <c r="S107" s="31">
        <v>298272</v>
      </c>
      <c r="T107" s="36">
        <f t="shared" si="26"/>
        <v>0.12766804391028755</v>
      </c>
      <c r="U107" s="36">
        <f t="shared" si="27"/>
        <v>0.57236348031327111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6741424</v>
      </c>
      <c r="E108" s="31">
        <v>6741424</v>
      </c>
      <c r="F108" s="31">
        <v>433202</v>
      </c>
      <c r="G108" s="36">
        <f t="shared" si="21"/>
        <v>6.4259717234815675E-2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433202</v>
      </c>
      <c r="O108" s="36">
        <f t="shared" si="25"/>
        <v>6.4259717234815675E-2</v>
      </c>
      <c r="P108" s="31">
        <v>142964</v>
      </c>
      <c r="Q108" s="31">
        <v>5462786</v>
      </c>
      <c r="R108" s="31">
        <v>5441082</v>
      </c>
      <c r="S108" s="31">
        <v>142964</v>
      </c>
      <c r="T108" s="36">
        <f t="shared" si="26"/>
        <v>2.6170529103647845E-2</v>
      </c>
      <c r="U108" s="36">
        <f t="shared" si="27"/>
        <v>2.0301474497076186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14034113</v>
      </c>
      <c r="E109" s="31">
        <v>14034113</v>
      </c>
      <c r="F109" s="31">
        <v>6926960</v>
      </c>
      <c r="G109" s="36">
        <f t="shared" si="21"/>
        <v>0.49358017852642344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6926960</v>
      </c>
      <c r="O109" s="36">
        <f t="shared" si="25"/>
        <v>0.49358017852642344</v>
      </c>
      <c r="P109" s="31">
        <v>6958945</v>
      </c>
      <c r="Q109" s="31">
        <v>14080764</v>
      </c>
      <c r="R109" s="31">
        <v>14023788</v>
      </c>
      <c r="S109" s="31">
        <v>6958945</v>
      </c>
      <c r="T109" s="36">
        <f t="shared" si="26"/>
        <v>0.49421643598316112</v>
      </c>
      <c r="U109" s="36">
        <f t="shared" si="27"/>
        <v>-4.5962426775897347E-3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3311760</v>
      </c>
      <c r="E110" s="31">
        <v>3311760</v>
      </c>
      <c r="F110" s="31">
        <v>1064102</v>
      </c>
      <c r="G110" s="36">
        <f t="shared" si="21"/>
        <v>0.32131011909075535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1064102</v>
      </c>
      <c r="O110" s="36">
        <f t="shared" si="25"/>
        <v>0.32131011909075535</v>
      </c>
      <c r="P110" s="31">
        <v>572090</v>
      </c>
      <c r="Q110" s="31">
        <v>4763730</v>
      </c>
      <c r="R110" s="31">
        <v>5270942</v>
      </c>
      <c r="S110" s="31">
        <v>572090</v>
      </c>
      <c r="T110" s="36">
        <f t="shared" si="26"/>
        <v>0.12009286840354093</v>
      </c>
      <c r="U110" s="36">
        <f t="shared" si="27"/>
        <v>0.86002552046006753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2263541</v>
      </c>
      <c r="E111" s="31">
        <v>2263541</v>
      </c>
      <c r="F111" s="31">
        <v>183611</v>
      </c>
      <c r="G111" s="36">
        <f t="shared" si="21"/>
        <v>8.1116710499169228E-2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183611</v>
      </c>
      <c r="O111" s="36">
        <f t="shared" si="25"/>
        <v>8.1116710499169228E-2</v>
      </c>
      <c r="P111" s="31">
        <v>18005</v>
      </c>
      <c r="Q111" s="31">
        <v>1438300</v>
      </c>
      <c r="R111" s="31">
        <v>3938300</v>
      </c>
      <c r="S111" s="31">
        <v>18005</v>
      </c>
      <c r="T111" s="36">
        <f t="shared" si="26"/>
        <v>1.2518250712646875E-2</v>
      </c>
      <c r="U111" s="36">
        <f t="shared" si="27"/>
        <v>9.1977783948903085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29350004</v>
      </c>
      <c r="E112" s="32">
        <f>SUM(E107:E111)</f>
        <v>29350004</v>
      </c>
      <c r="F112" s="32">
        <f>SUM(F107:F111)</f>
        <v>9076867</v>
      </c>
      <c r="G112" s="37">
        <f t="shared" si="21"/>
        <v>0.30926288800505786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9076867</v>
      </c>
      <c r="O112" s="37">
        <f t="shared" si="25"/>
        <v>0.30926288800505786</v>
      </c>
      <c r="P112" s="32">
        <f>SUM(P107:P111)</f>
        <v>7990276</v>
      </c>
      <c r="Q112" s="32">
        <f>SUM(Q107:Q111)</f>
        <v>28081889</v>
      </c>
      <c r="R112" s="32">
        <f>SUM(R107:R111)</f>
        <v>31010421</v>
      </c>
      <c r="S112" s="32">
        <f>SUM(S107:S111)</f>
        <v>7990276</v>
      </c>
      <c r="T112" s="37">
        <f t="shared" si="26"/>
        <v>0.28453484735303952</v>
      </c>
      <c r="U112" s="37">
        <f t="shared" si="27"/>
        <v>0.13598916983593567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13425000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5070951</v>
      </c>
      <c r="E114" s="31">
        <v>5070951</v>
      </c>
      <c r="F114" s="31">
        <v>655959</v>
      </c>
      <c r="G114" s="36">
        <f t="shared" si="21"/>
        <v>0.1293562095157299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655959</v>
      </c>
      <c r="O114" s="36">
        <f t="shared" si="25"/>
        <v>0.1293562095157299</v>
      </c>
      <c r="P114" s="31">
        <v>968233</v>
      </c>
      <c r="Q114" s="31">
        <v>5157383</v>
      </c>
      <c r="R114" s="31">
        <v>3966434</v>
      </c>
      <c r="S114" s="31">
        <v>968233</v>
      </c>
      <c r="T114" s="36">
        <f t="shared" si="26"/>
        <v>0.1877372690761962</v>
      </c>
      <c r="U114" s="36">
        <f t="shared" si="27"/>
        <v>-0.32251947620046006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55824</v>
      </c>
      <c r="E115" s="31">
        <v>55824</v>
      </c>
      <c r="F115" s="31">
        <v>153419</v>
      </c>
      <c r="G115" s="36">
        <f t="shared" si="21"/>
        <v>2.7482623961020352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153419</v>
      </c>
      <c r="O115" s="36">
        <f t="shared" si="25"/>
        <v>2.7482623961020352</v>
      </c>
      <c r="P115" s="31">
        <v>0</v>
      </c>
      <c r="Q115" s="31">
        <v>1216000</v>
      </c>
      <c r="R115" s="31">
        <v>1216000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13392000</v>
      </c>
      <c r="E116" s="31">
        <v>13392000</v>
      </c>
      <c r="F116" s="31">
        <v>5217050</v>
      </c>
      <c r="G116" s="36">
        <f t="shared" si="21"/>
        <v>0.38956466547192353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5217050</v>
      </c>
      <c r="O116" s="36">
        <f t="shared" si="25"/>
        <v>0.38956466547192353</v>
      </c>
      <c r="P116" s="31">
        <v>614768</v>
      </c>
      <c r="Q116" s="31">
        <v>12239500</v>
      </c>
      <c r="R116" s="31">
        <v>14041500</v>
      </c>
      <c r="S116" s="31">
        <v>614768</v>
      </c>
      <c r="T116" s="36">
        <f t="shared" si="26"/>
        <v>5.0228195596225336E-2</v>
      </c>
      <c r="U116" s="36">
        <f t="shared" si="27"/>
        <v>7.486209431850714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14078583</v>
      </c>
      <c r="E117" s="31">
        <v>14078583</v>
      </c>
      <c r="F117" s="31">
        <v>4971924</v>
      </c>
      <c r="G117" s="36">
        <f t="shared" si="21"/>
        <v>0.3531551435254528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4971924</v>
      </c>
      <c r="O117" s="36">
        <f t="shared" si="25"/>
        <v>0.3531551435254528</v>
      </c>
      <c r="P117" s="31">
        <v>1595113</v>
      </c>
      <c r="Q117" s="31">
        <v>10624382</v>
      </c>
      <c r="R117" s="31">
        <v>27177342</v>
      </c>
      <c r="S117" s="31">
        <v>1595113</v>
      </c>
      <c r="T117" s="36">
        <f t="shared" si="26"/>
        <v>0.15013701502826235</v>
      </c>
      <c r="U117" s="36">
        <f t="shared" si="27"/>
        <v>2.1169729041140033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400143</v>
      </c>
      <c r="E118" s="31">
        <v>400143</v>
      </c>
      <c r="F118" s="31">
        <v>50085</v>
      </c>
      <c r="G118" s="36">
        <f t="shared" si="21"/>
        <v>0.12516775252847107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50085</v>
      </c>
      <c r="O118" s="36">
        <f t="shared" si="25"/>
        <v>0.12516775252847107</v>
      </c>
      <c r="P118" s="31">
        <v>82317</v>
      </c>
      <c r="Q118" s="31">
        <v>1540903</v>
      </c>
      <c r="R118" s="31">
        <v>380003</v>
      </c>
      <c r="S118" s="31">
        <v>82317</v>
      </c>
      <c r="T118" s="36">
        <f t="shared" si="26"/>
        <v>5.3421273110637074E-2</v>
      </c>
      <c r="U118" s="36">
        <f t="shared" si="27"/>
        <v>-0.39155945916396373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13580552</v>
      </c>
      <c r="E119" s="31">
        <v>13580552</v>
      </c>
      <c r="F119" s="31">
        <v>195353</v>
      </c>
      <c r="G119" s="36">
        <f t="shared" si="21"/>
        <v>1.4384761385251498E-2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195353</v>
      </c>
      <c r="O119" s="36">
        <f t="shared" si="25"/>
        <v>1.4384761385251498E-2</v>
      </c>
      <c r="P119" s="31">
        <v>174065</v>
      </c>
      <c r="Q119" s="31">
        <v>13287540</v>
      </c>
      <c r="R119" s="31">
        <v>13250945</v>
      </c>
      <c r="S119" s="31">
        <v>174065</v>
      </c>
      <c r="T119" s="36">
        <f t="shared" si="26"/>
        <v>1.3099866491464936E-2</v>
      </c>
      <c r="U119" s="36">
        <f t="shared" si="27"/>
        <v>0.12229914112544171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46578053</v>
      </c>
      <c r="E121" s="32">
        <f>SUM(E113:E120)</f>
        <v>46578053</v>
      </c>
      <c r="F121" s="32">
        <f>SUM(F113:F120)</f>
        <v>11243790</v>
      </c>
      <c r="G121" s="37">
        <f t="shared" si="21"/>
        <v>0.24139673678502621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11243790</v>
      </c>
      <c r="O121" s="37">
        <f t="shared" si="25"/>
        <v>0.24139673678502621</v>
      </c>
      <c r="P121" s="32">
        <f>SUM(P113:P120)</f>
        <v>3434496</v>
      </c>
      <c r="Q121" s="32">
        <f>SUM(Q113:Q120)</f>
        <v>44065708</v>
      </c>
      <c r="R121" s="32">
        <f>SUM(R113:R120)</f>
        <v>73457224</v>
      </c>
      <c r="S121" s="32">
        <f>SUM(S113:S120)</f>
        <v>3434496</v>
      </c>
      <c r="T121" s="37">
        <f t="shared" si="26"/>
        <v>7.7940334012107551E-2</v>
      </c>
      <c r="U121" s="37">
        <f t="shared" si="27"/>
        <v>2.2737816552996422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467083</v>
      </c>
      <c r="E122" s="31">
        <v>467083</v>
      </c>
      <c r="F122" s="31">
        <v>91065</v>
      </c>
      <c r="G122" s="36">
        <f t="shared" si="21"/>
        <v>0.19496534877098931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91065</v>
      </c>
      <c r="O122" s="36">
        <f t="shared" si="25"/>
        <v>0.19496534877098931</v>
      </c>
      <c r="P122" s="31">
        <v>147751</v>
      </c>
      <c r="Q122" s="31">
        <v>272927</v>
      </c>
      <c r="R122" s="31">
        <v>443573</v>
      </c>
      <c r="S122" s="31">
        <v>147751</v>
      </c>
      <c r="T122" s="36">
        <f t="shared" si="26"/>
        <v>0.54135721273454074</v>
      </c>
      <c r="U122" s="36">
        <f t="shared" si="27"/>
        <v>-0.38365899384775737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237386</v>
      </c>
      <c r="E123" s="31">
        <v>237386</v>
      </c>
      <c r="F123" s="31">
        <v>60890</v>
      </c>
      <c r="G123" s="36">
        <f t="shared" si="21"/>
        <v>0.25650206836123446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60890</v>
      </c>
      <c r="O123" s="36">
        <f t="shared" si="25"/>
        <v>0.25650206836123446</v>
      </c>
      <c r="P123" s="31">
        <v>140407</v>
      </c>
      <c r="Q123" s="31">
        <v>379671</v>
      </c>
      <c r="R123" s="31">
        <v>225438</v>
      </c>
      <c r="S123" s="31">
        <v>140407</v>
      </c>
      <c r="T123" s="36">
        <f t="shared" si="26"/>
        <v>0.36981228484661721</v>
      </c>
      <c r="U123" s="36">
        <f t="shared" si="27"/>
        <v>-0.5663321629263498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1124268</v>
      </c>
      <c r="E124" s="31">
        <v>1124268</v>
      </c>
      <c r="F124" s="31">
        <v>135330</v>
      </c>
      <c r="G124" s="36">
        <f t="shared" si="21"/>
        <v>0.12037165515695546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135330</v>
      </c>
      <c r="O124" s="36">
        <f t="shared" si="25"/>
        <v>0.12037165515695546</v>
      </c>
      <c r="P124" s="31">
        <v>3130270</v>
      </c>
      <c r="Q124" s="31">
        <v>11746836</v>
      </c>
      <c r="R124" s="31">
        <v>54764676</v>
      </c>
      <c r="S124" s="31">
        <v>3130270</v>
      </c>
      <c r="T124" s="36">
        <f t="shared" si="26"/>
        <v>0.26647771365838424</v>
      </c>
      <c r="U124" s="36">
        <f t="shared" si="27"/>
        <v>-0.95676730761244233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1828737</v>
      </c>
      <c r="E126" s="32">
        <f>SUM(E122:E125)</f>
        <v>1828737</v>
      </c>
      <c r="F126" s="32">
        <f>SUM(F122:F125)</f>
        <v>287285</v>
      </c>
      <c r="G126" s="37">
        <f t="shared" si="21"/>
        <v>0.15709475993540897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287285</v>
      </c>
      <c r="O126" s="37">
        <f t="shared" si="25"/>
        <v>0.15709475993540897</v>
      </c>
      <c r="P126" s="32">
        <f>SUM(P122:P125)</f>
        <v>3418428</v>
      </c>
      <c r="Q126" s="32">
        <f>SUM(Q122:Q125)</f>
        <v>12399434</v>
      </c>
      <c r="R126" s="32">
        <f>SUM(R122:R125)</f>
        <v>55433687</v>
      </c>
      <c r="S126" s="32">
        <f>SUM(S122:S125)</f>
        <v>3418428</v>
      </c>
      <c r="T126" s="37">
        <f t="shared" si="26"/>
        <v>0.27569226143709463</v>
      </c>
      <c r="U126" s="37">
        <f t="shared" si="27"/>
        <v>-0.9159599090576136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57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57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527997</v>
      </c>
      <c r="E128" s="31">
        <v>527997</v>
      </c>
      <c r="F128" s="31">
        <v>21021</v>
      </c>
      <c r="G128" s="36">
        <f t="shared" si="21"/>
        <v>3.9812726208671642E-2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21021</v>
      </c>
      <c r="O128" s="36">
        <f t="shared" si="25"/>
        <v>3.9812726208671642E-2</v>
      </c>
      <c r="P128" s="31">
        <v>11829</v>
      </c>
      <c r="Q128" s="31">
        <v>243844</v>
      </c>
      <c r="R128" s="31">
        <v>1401726</v>
      </c>
      <c r="S128" s="31">
        <v>11829</v>
      </c>
      <c r="T128" s="36">
        <f t="shared" si="26"/>
        <v>4.8510523121339875E-2</v>
      </c>
      <c r="U128" s="36">
        <f t="shared" si="27"/>
        <v>0.77707329444585338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9090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9090</v>
      </c>
      <c r="O129" s="36">
        <f t="shared" si="25"/>
        <v>0</v>
      </c>
      <c r="P129" s="31">
        <v>0</v>
      </c>
      <c r="Q129" s="31">
        <v>500000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6837548</v>
      </c>
      <c r="E130" s="31">
        <v>6837548</v>
      </c>
      <c r="F130" s="31">
        <v>118676</v>
      </c>
      <c r="G130" s="36">
        <f t="shared" si="21"/>
        <v>1.7356514352806007E-2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118676</v>
      </c>
      <c r="O130" s="36">
        <f t="shared" si="25"/>
        <v>1.7356514352806007E-2</v>
      </c>
      <c r="P130" s="31">
        <v>327009</v>
      </c>
      <c r="Q130" s="31">
        <v>5356917</v>
      </c>
      <c r="R130" s="31">
        <v>6524378</v>
      </c>
      <c r="S130" s="31">
        <v>327009</v>
      </c>
      <c r="T130" s="36">
        <f t="shared" si="26"/>
        <v>6.1044253625732861E-2</v>
      </c>
      <c r="U130" s="36">
        <f t="shared" si="27"/>
        <v>-0.63708644104596512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16110119</v>
      </c>
      <c r="E131" s="31">
        <v>16110119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2500000</v>
      </c>
      <c r="R131" s="31">
        <v>14618830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23475664</v>
      </c>
      <c r="E132" s="32">
        <f>SUM(E127:E131)</f>
        <v>23475664</v>
      </c>
      <c r="F132" s="32">
        <f>SUM(F127:F131)</f>
        <v>148844</v>
      </c>
      <c r="G132" s="37">
        <f t="shared" si="21"/>
        <v>6.3403531418749224E-3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148844</v>
      </c>
      <c r="O132" s="37">
        <f t="shared" si="25"/>
        <v>6.3403531418749224E-3</v>
      </c>
      <c r="P132" s="32">
        <f>SUM(P127:P131)</f>
        <v>338838</v>
      </c>
      <c r="Q132" s="32">
        <f>SUM(Q127:Q131)</f>
        <v>8600761</v>
      </c>
      <c r="R132" s="32">
        <f>SUM(R127:R131)</f>
        <v>22544934</v>
      </c>
      <c r="S132" s="32">
        <f>SUM(S127:S131)</f>
        <v>338838</v>
      </c>
      <c r="T132" s="37">
        <f t="shared" si="26"/>
        <v>3.9396281329059139E-2</v>
      </c>
      <c r="U132" s="37">
        <f t="shared" si="27"/>
        <v>-0.56072223304351931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4362187</v>
      </c>
      <c r="E133" s="31">
        <v>4362187</v>
      </c>
      <c r="F133" s="31">
        <v>804168</v>
      </c>
      <c r="G133" s="36">
        <f t="shared" si="21"/>
        <v>0.18434973099502611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804168</v>
      </c>
      <c r="O133" s="36">
        <f t="shared" si="25"/>
        <v>0.18434973099502611</v>
      </c>
      <c r="P133" s="31">
        <v>1165088</v>
      </c>
      <c r="Q133" s="31">
        <v>14066657</v>
      </c>
      <c r="R133" s="31">
        <v>6938081</v>
      </c>
      <c r="S133" s="31">
        <v>1165088</v>
      </c>
      <c r="T133" s="36">
        <f t="shared" si="26"/>
        <v>8.2826218055931836E-2</v>
      </c>
      <c r="U133" s="36">
        <f t="shared" si="27"/>
        <v>-0.30977917547859046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968225</v>
      </c>
      <c r="E134" s="31">
        <v>968225</v>
      </c>
      <c r="F134" s="31">
        <v>253707</v>
      </c>
      <c r="G134" s="36">
        <f t="shared" si="21"/>
        <v>0.26203310181001316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253707</v>
      </c>
      <c r="O134" s="36">
        <f t="shared" si="25"/>
        <v>0.26203310181001316</v>
      </c>
      <c r="P134" s="31">
        <v>269231</v>
      </c>
      <c r="Q134" s="31">
        <v>1617855</v>
      </c>
      <c r="R134" s="31">
        <v>1617855</v>
      </c>
      <c r="S134" s="31">
        <v>269231</v>
      </c>
      <c r="T134" s="36">
        <f t="shared" si="26"/>
        <v>0.16641231754390845</v>
      </c>
      <c r="U134" s="36">
        <f t="shared" si="27"/>
        <v>-5.7660522005266834E-2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9160885</v>
      </c>
      <c r="E135" s="31">
        <v>9160885</v>
      </c>
      <c r="F135" s="31">
        <v>9190</v>
      </c>
      <c r="G135" s="36">
        <f t="shared" si="21"/>
        <v>1.0031781863870139E-3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9190</v>
      </c>
      <c r="O135" s="36">
        <f t="shared" si="25"/>
        <v>1.0031781863870139E-3</v>
      </c>
      <c r="P135" s="31">
        <v>6686</v>
      </c>
      <c r="Q135" s="31">
        <v>5767140</v>
      </c>
      <c r="R135" s="31">
        <v>4326790</v>
      </c>
      <c r="S135" s="31">
        <v>6686</v>
      </c>
      <c r="T135" s="36">
        <f t="shared" si="26"/>
        <v>1.1593268067014153E-3</v>
      </c>
      <c r="U135" s="36">
        <f t="shared" si="27"/>
        <v>0.37451390966198028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20100000</v>
      </c>
      <c r="E136" s="31">
        <v>20100000</v>
      </c>
      <c r="F136" s="31">
        <v>8375055</v>
      </c>
      <c r="G136" s="36">
        <f t="shared" si="21"/>
        <v>0.4166694029850746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8375055</v>
      </c>
      <c r="O136" s="36">
        <f t="shared" si="25"/>
        <v>0.4166694029850746</v>
      </c>
      <c r="P136" s="31">
        <v>8106400</v>
      </c>
      <c r="Q136" s="31">
        <v>20785762</v>
      </c>
      <c r="R136" s="31">
        <v>20785762</v>
      </c>
      <c r="S136" s="31">
        <v>8106400</v>
      </c>
      <c r="T136" s="36">
        <f t="shared" si="26"/>
        <v>0.38999773017703177</v>
      </c>
      <c r="U136" s="36">
        <f t="shared" si="27"/>
        <v>3.3141098391394452E-2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34591297</v>
      </c>
      <c r="E137" s="32">
        <f>SUM(E133:E136)</f>
        <v>34591297</v>
      </c>
      <c r="F137" s="32">
        <f>SUM(F133:F136)</f>
        <v>9442120</v>
      </c>
      <c r="G137" s="37">
        <f t="shared" ref="G137:G170" si="28">IF(($D137     =0),0,($F137     /$D137     ))</f>
        <v>0.27296230031501856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9442120</v>
      </c>
      <c r="O137" s="37">
        <f t="shared" ref="O137:O170" si="32">IF(($D137     =0),0,($N137     /$D137     ))</f>
        <v>0.27296230031501856</v>
      </c>
      <c r="P137" s="32">
        <f>SUM(P133:P136)</f>
        <v>9547405</v>
      </c>
      <c r="Q137" s="32">
        <f>SUM(Q133:Q136)</f>
        <v>42237414</v>
      </c>
      <c r="R137" s="32">
        <f>SUM(R133:R136)</f>
        <v>33668488</v>
      </c>
      <c r="S137" s="32">
        <f>SUM(S133:S136)</f>
        <v>9547405</v>
      </c>
      <c r="T137" s="37">
        <f t="shared" ref="T137:T170" si="33">IF(($Q137     =0),0,($S137     /$Q137     ))</f>
        <v>0.22604141910771336</v>
      </c>
      <c r="U137" s="37">
        <f t="shared" ref="U137:U170" si="34">IF(($P137     =0),0,(($F137     /$P137     )-1))</f>
        <v>-1.1027603835806699E-2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58377098</v>
      </c>
      <c r="E138" s="31">
        <v>58377098</v>
      </c>
      <c r="F138" s="31">
        <v>23356646</v>
      </c>
      <c r="G138" s="36">
        <f t="shared" si="28"/>
        <v>0.4000994705149612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23356646</v>
      </c>
      <c r="O138" s="36">
        <f t="shared" si="32"/>
        <v>0.4000994705149612</v>
      </c>
      <c r="P138" s="31">
        <v>20427852</v>
      </c>
      <c r="Q138" s="31">
        <v>35681048</v>
      </c>
      <c r="R138" s="31">
        <v>54365648</v>
      </c>
      <c r="S138" s="31">
        <v>20427852</v>
      </c>
      <c r="T138" s="36">
        <f t="shared" si="33"/>
        <v>0.5725126683498758</v>
      </c>
      <c r="U138" s="36">
        <f t="shared" si="34"/>
        <v>0.14337258758287463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31175679</v>
      </c>
      <c r="E139" s="31">
        <v>31175679</v>
      </c>
      <c r="F139" s="31">
        <v>12769215</v>
      </c>
      <c r="G139" s="36">
        <f t="shared" si="28"/>
        <v>0.40958899403602406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12769215</v>
      </c>
      <c r="O139" s="36">
        <f t="shared" si="32"/>
        <v>0.40958899403602406</v>
      </c>
      <c r="P139" s="31">
        <v>11302146</v>
      </c>
      <c r="Q139" s="31">
        <v>28530693</v>
      </c>
      <c r="R139" s="31">
        <v>29533801</v>
      </c>
      <c r="S139" s="31">
        <v>11302146</v>
      </c>
      <c r="T139" s="36">
        <f t="shared" si="33"/>
        <v>0.39613990448812442</v>
      </c>
      <c r="U139" s="36">
        <f t="shared" si="34"/>
        <v>0.1298044636832687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3127940</v>
      </c>
      <c r="E140" s="31">
        <v>3127940</v>
      </c>
      <c r="F140" s="31">
        <v>239697</v>
      </c>
      <c r="G140" s="36">
        <f t="shared" si="28"/>
        <v>7.6630945606373527E-2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239697</v>
      </c>
      <c r="O140" s="36">
        <f t="shared" si="32"/>
        <v>7.6630945606373527E-2</v>
      </c>
      <c r="P140" s="31">
        <v>96417</v>
      </c>
      <c r="Q140" s="31">
        <v>121500</v>
      </c>
      <c r="R140" s="31">
        <v>121500</v>
      </c>
      <c r="S140" s="31">
        <v>96417</v>
      </c>
      <c r="T140" s="36">
        <f t="shared" si="33"/>
        <v>0.79355555555555557</v>
      </c>
      <c r="U140" s="36">
        <f t="shared" si="34"/>
        <v>1.4860449920657146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61450</v>
      </c>
      <c r="E141" s="31">
        <v>61450</v>
      </c>
      <c r="F141" s="31">
        <v>43593</v>
      </c>
      <c r="G141" s="36">
        <f t="shared" si="28"/>
        <v>0.70940602115541085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43593</v>
      </c>
      <c r="O141" s="36">
        <f t="shared" si="32"/>
        <v>0.70940602115541085</v>
      </c>
      <c r="P141" s="31">
        <v>11978</v>
      </c>
      <c r="Q141" s="31">
        <v>184238</v>
      </c>
      <c r="R141" s="31">
        <v>184238</v>
      </c>
      <c r="S141" s="31">
        <v>11978</v>
      </c>
      <c r="T141" s="36">
        <f t="shared" si="33"/>
        <v>6.5013732237649127E-2</v>
      </c>
      <c r="U141" s="36">
        <f t="shared" si="34"/>
        <v>2.6394222741693105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524325</v>
      </c>
      <c r="E142" s="31">
        <v>524325</v>
      </c>
      <c r="F142" s="31">
        <v>116411</v>
      </c>
      <c r="G142" s="36">
        <f t="shared" si="28"/>
        <v>0.22202069327230248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116411</v>
      </c>
      <c r="O142" s="36">
        <f t="shared" si="32"/>
        <v>0.22202069327230248</v>
      </c>
      <c r="P142" s="31">
        <v>107856</v>
      </c>
      <c r="Q142" s="31">
        <v>143805</v>
      </c>
      <c r="R142" s="31">
        <v>2297935</v>
      </c>
      <c r="S142" s="31">
        <v>107856</v>
      </c>
      <c r="T142" s="36">
        <f t="shared" si="33"/>
        <v>0.75001564618754568</v>
      </c>
      <c r="U142" s="36">
        <f t="shared" si="34"/>
        <v>7.9318721257973568E-2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2787000</v>
      </c>
      <c r="R143" s="31">
        <v>2787000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93266492</v>
      </c>
      <c r="E144" s="32">
        <f>SUM(E138:E143)</f>
        <v>93266492</v>
      </c>
      <c r="F144" s="32">
        <f>SUM(F138:F143)</f>
        <v>36525562</v>
      </c>
      <c r="G144" s="37">
        <f t="shared" si="28"/>
        <v>0.3916257727373299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36525562</v>
      </c>
      <c r="O144" s="37">
        <f t="shared" si="32"/>
        <v>0.3916257727373299</v>
      </c>
      <c r="P144" s="32">
        <f>SUM(P138:P143)</f>
        <v>31946249</v>
      </c>
      <c r="Q144" s="32">
        <f>SUM(Q138:Q143)</f>
        <v>67448284</v>
      </c>
      <c r="R144" s="32">
        <f>SUM(R138:R143)</f>
        <v>89290122</v>
      </c>
      <c r="S144" s="32">
        <f>SUM(S138:S143)</f>
        <v>31946249</v>
      </c>
      <c r="T144" s="37">
        <f t="shared" si="33"/>
        <v>0.47364064888589308</v>
      </c>
      <c r="U144" s="37">
        <f t="shared" si="34"/>
        <v>0.14334430937416154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3322989</v>
      </c>
      <c r="E145" s="31">
        <v>3322989</v>
      </c>
      <c r="F145" s="31">
        <v>1531477</v>
      </c>
      <c r="G145" s="36">
        <f t="shared" si="28"/>
        <v>0.46087332819940119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1531477</v>
      </c>
      <c r="O145" s="36">
        <f t="shared" si="32"/>
        <v>0.46087332819940119</v>
      </c>
      <c r="P145" s="31">
        <v>270017</v>
      </c>
      <c r="Q145" s="31">
        <v>1439230</v>
      </c>
      <c r="R145" s="31">
        <v>2982654</v>
      </c>
      <c r="S145" s="31">
        <v>270017</v>
      </c>
      <c r="T145" s="36">
        <f t="shared" si="33"/>
        <v>0.18761212592844784</v>
      </c>
      <c r="U145" s="36">
        <f t="shared" si="34"/>
        <v>4.6717799249676872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35565862</v>
      </c>
      <c r="E146" s="31">
        <v>35565862</v>
      </c>
      <c r="F146" s="31">
        <v>14827823</v>
      </c>
      <c r="G146" s="36">
        <f t="shared" si="28"/>
        <v>0.41691167220971614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14827823</v>
      </c>
      <c r="O146" s="36">
        <f t="shared" si="32"/>
        <v>0.41691167220971614</v>
      </c>
      <c r="P146" s="31">
        <v>11769323</v>
      </c>
      <c r="Q146" s="31">
        <v>30369862</v>
      </c>
      <c r="R146" s="31">
        <v>30139862</v>
      </c>
      <c r="S146" s="31">
        <v>11769323</v>
      </c>
      <c r="T146" s="36">
        <f t="shared" si="33"/>
        <v>0.38753297594832664</v>
      </c>
      <c r="U146" s="36">
        <f t="shared" si="34"/>
        <v>0.25987051251800986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52592995</v>
      </c>
      <c r="E147" s="31">
        <v>52592995</v>
      </c>
      <c r="F147" s="31">
        <v>31572474</v>
      </c>
      <c r="G147" s="36">
        <f t="shared" si="28"/>
        <v>0.60031709546109702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31572474</v>
      </c>
      <c r="O147" s="36">
        <f t="shared" si="32"/>
        <v>0.60031709546109702</v>
      </c>
      <c r="P147" s="31">
        <v>10104</v>
      </c>
      <c r="Q147" s="31">
        <v>19683900</v>
      </c>
      <c r="R147" s="31">
        <v>19703900</v>
      </c>
      <c r="S147" s="31">
        <v>10104</v>
      </c>
      <c r="T147" s="36">
        <f t="shared" si="33"/>
        <v>5.1331291055126268E-4</v>
      </c>
      <c r="U147" s="36">
        <f t="shared" si="34"/>
        <v>3123.75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114750</v>
      </c>
      <c r="E148" s="31">
        <v>114750</v>
      </c>
      <c r="F148" s="31">
        <v>27466</v>
      </c>
      <c r="G148" s="36">
        <f t="shared" si="28"/>
        <v>0.23935511982570806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27466</v>
      </c>
      <c r="O148" s="36">
        <f t="shared" si="32"/>
        <v>0.23935511982570806</v>
      </c>
      <c r="P148" s="31">
        <v>27371</v>
      </c>
      <c r="Q148" s="31">
        <v>30018750</v>
      </c>
      <c r="R148" s="31">
        <v>1220750</v>
      </c>
      <c r="S148" s="31">
        <v>27371</v>
      </c>
      <c r="T148" s="36">
        <f t="shared" si="33"/>
        <v>9.1179679367062248E-4</v>
      </c>
      <c r="U148" s="36">
        <f t="shared" si="34"/>
        <v>3.4708267874759002E-3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5383000</v>
      </c>
      <c r="E149" s="31">
        <v>5383000</v>
      </c>
      <c r="F149" s="31">
        <v>1335741</v>
      </c>
      <c r="G149" s="36">
        <f t="shared" si="28"/>
        <v>0.24814062790265651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1335741</v>
      </c>
      <c r="O149" s="36">
        <f t="shared" si="32"/>
        <v>0.24814062790265651</v>
      </c>
      <c r="P149" s="31">
        <v>2954814</v>
      </c>
      <c r="Q149" s="31">
        <v>6993000</v>
      </c>
      <c r="R149" s="31">
        <v>6993000</v>
      </c>
      <c r="S149" s="31">
        <v>2954814</v>
      </c>
      <c r="T149" s="36">
        <f t="shared" si="33"/>
        <v>0.42253882453882452</v>
      </c>
      <c r="U149" s="36">
        <f t="shared" si="34"/>
        <v>-0.54794413455466229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96979596</v>
      </c>
      <c r="E150" s="32">
        <f>SUM(E145:E149)</f>
        <v>96979596</v>
      </c>
      <c r="F150" s="32">
        <f>SUM(F145:F149)</f>
        <v>49294981</v>
      </c>
      <c r="G150" s="37">
        <f t="shared" si="28"/>
        <v>0.50830260212674017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49294981</v>
      </c>
      <c r="O150" s="37">
        <f t="shared" si="32"/>
        <v>0.50830260212674017</v>
      </c>
      <c r="P150" s="32">
        <f>SUM(P145:P149)</f>
        <v>15031629</v>
      </c>
      <c r="Q150" s="32">
        <f>SUM(Q145:Q149)</f>
        <v>88504742</v>
      </c>
      <c r="R150" s="32">
        <f>SUM(R145:R149)</f>
        <v>61040166</v>
      </c>
      <c r="S150" s="32">
        <f>SUM(S145:S149)</f>
        <v>15031629</v>
      </c>
      <c r="T150" s="37">
        <f t="shared" si="33"/>
        <v>0.1698398149107084</v>
      </c>
      <c r="U150" s="37">
        <f t="shared" si="34"/>
        <v>2.2794170877953412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1533000</v>
      </c>
      <c r="E151" s="31">
        <v>1533000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1474550</v>
      </c>
      <c r="R151" s="31">
        <v>2224550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14529300</v>
      </c>
      <c r="E152" s="31">
        <v>14529300</v>
      </c>
      <c r="F152" s="31">
        <v>2028318</v>
      </c>
      <c r="G152" s="36">
        <f t="shared" si="28"/>
        <v>0.13960190786892693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2028318</v>
      </c>
      <c r="O152" s="36">
        <f t="shared" si="32"/>
        <v>0.13960190786892693</v>
      </c>
      <c r="P152" s="31">
        <v>853338</v>
      </c>
      <c r="Q152" s="31">
        <v>17146000</v>
      </c>
      <c r="R152" s="31">
        <v>16751302</v>
      </c>
      <c r="S152" s="31">
        <v>853338</v>
      </c>
      <c r="T152" s="36">
        <f t="shared" si="33"/>
        <v>4.9768925696955561E-2</v>
      </c>
      <c r="U152" s="36">
        <f t="shared" si="34"/>
        <v>1.3769221574569515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10017420</v>
      </c>
      <c r="E153" s="31">
        <v>10017420</v>
      </c>
      <c r="F153" s="31">
        <v>1027085</v>
      </c>
      <c r="G153" s="36">
        <f t="shared" si="28"/>
        <v>0.102529892926522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1027085</v>
      </c>
      <c r="O153" s="36">
        <f t="shared" si="32"/>
        <v>0.102529892926522</v>
      </c>
      <c r="P153" s="31">
        <v>631484</v>
      </c>
      <c r="Q153" s="31">
        <v>4873360</v>
      </c>
      <c r="R153" s="31">
        <v>3244660</v>
      </c>
      <c r="S153" s="31">
        <v>631484</v>
      </c>
      <c r="T153" s="36">
        <f t="shared" si="33"/>
        <v>0.12957877111479554</v>
      </c>
      <c r="U153" s="36">
        <f t="shared" si="34"/>
        <v>0.62646242818503706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24539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24539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68004</v>
      </c>
      <c r="E155" s="31">
        <v>68004</v>
      </c>
      <c r="F155" s="31">
        <v>25677</v>
      </c>
      <c r="G155" s="36">
        <f t="shared" si="28"/>
        <v>0.37758073054526203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25677</v>
      </c>
      <c r="O155" s="36">
        <f t="shared" si="32"/>
        <v>0.37758073054526203</v>
      </c>
      <c r="P155" s="31">
        <v>0</v>
      </c>
      <c r="Q155" s="31">
        <v>1151960</v>
      </c>
      <c r="R155" s="31">
        <v>1475788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241484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26147724</v>
      </c>
      <c r="E157" s="32">
        <f>SUM(E151:E156)</f>
        <v>26147724</v>
      </c>
      <c r="F157" s="32">
        <f>SUM(F151:F156)</f>
        <v>3105619</v>
      </c>
      <c r="G157" s="37">
        <f t="shared" si="28"/>
        <v>0.11877205832522937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3105619</v>
      </c>
      <c r="O157" s="37">
        <f t="shared" si="32"/>
        <v>0.11877205832522937</v>
      </c>
      <c r="P157" s="32">
        <f>SUM(P151:P156)</f>
        <v>1484822</v>
      </c>
      <c r="Q157" s="32">
        <f>SUM(Q151:Q156)</f>
        <v>24645870</v>
      </c>
      <c r="R157" s="32">
        <f>SUM(R151:R156)</f>
        <v>23937784</v>
      </c>
      <c r="S157" s="32">
        <f>SUM(S151:S156)</f>
        <v>1484822</v>
      </c>
      <c r="T157" s="37">
        <f t="shared" si="33"/>
        <v>6.0246280614155635E-2</v>
      </c>
      <c r="U157" s="37">
        <f t="shared" si="34"/>
        <v>1.0915766334281147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2025522</v>
      </c>
      <c r="E158" s="31">
        <v>2025522</v>
      </c>
      <c r="F158" s="31">
        <v>1434906</v>
      </c>
      <c r="G158" s="36">
        <f t="shared" si="28"/>
        <v>0.70841294244150399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1434906</v>
      </c>
      <c r="O158" s="36">
        <f t="shared" si="32"/>
        <v>0.70841294244150399</v>
      </c>
      <c r="P158" s="31">
        <v>1534404</v>
      </c>
      <c r="Q158" s="31">
        <v>5507120</v>
      </c>
      <c r="R158" s="31">
        <v>6183834</v>
      </c>
      <c r="S158" s="31">
        <v>1534404</v>
      </c>
      <c r="T158" s="36">
        <f t="shared" si="33"/>
        <v>0.27862185679629281</v>
      </c>
      <c r="U158" s="36">
        <f t="shared" si="34"/>
        <v>-6.4844721468400812E-2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57655300</v>
      </c>
      <c r="E159" s="31">
        <v>57655300</v>
      </c>
      <c r="F159" s="31">
        <v>17344921</v>
      </c>
      <c r="G159" s="36">
        <f t="shared" si="28"/>
        <v>0.30083827505884109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17344921</v>
      </c>
      <c r="O159" s="36">
        <f t="shared" si="32"/>
        <v>0.30083827505884109</v>
      </c>
      <c r="P159" s="31">
        <v>14892950</v>
      </c>
      <c r="Q159" s="31">
        <v>51226176</v>
      </c>
      <c r="R159" s="31">
        <v>55221732</v>
      </c>
      <c r="S159" s="31">
        <v>14892950</v>
      </c>
      <c r="T159" s="36">
        <f t="shared" si="33"/>
        <v>0.29072929433577083</v>
      </c>
      <c r="U159" s="36">
        <f t="shared" si="34"/>
        <v>0.1646397120785339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1000000</v>
      </c>
      <c r="R160" s="31">
        <v>1000000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196100</v>
      </c>
      <c r="E161" s="31">
        <v>196100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1145000</v>
      </c>
      <c r="R161" s="31">
        <v>1200614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55387440</v>
      </c>
      <c r="E162" s="31">
        <v>55387440</v>
      </c>
      <c r="F162" s="31">
        <v>11881539</v>
      </c>
      <c r="G162" s="36">
        <f t="shared" si="28"/>
        <v>0.21451684714079583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11881539</v>
      </c>
      <c r="O162" s="36">
        <f t="shared" si="32"/>
        <v>0.21451684714079583</v>
      </c>
      <c r="P162" s="31">
        <v>11214465</v>
      </c>
      <c r="Q162" s="31">
        <v>67914509</v>
      </c>
      <c r="R162" s="31">
        <v>68667389</v>
      </c>
      <c r="S162" s="31">
        <v>11214465</v>
      </c>
      <c r="T162" s="36">
        <f t="shared" si="33"/>
        <v>0.16512620300324929</v>
      </c>
      <c r="U162" s="36">
        <f t="shared" si="34"/>
        <v>5.9483354756557638E-2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115264362</v>
      </c>
      <c r="E163" s="32">
        <f>SUM(E158:E162)</f>
        <v>115264362</v>
      </c>
      <c r="F163" s="32">
        <f>SUM(F158:F162)</f>
        <v>30661366</v>
      </c>
      <c r="G163" s="37">
        <f t="shared" si="28"/>
        <v>0.2660090722577374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30661366</v>
      </c>
      <c r="O163" s="37">
        <f t="shared" si="32"/>
        <v>0.2660090722577374</v>
      </c>
      <c r="P163" s="32">
        <f>SUM(P158:P162)</f>
        <v>27641819</v>
      </c>
      <c r="Q163" s="32">
        <f>SUM(Q158:Q162)</f>
        <v>126792805</v>
      </c>
      <c r="R163" s="32">
        <f>SUM(R158:R162)</f>
        <v>132273569</v>
      </c>
      <c r="S163" s="32">
        <f>SUM(S158:S162)</f>
        <v>27641819</v>
      </c>
      <c r="T163" s="37">
        <f t="shared" si="33"/>
        <v>0.21800778837568899</v>
      </c>
      <c r="U163" s="37">
        <f t="shared" si="34"/>
        <v>0.10923836090526451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4551504</v>
      </c>
      <c r="E164" s="31">
        <v>4551504</v>
      </c>
      <c r="F164" s="31">
        <v>1157430</v>
      </c>
      <c r="G164" s="36">
        <f t="shared" si="28"/>
        <v>0.2542961623234869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1157430</v>
      </c>
      <c r="O164" s="36">
        <f t="shared" si="32"/>
        <v>0.2542961623234869</v>
      </c>
      <c r="P164" s="31">
        <v>1378059</v>
      </c>
      <c r="Q164" s="31">
        <v>6053700</v>
      </c>
      <c r="R164" s="31">
        <v>6916430</v>
      </c>
      <c r="S164" s="31">
        <v>1378059</v>
      </c>
      <c r="T164" s="36">
        <f t="shared" si="33"/>
        <v>0.22763912978839387</v>
      </c>
      <c r="U164" s="36">
        <f t="shared" si="34"/>
        <v>-0.16010127287728615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131000</v>
      </c>
      <c r="E165" s="31">
        <v>131000</v>
      </c>
      <c r="F165" s="31">
        <v>195614</v>
      </c>
      <c r="G165" s="36">
        <f t="shared" si="28"/>
        <v>1.493236641221374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195614</v>
      </c>
      <c r="O165" s="36">
        <f t="shared" si="32"/>
        <v>1.493236641221374</v>
      </c>
      <c r="P165" s="31">
        <v>6024</v>
      </c>
      <c r="Q165" s="31">
        <v>2098612</v>
      </c>
      <c r="R165" s="31">
        <v>2098612</v>
      </c>
      <c r="S165" s="31">
        <v>6024</v>
      </c>
      <c r="T165" s="36">
        <f t="shared" si="33"/>
        <v>2.8704686716744211E-3</v>
      </c>
      <c r="U165" s="36">
        <f t="shared" si="34"/>
        <v>31.472443559096945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33409866</v>
      </c>
      <c r="E166" s="31">
        <v>33409866</v>
      </c>
      <c r="F166" s="31">
        <v>14798735</v>
      </c>
      <c r="G166" s="36">
        <f t="shared" si="28"/>
        <v>0.44294505700801073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14798735</v>
      </c>
      <c r="O166" s="36">
        <f t="shared" si="32"/>
        <v>0.44294505700801073</v>
      </c>
      <c r="P166" s="31">
        <v>15339409</v>
      </c>
      <c r="Q166" s="31">
        <v>38800909</v>
      </c>
      <c r="R166" s="31">
        <v>38760179</v>
      </c>
      <c r="S166" s="31">
        <v>15339409</v>
      </c>
      <c r="T166" s="36">
        <f t="shared" si="33"/>
        <v>0.39533633090915471</v>
      </c>
      <c r="U166" s="36">
        <f t="shared" si="34"/>
        <v>-3.5247381434317271E-2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305265</v>
      </c>
      <c r="E167" s="31">
        <v>305265</v>
      </c>
      <c r="F167" s="31">
        <v>4933</v>
      </c>
      <c r="G167" s="36">
        <f t="shared" si="28"/>
        <v>1.6159730070594402E-2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4933</v>
      </c>
      <c r="O167" s="36">
        <f t="shared" si="32"/>
        <v>1.6159730070594402E-2</v>
      </c>
      <c r="P167" s="31">
        <v>32081</v>
      </c>
      <c r="Q167" s="31">
        <v>1205000</v>
      </c>
      <c r="R167" s="31">
        <v>1205000</v>
      </c>
      <c r="S167" s="31">
        <v>32081</v>
      </c>
      <c r="T167" s="36">
        <f t="shared" si="33"/>
        <v>2.6623236514522822E-2</v>
      </c>
      <c r="U167" s="36">
        <f t="shared" si="34"/>
        <v>-0.84623297278763132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638000</v>
      </c>
      <c r="E168" s="31">
        <v>638000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17180000</v>
      </c>
      <c r="R168" s="31">
        <v>16994244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39035635</v>
      </c>
      <c r="E169" s="32">
        <f>SUM(E164:E168)</f>
        <v>39035635</v>
      </c>
      <c r="F169" s="32">
        <f>SUM(F164:F168)</f>
        <v>16156712</v>
      </c>
      <c r="G169" s="37">
        <f t="shared" si="28"/>
        <v>0.41389648202213181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16156712</v>
      </c>
      <c r="O169" s="37">
        <f t="shared" si="32"/>
        <v>0.41389648202213181</v>
      </c>
      <c r="P169" s="32">
        <f>SUM(P164:P168)</f>
        <v>16755573</v>
      </c>
      <c r="Q169" s="32">
        <f>SUM(Q164:Q168)</f>
        <v>65338221</v>
      </c>
      <c r="R169" s="32">
        <f>SUM(R164:R168)</f>
        <v>65974465</v>
      </c>
      <c r="S169" s="32">
        <f>SUM(S164:S168)</f>
        <v>16755573</v>
      </c>
      <c r="T169" s="37">
        <f t="shared" si="33"/>
        <v>0.25644366717606221</v>
      </c>
      <c r="U169" s="37">
        <f t="shared" si="34"/>
        <v>-3.5741003903596691E-2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707068224</v>
      </c>
      <c r="E170" s="32">
        <f>SUM(E105,E107:E111,E113:E120,E122:E125,E127:E131,E133:E136,E138:E143,E145:E149,E151:E156,E158:E162,E164:E168)</f>
        <v>707068224</v>
      </c>
      <c r="F170" s="32">
        <f>SUM(F105,F107:F111,F113:F120,F122:F125,F127:F131,F133:F136,F138:F143,F145:F149,F151:F156,F158:F162,F164:F168)</f>
        <v>292237635</v>
      </c>
      <c r="G170" s="37">
        <f t="shared" si="28"/>
        <v>0.41330896380375309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292237635</v>
      </c>
      <c r="O170" s="37">
        <f t="shared" si="32"/>
        <v>0.41330896380375309</v>
      </c>
      <c r="P170" s="32">
        <f>SUM(P105,P107:P111,P113:P120,P122:P125,P127:P131,P133:P136,P138:P143,P145:P149,P151:P156,P158:P162,P164:P168)</f>
        <v>186293730</v>
      </c>
      <c r="Q170" s="32">
        <f>SUM(Q105,Q107:Q111,Q113:Q120,Q122:Q125,Q127:Q131,Q133:Q136,Q138:Q143,Q145:Q149,Q151:Q156,Q158:Q162,Q164:Q168)</f>
        <v>821856738</v>
      </c>
      <c r="R170" s="32">
        <f>SUM(R105,R107:R111,R113:R120,R122:R125,R127:R131,R133:R136,R138:R143,R145:R149,R151:R156,R158:R162,R164:R168)</f>
        <v>1030404570</v>
      </c>
      <c r="S170" s="32">
        <f>SUM(S105,S107:S111,S113:S120,S122:S125,S127:S131,S133:S136,S138:S143,S145:S149,S151:S156,S158:S162,S164:S168)</f>
        <v>186293730</v>
      </c>
      <c r="T170" s="37">
        <f t="shared" si="33"/>
        <v>0.22667421387010639</v>
      </c>
      <c r="U170" s="37">
        <f t="shared" si="34"/>
        <v>0.568692811078505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820000</v>
      </c>
      <c r="E173" s="31">
        <v>820000</v>
      </c>
      <c r="F173" s="31">
        <v>546453</v>
      </c>
      <c r="G173" s="36">
        <f t="shared" ref="G173:G205" si="35">IF(($D173     =0),0,($F173     /$D173     ))</f>
        <v>0.66640609756097557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546453</v>
      </c>
      <c r="O173" s="36">
        <f t="shared" ref="O173:O205" si="39">IF(($D173     =0),0,($N173     /$D173     ))</f>
        <v>0.66640609756097557</v>
      </c>
      <c r="P173" s="31">
        <v>207573</v>
      </c>
      <c r="Q173" s="31">
        <v>1025000</v>
      </c>
      <c r="R173" s="31">
        <v>670000</v>
      </c>
      <c r="S173" s="31">
        <v>207573</v>
      </c>
      <c r="T173" s="36">
        <f t="shared" ref="T173:T205" si="40">IF(($Q173     =0),0,($S173     /$Q173     ))</f>
        <v>0.20251024390243902</v>
      </c>
      <c r="U173" s="36">
        <f t="shared" ref="U173:U205" si="41">IF(($P173     =0),0,(($F173     /$P173     )-1))</f>
        <v>1.632582272260843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45843</v>
      </c>
      <c r="E174" s="31">
        <v>45843</v>
      </c>
      <c r="F174" s="31">
        <v>714653</v>
      </c>
      <c r="G174" s="36">
        <f t="shared" si="35"/>
        <v>15.58914119931069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714653</v>
      </c>
      <c r="O174" s="36">
        <f t="shared" si="39"/>
        <v>15.58914119931069</v>
      </c>
      <c r="P174" s="31">
        <v>846226</v>
      </c>
      <c r="Q174" s="31">
        <v>43536</v>
      </c>
      <c r="R174" s="31">
        <v>43536</v>
      </c>
      <c r="S174" s="31">
        <v>846226</v>
      </c>
      <c r="T174" s="36">
        <f t="shared" si="40"/>
        <v>19.437385152517457</v>
      </c>
      <c r="U174" s="36">
        <f t="shared" si="41"/>
        <v>-0.1554821052532066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305100</v>
      </c>
      <c r="E175" s="31">
        <v>305100</v>
      </c>
      <c r="F175" s="31">
        <v>35334</v>
      </c>
      <c r="G175" s="36">
        <f t="shared" si="35"/>
        <v>0.11581120943952802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35334</v>
      </c>
      <c r="O175" s="36">
        <f t="shared" si="39"/>
        <v>0.11581120943952802</v>
      </c>
      <c r="P175" s="31">
        <v>66165</v>
      </c>
      <c r="Q175" s="31">
        <v>300126</v>
      </c>
      <c r="R175" s="31">
        <v>300125</v>
      </c>
      <c r="S175" s="31">
        <v>66165</v>
      </c>
      <c r="T175" s="36">
        <f t="shared" si="40"/>
        <v>0.22045740788868676</v>
      </c>
      <c r="U175" s="36">
        <f t="shared" si="41"/>
        <v>-0.46597143504874183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305622</v>
      </c>
      <c r="E176" s="31">
        <v>305622</v>
      </c>
      <c r="F176" s="31">
        <v>98135</v>
      </c>
      <c r="G176" s="36">
        <f t="shared" si="35"/>
        <v>0.32109926641406705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98135</v>
      </c>
      <c r="O176" s="36">
        <f t="shared" si="39"/>
        <v>0.32109926641406705</v>
      </c>
      <c r="P176" s="31">
        <v>32289</v>
      </c>
      <c r="Q176" s="31">
        <v>290239</v>
      </c>
      <c r="R176" s="31">
        <v>290239</v>
      </c>
      <c r="S176" s="31">
        <v>32289</v>
      </c>
      <c r="T176" s="36">
        <f t="shared" si="40"/>
        <v>0.11124969421752418</v>
      </c>
      <c r="U176" s="36">
        <f t="shared" si="41"/>
        <v>2.0392703397441854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2996823</v>
      </c>
      <c r="E177" s="31">
        <v>2996823</v>
      </c>
      <c r="F177" s="31">
        <v>957016</v>
      </c>
      <c r="G177" s="36">
        <f t="shared" si="35"/>
        <v>0.3193435181190214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957016</v>
      </c>
      <c r="O177" s="36">
        <f t="shared" si="39"/>
        <v>0.3193435181190214</v>
      </c>
      <c r="P177" s="31">
        <v>877168</v>
      </c>
      <c r="Q177" s="31">
        <v>3213238</v>
      </c>
      <c r="R177" s="31">
        <v>2839299</v>
      </c>
      <c r="S177" s="31">
        <v>877168</v>
      </c>
      <c r="T177" s="36">
        <f t="shared" si="40"/>
        <v>0.27298569231410807</v>
      </c>
      <c r="U177" s="36">
        <f t="shared" si="41"/>
        <v>9.1029312514820493E-2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9458783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9458783</v>
      </c>
      <c r="O178" s="36">
        <f t="shared" si="39"/>
        <v>0</v>
      </c>
      <c r="P178" s="31">
        <v>1794194</v>
      </c>
      <c r="Q178" s="31">
        <v>0</v>
      </c>
      <c r="R178" s="31">
        <v>0</v>
      </c>
      <c r="S178" s="31">
        <v>1794194</v>
      </c>
      <c r="T178" s="36">
        <f t="shared" si="40"/>
        <v>0</v>
      </c>
      <c r="U178" s="36">
        <f t="shared" si="41"/>
        <v>4.2718841998133978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4473388</v>
      </c>
      <c r="E179" s="32">
        <f>SUM(E173:E178)</f>
        <v>4473388</v>
      </c>
      <c r="F179" s="32">
        <f>SUM(F173:F178)</f>
        <v>11810374</v>
      </c>
      <c r="G179" s="37">
        <f t="shared" si="35"/>
        <v>2.6401407613200556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11810374</v>
      </c>
      <c r="O179" s="37">
        <f t="shared" si="39"/>
        <v>2.6401407613200556</v>
      </c>
      <c r="P179" s="32">
        <f>SUM(P173:P178)</f>
        <v>3823615</v>
      </c>
      <c r="Q179" s="32">
        <f>SUM(Q173:Q178)</f>
        <v>4872139</v>
      </c>
      <c r="R179" s="32">
        <f>SUM(R173:R178)</f>
        <v>4143199</v>
      </c>
      <c r="S179" s="32">
        <f>SUM(S173:S178)</f>
        <v>3823615</v>
      </c>
      <c r="T179" s="37">
        <f t="shared" si="40"/>
        <v>0.78479185425538966</v>
      </c>
      <c r="U179" s="37">
        <f t="shared" si="41"/>
        <v>2.0887979046007508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84437707</v>
      </c>
      <c r="E180" s="31">
        <v>84437707</v>
      </c>
      <c r="F180" s="31">
        <v>768300</v>
      </c>
      <c r="G180" s="36">
        <f t="shared" si="35"/>
        <v>9.0990154434203198E-3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768300</v>
      </c>
      <c r="O180" s="36">
        <f t="shared" si="39"/>
        <v>9.0990154434203198E-3</v>
      </c>
      <c r="P180" s="31">
        <v>747827</v>
      </c>
      <c r="Q180" s="31">
        <v>30839479</v>
      </c>
      <c r="R180" s="31">
        <v>30839479</v>
      </c>
      <c r="S180" s="31">
        <v>747827</v>
      </c>
      <c r="T180" s="36">
        <f t="shared" si="40"/>
        <v>2.424901536112202E-2</v>
      </c>
      <c r="U180" s="36">
        <f t="shared" si="41"/>
        <v>2.7376652621528885E-2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37587342</v>
      </c>
      <c r="E181" s="31">
        <v>37587342</v>
      </c>
      <c r="F181" s="31">
        <v>2049514</v>
      </c>
      <c r="G181" s="36">
        <f t="shared" si="35"/>
        <v>5.4526707421876229E-2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2049514</v>
      </c>
      <c r="O181" s="36">
        <f t="shared" si="39"/>
        <v>5.4526707421876229E-2</v>
      </c>
      <c r="P181" s="31">
        <v>7057344</v>
      </c>
      <c r="Q181" s="31">
        <v>35306200</v>
      </c>
      <c r="R181" s="31">
        <v>27334300</v>
      </c>
      <c r="S181" s="31">
        <v>7057344</v>
      </c>
      <c r="T181" s="36">
        <f t="shared" si="40"/>
        <v>0.19988965110943688</v>
      </c>
      <c r="U181" s="36">
        <f t="shared" si="41"/>
        <v>-0.70959131367267914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61242743</v>
      </c>
      <c r="E182" s="31">
        <v>61242743</v>
      </c>
      <c r="F182" s="31">
        <v>1545625</v>
      </c>
      <c r="G182" s="36">
        <f t="shared" si="35"/>
        <v>2.5237684079565149E-2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1545625</v>
      </c>
      <c r="O182" s="36">
        <f t="shared" si="39"/>
        <v>2.5237684079565149E-2</v>
      </c>
      <c r="P182" s="31">
        <v>4041343</v>
      </c>
      <c r="Q182" s="31">
        <v>80647352</v>
      </c>
      <c r="R182" s="31">
        <v>54438712</v>
      </c>
      <c r="S182" s="31">
        <v>4041343</v>
      </c>
      <c r="T182" s="36">
        <f t="shared" si="40"/>
        <v>5.0111291936776797E-2</v>
      </c>
      <c r="U182" s="36">
        <f t="shared" si="41"/>
        <v>-0.61754669178043042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88863394</v>
      </c>
      <c r="E183" s="31">
        <v>88863394</v>
      </c>
      <c r="F183" s="31">
        <v>595403</v>
      </c>
      <c r="G183" s="36">
        <f t="shared" si="35"/>
        <v>6.7002054861870341E-3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595403</v>
      </c>
      <c r="O183" s="36">
        <f t="shared" si="39"/>
        <v>6.7002054861870341E-3</v>
      </c>
      <c r="P183" s="31">
        <v>5888629</v>
      </c>
      <c r="Q183" s="31">
        <v>73881988</v>
      </c>
      <c r="R183" s="31">
        <v>90033480</v>
      </c>
      <c r="S183" s="31">
        <v>5888629</v>
      </c>
      <c r="T183" s="36">
        <f t="shared" si="40"/>
        <v>7.9703174744025565E-2</v>
      </c>
      <c r="U183" s="36">
        <f t="shared" si="41"/>
        <v>-0.89888936796663532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136904893</v>
      </c>
      <c r="E184" s="31">
        <v>136904893</v>
      </c>
      <c r="F184" s="31">
        <v>46073956</v>
      </c>
      <c r="G184" s="36">
        <f t="shared" si="35"/>
        <v>0.33653987808894459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46073956</v>
      </c>
      <c r="O184" s="36">
        <f t="shared" si="39"/>
        <v>0.33653987808894459</v>
      </c>
      <c r="P184" s="31">
        <v>239338299</v>
      </c>
      <c r="Q184" s="31">
        <v>310317439</v>
      </c>
      <c r="R184" s="31">
        <v>931841484</v>
      </c>
      <c r="S184" s="31">
        <v>239338299</v>
      </c>
      <c r="T184" s="36">
        <f t="shared" si="40"/>
        <v>0.77126925180637362</v>
      </c>
      <c r="U184" s="36">
        <f t="shared" si="41"/>
        <v>-0.80749442862882548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409036079</v>
      </c>
      <c r="E185" s="32">
        <f>SUM(E180:E184)</f>
        <v>409036079</v>
      </c>
      <c r="F185" s="32">
        <f>SUM(F180:F184)</f>
        <v>51032798</v>
      </c>
      <c r="G185" s="37">
        <f t="shared" si="35"/>
        <v>0.1247635615048031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51032798</v>
      </c>
      <c r="O185" s="37">
        <f t="shared" si="39"/>
        <v>0.1247635615048031</v>
      </c>
      <c r="P185" s="32">
        <f>SUM(P180:P184)</f>
        <v>257073442</v>
      </c>
      <c r="Q185" s="32">
        <f>SUM(Q180:Q184)</f>
        <v>530992458</v>
      </c>
      <c r="R185" s="32">
        <f>SUM(R180:R184)</f>
        <v>1134487455</v>
      </c>
      <c r="S185" s="32">
        <f>SUM(S180:S184)</f>
        <v>257073442</v>
      </c>
      <c r="T185" s="37">
        <f t="shared" si="40"/>
        <v>0.48413765229034572</v>
      </c>
      <c r="U185" s="37">
        <f t="shared" si="41"/>
        <v>-0.80148553034894987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9722374</v>
      </c>
      <c r="E186" s="31">
        <v>9722374</v>
      </c>
      <c r="F186" s="31">
        <v>36679</v>
      </c>
      <c r="G186" s="36">
        <f t="shared" si="35"/>
        <v>3.7726382465846304E-3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36679</v>
      </c>
      <c r="O186" s="36">
        <f t="shared" si="39"/>
        <v>3.7726382465846304E-3</v>
      </c>
      <c r="P186" s="31">
        <v>39330</v>
      </c>
      <c r="Q186" s="31">
        <v>10575328</v>
      </c>
      <c r="R186" s="31">
        <v>14632528</v>
      </c>
      <c r="S186" s="31">
        <v>39330</v>
      </c>
      <c r="T186" s="36">
        <f t="shared" si="40"/>
        <v>3.7190335845847995E-3</v>
      </c>
      <c r="U186" s="36">
        <f t="shared" si="41"/>
        <v>-6.7404017289600771E-2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2226786</v>
      </c>
      <c r="E187" s="31">
        <v>2226786</v>
      </c>
      <c r="F187" s="31">
        <v>201688</v>
      </c>
      <c r="G187" s="36">
        <f t="shared" si="35"/>
        <v>9.0573589020229162E-2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201688</v>
      </c>
      <c r="O187" s="36">
        <f t="shared" si="39"/>
        <v>9.0573589020229162E-2</v>
      </c>
      <c r="P187" s="31">
        <v>13786</v>
      </c>
      <c r="Q187" s="31">
        <v>2152554</v>
      </c>
      <c r="R187" s="31">
        <v>2167210</v>
      </c>
      <c r="S187" s="31">
        <v>13786</v>
      </c>
      <c r="T187" s="36">
        <f t="shared" si="40"/>
        <v>6.4044850907340771E-3</v>
      </c>
      <c r="U187" s="36">
        <f t="shared" si="41"/>
        <v>13.629914405919049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29091796</v>
      </c>
      <c r="E188" s="31">
        <v>29091796</v>
      </c>
      <c r="F188" s="31">
        <v>3934183</v>
      </c>
      <c r="G188" s="36">
        <f t="shared" si="35"/>
        <v>0.135233417696178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3934183</v>
      </c>
      <c r="O188" s="36">
        <f t="shared" si="39"/>
        <v>0.135233417696178</v>
      </c>
      <c r="P188" s="31">
        <v>7201409</v>
      </c>
      <c r="Q188" s="31">
        <v>27785865</v>
      </c>
      <c r="R188" s="31">
        <v>27785865</v>
      </c>
      <c r="S188" s="31">
        <v>7201409</v>
      </c>
      <c r="T188" s="36">
        <f t="shared" si="40"/>
        <v>0.25917526771255817</v>
      </c>
      <c r="U188" s="36">
        <f t="shared" si="41"/>
        <v>-0.45369260376684617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19604527</v>
      </c>
      <c r="E189" s="31">
        <v>19604527</v>
      </c>
      <c r="F189" s="31">
        <v>351269</v>
      </c>
      <c r="G189" s="36">
        <f t="shared" si="35"/>
        <v>1.7917749303515459E-2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351269</v>
      </c>
      <c r="O189" s="36">
        <f t="shared" si="39"/>
        <v>1.7917749303515459E-2</v>
      </c>
      <c r="P189" s="31">
        <v>91882</v>
      </c>
      <c r="Q189" s="31">
        <v>18529778</v>
      </c>
      <c r="R189" s="31">
        <v>18636778</v>
      </c>
      <c r="S189" s="31">
        <v>91882</v>
      </c>
      <c r="T189" s="36">
        <f t="shared" si="40"/>
        <v>4.958613103729575E-3</v>
      </c>
      <c r="U189" s="36">
        <f t="shared" si="41"/>
        <v>2.8230447748198775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18099000</v>
      </c>
      <c r="E190" s="31">
        <v>18099000</v>
      </c>
      <c r="F190" s="31">
        <v>6829966</v>
      </c>
      <c r="G190" s="36">
        <f t="shared" si="35"/>
        <v>0.37736703685286482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6829966</v>
      </c>
      <c r="O190" s="36">
        <f t="shared" si="39"/>
        <v>0.37736703685286482</v>
      </c>
      <c r="P190" s="31">
        <v>5863052</v>
      </c>
      <c r="Q190" s="31">
        <v>17917000</v>
      </c>
      <c r="R190" s="31">
        <v>18757000</v>
      </c>
      <c r="S190" s="31">
        <v>5863052</v>
      </c>
      <c r="T190" s="36">
        <f t="shared" si="40"/>
        <v>0.3272340235530502</v>
      </c>
      <c r="U190" s="36">
        <f t="shared" si="41"/>
        <v>0.16491649741465708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78744483</v>
      </c>
      <c r="E191" s="32">
        <f>SUM(E186:E190)</f>
        <v>78744483</v>
      </c>
      <c r="F191" s="32">
        <f>SUM(F186:F190)</f>
        <v>11353785</v>
      </c>
      <c r="G191" s="37">
        <f t="shared" si="35"/>
        <v>0.14418514881861627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11353785</v>
      </c>
      <c r="O191" s="37">
        <f t="shared" si="39"/>
        <v>0.14418514881861627</v>
      </c>
      <c r="P191" s="32">
        <f>SUM(P186:P190)</f>
        <v>13209459</v>
      </c>
      <c r="Q191" s="32">
        <f>SUM(Q186:Q190)</f>
        <v>76960525</v>
      </c>
      <c r="R191" s="32">
        <f>SUM(R186:R190)</f>
        <v>81979381</v>
      </c>
      <c r="S191" s="32">
        <f>SUM(S186:S190)</f>
        <v>13209459</v>
      </c>
      <c r="T191" s="37">
        <f t="shared" si="40"/>
        <v>0.17163940864488644</v>
      </c>
      <c r="U191" s="37">
        <f t="shared" si="41"/>
        <v>-0.14048069644638739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689209</v>
      </c>
      <c r="E192" s="31">
        <v>689209</v>
      </c>
      <c r="F192" s="31">
        <v>204960</v>
      </c>
      <c r="G192" s="36">
        <f t="shared" si="35"/>
        <v>0.29738439283294327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204960</v>
      </c>
      <c r="O192" s="36">
        <f t="shared" si="39"/>
        <v>0.29738439283294327</v>
      </c>
      <c r="P192" s="31">
        <v>262323</v>
      </c>
      <c r="Q192" s="31">
        <v>340294</v>
      </c>
      <c r="R192" s="31">
        <v>1023325</v>
      </c>
      <c r="S192" s="31">
        <v>262323</v>
      </c>
      <c r="T192" s="36">
        <f t="shared" si="40"/>
        <v>0.77087165803687396</v>
      </c>
      <c r="U192" s="36">
        <f t="shared" si="41"/>
        <v>-0.21867316247526902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1030598</v>
      </c>
      <c r="E193" s="31">
        <v>1030598</v>
      </c>
      <c r="F193" s="31">
        <v>415055</v>
      </c>
      <c r="G193" s="36">
        <f t="shared" si="35"/>
        <v>0.40273220014011285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415055</v>
      </c>
      <c r="O193" s="36">
        <f t="shared" si="39"/>
        <v>0.40273220014011285</v>
      </c>
      <c r="P193" s="31">
        <v>550829</v>
      </c>
      <c r="Q193" s="31">
        <v>978723</v>
      </c>
      <c r="R193" s="31">
        <v>978723</v>
      </c>
      <c r="S193" s="31">
        <v>550829</v>
      </c>
      <c r="T193" s="36">
        <f t="shared" si="40"/>
        <v>0.56280377594069009</v>
      </c>
      <c r="U193" s="36">
        <f t="shared" si="41"/>
        <v>-0.24649029009002799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2516407</v>
      </c>
      <c r="E194" s="31">
        <v>2516407</v>
      </c>
      <c r="F194" s="31">
        <v>507571</v>
      </c>
      <c r="G194" s="36">
        <f t="shared" si="35"/>
        <v>0.20170465270522614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507571</v>
      </c>
      <c r="O194" s="36">
        <f t="shared" si="39"/>
        <v>0.20170465270522614</v>
      </c>
      <c r="P194" s="31">
        <v>302997</v>
      </c>
      <c r="Q194" s="31">
        <v>2066789</v>
      </c>
      <c r="R194" s="31">
        <v>2086698</v>
      </c>
      <c r="S194" s="31">
        <v>302997</v>
      </c>
      <c r="T194" s="36">
        <f t="shared" si="40"/>
        <v>0.14660277367452604</v>
      </c>
      <c r="U194" s="36">
        <f t="shared" si="41"/>
        <v>0.67516840100727071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11209215</v>
      </c>
      <c r="E195" s="31">
        <v>11209215</v>
      </c>
      <c r="F195" s="31">
        <v>1832835</v>
      </c>
      <c r="G195" s="36">
        <f t="shared" si="35"/>
        <v>0.16351145017737639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1832835</v>
      </c>
      <c r="O195" s="36">
        <f t="shared" si="39"/>
        <v>0.16351145017737639</v>
      </c>
      <c r="P195" s="31">
        <v>285935</v>
      </c>
      <c r="Q195" s="31">
        <v>10089462</v>
      </c>
      <c r="R195" s="31">
        <v>10321362</v>
      </c>
      <c r="S195" s="31">
        <v>285935</v>
      </c>
      <c r="T195" s="36">
        <f t="shared" si="40"/>
        <v>2.8339965005071629E-2</v>
      </c>
      <c r="U195" s="36">
        <f t="shared" si="41"/>
        <v>5.409970797558886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151308700</v>
      </c>
      <c r="E196" s="31">
        <v>151308700</v>
      </c>
      <c r="F196" s="31">
        <v>61385588</v>
      </c>
      <c r="G196" s="36">
        <f t="shared" si="35"/>
        <v>0.40569767633982712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61385588</v>
      </c>
      <c r="O196" s="36">
        <f t="shared" si="39"/>
        <v>0.40569767633982712</v>
      </c>
      <c r="P196" s="31">
        <v>52908685</v>
      </c>
      <c r="Q196" s="31">
        <v>140420000</v>
      </c>
      <c r="R196" s="31">
        <v>140421000</v>
      </c>
      <c r="S196" s="31">
        <v>52908685</v>
      </c>
      <c r="T196" s="36">
        <f t="shared" si="40"/>
        <v>0.37678881213502352</v>
      </c>
      <c r="U196" s="36">
        <f t="shared" si="41"/>
        <v>0.16021760888595127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166754129</v>
      </c>
      <c r="E198" s="32">
        <f>SUM(E192:E197)</f>
        <v>166754129</v>
      </c>
      <c r="F198" s="32">
        <f>SUM(F192:F197)</f>
        <v>64346009</v>
      </c>
      <c r="G198" s="37">
        <f t="shared" si="35"/>
        <v>0.38587355758968944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64346009</v>
      </c>
      <c r="O198" s="37">
        <f t="shared" si="39"/>
        <v>0.38587355758968944</v>
      </c>
      <c r="P198" s="32">
        <f>SUM(P192:P197)</f>
        <v>54310769</v>
      </c>
      <c r="Q198" s="32">
        <f>SUM(Q192:Q197)</f>
        <v>153895268</v>
      </c>
      <c r="R198" s="32">
        <f>SUM(R192:R197)</f>
        <v>154831108</v>
      </c>
      <c r="S198" s="32">
        <f>SUM(S192:S197)</f>
        <v>54310769</v>
      </c>
      <c r="T198" s="37">
        <f t="shared" si="40"/>
        <v>0.35290733565635041</v>
      </c>
      <c r="U198" s="37">
        <f t="shared" si="41"/>
        <v>0.18477440450161908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64776</v>
      </c>
      <c r="E199" s="31">
        <v>64776</v>
      </c>
      <c r="F199" s="31">
        <v>363</v>
      </c>
      <c r="G199" s="36">
        <f t="shared" si="35"/>
        <v>5.6039273805113003E-3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363</v>
      </c>
      <c r="O199" s="36">
        <f t="shared" si="39"/>
        <v>5.6039273805113003E-3</v>
      </c>
      <c r="P199" s="31">
        <v>25814</v>
      </c>
      <c r="Q199" s="31">
        <v>61869</v>
      </c>
      <c r="R199" s="31">
        <v>61869</v>
      </c>
      <c r="S199" s="31">
        <v>25814</v>
      </c>
      <c r="T199" s="36">
        <f t="shared" si="40"/>
        <v>0.41723641888506358</v>
      </c>
      <c r="U199" s="36">
        <f t="shared" si="41"/>
        <v>-0.9859378631750213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22674344</v>
      </c>
      <c r="E200" s="31">
        <v>22674344</v>
      </c>
      <c r="F200" s="31">
        <v>10483785</v>
      </c>
      <c r="G200" s="36">
        <f t="shared" si="35"/>
        <v>0.46236332129388175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10483785</v>
      </c>
      <c r="O200" s="36">
        <f t="shared" si="39"/>
        <v>0.46236332129388175</v>
      </c>
      <c r="P200" s="31">
        <v>10721728</v>
      </c>
      <c r="Q200" s="31">
        <v>20919523</v>
      </c>
      <c r="R200" s="31">
        <v>21441479</v>
      </c>
      <c r="S200" s="31">
        <v>10721728</v>
      </c>
      <c r="T200" s="36">
        <f t="shared" si="40"/>
        <v>0.51252258476448054</v>
      </c>
      <c r="U200" s="36">
        <f t="shared" si="41"/>
        <v>-2.2192598058820345E-2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2563000</v>
      </c>
      <c r="E202" s="31">
        <v>2563000</v>
      </c>
      <c r="F202" s="31">
        <v>925767</v>
      </c>
      <c r="G202" s="36">
        <f t="shared" si="35"/>
        <v>0.36120444791260242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925767</v>
      </c>
      <c r="O202" s="36">
        <f t="shared" si="39"/>
        <v>0.36120444791260242</v>
      </c>
      <c r="P202" s="31">
        <v>615021</v>
      </c>
      <c r="Q202" s="31">
        <v>2422298</v>
      </c>
      <c r="R202" s="31">
        <v>2422298</v>
      </c>
      <c r="S202" s="31">
        <v>615021</v>
      </c>
      <c r="T202" s="36">
        <f t="shared" si="40"/>
        <v>0.25389980918945565</v>
      </c>
      <c r="U202" s="36">
        <f t="shared" si="41"/>
        <v>0.50526079597282036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25302120</v>
      </c>
      <c r="E204" s="32">
        <f>SUM(E199:E203)</f>
        <v>25302120</v>
      </c>
      <c r="F204" s="32">
        <f>SUM(F199:F203)</f>
        <v>11409915</v>
      </c>
      <c r="G204" s="37">
        <f t="shared" si="35"/>
        <v>0.45094699574581104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11409915</v>
      </c>
      <c r="O204" s="37">
        <f t="shared" si="39"/>
        <v>0.45094699574581104</v>
      </c>
      <c r="P204" s="32">
        <f>SUM(P199:P203)</f>
        <v>11362563</v>
      </c>
      <c r="Q204" s="32">
        <f>SUM(Q199:Q203)</f>
        <v>23403690</v>
      </c>
      <c r="R204" s="32">
        <f>SUM(R199:R203)</f>
        <v>23925646</v>
      </c>
      <c r="S204" s="32">
        <f>SUM(S199:S203)</f>
        <v>11362563</v>
      </c>
      <c r="T204" s="37">
        <f t="shared" si="40"/>
        <v>0.48550305528743543</v>
      </c>
      <c r="U204" s="37">
        <f t="shared" si="41"/>
        <v>4.1673696330659649E-3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684310199</v>
      </c>
      <c r="E205" s="32">
        <f>SUM(E173:E178,E180:E184,E186:E190,E192:E197,E199:E203)</f>
        <v>684310199</v>
      </c>
      <c r="F205" s="32">
        <f>SUM(F173:F178,F180:F184,F186:F190,F192:F197,F199:F203)</f>
        <v>149952881</v>
      </c>
      <c r="G205" s="37">
        <f t="shared" si="35"/>
        <v>0.21912998113886067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149952881</v>
      </c>
      <c r="O205" s="37">
        <f t="shared" si="39"/>
        <v>0.21912998113886067</v>
      </c>
      <c r="P205" s="32">
        <f>SUM(P173:P178,P180:P184,P186:P190,P192:P197,P199:P203)</f>
        <v>339779848</v>
      </c>
      <c r="Q205" s="32">
        <f>SUM(Q173:Q178,Q180:Q184,Q186:Q190,Q192:Q197,Q199:Q203)</f>
        <v>790124080</v>
      </c>
      <c r="R205" s="32">
        <f>SUM(R173:R178,R180:R184,R186:R190,R192:R197,R199:R203)</f>
        <v>1399366789</v>
      </c>
      <c r="S205" s="32">
        <f>SUM(S173:S178,S180:S184,S186:S190,S192:S197,S199:S203)</f>
        <v>339779848</v>
      </c>
      <c r="T205" s="37">
        <f t="shared" si="40"/>
        <v>0.43003353093605245</v>
      </c>
      <c r="U205" s="37">
        <f t="shared" si="41"/>
        <v>-0.55867635504975555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5335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5335</v>
      </c>
      <c r="O208" s="36">
        <f t="shared" ref="O208:O231" si="46">IF(($D208     =0),0,($N208     /$D208     ))</f>
        <v>0</v>
      </c>
      <c r="P208" s="31">
        <v>67035</v>
      </c>
      <c r="Q208" s="31">
        <v>235243</v>
      </c>
      <c r="R208" s="31">
        <v>235243</v>
      </c>
      <c r="S208" s="31">
        <v>67035</v>
      </c>
      <c r="T208" s="36">
        <f t="shared" ref="T208:T231" si="47">IF(($Q208     =0),0,($S208     /$Q208     ))</f>
        <v>0.28496065770288598</v>
      </c>
      <c r="U208" s="36">
        <f t="shared" ref="U208:U231" si="48">IF(($P208     =0),0,(($F208     /$P208     )-1))</f>
        <v>-0.92041470873424336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5714088</v>
      </c>
      <c r="E209" s="31">
        <v>5714088</v>
      </c>
      <c r="F209" s="31">
        <v>397563</v>
      </c>
      <c r="G209" s="36">
        <f t="shared" si="42"/>
        <v>6.9575932327258519E-2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397563</v>
      </c>
      <c r="O209" s="36">
        <f t="shared" si="46"/>
        <v>6.9575932327258519E-2</v>
      </c>
      <c r="P209" s="31">
        <v>469400</v>
      </c>
      <c r="Q209" s="31">
        <v>5422277</v>
      </c>
      <c r="R209" s="31">
        <v>5452831</v>
      </c>
      <c r="S209" s="31">
        <v>469400</v>
      </c>
      <c r="T209" s="36">
        <f t="shared" si="47"/>
        <v>8.6568797573417955E-2</v>
      </c>
      <c r="U209" s="36">
        <f t="shared" si="48"/>
        <v>-0.15304005112910102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5811054</v>
      </c>
      <c r="E210" s="31">
        <v>5811054</v>
      </c>
      <c r="F210" s="31">
        <v>160609</v>
      </c>
      <c r="G210" s="36">
        <f t="shared" si="42"/>
        <v>2.7638531667404913E-2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160609</v>
      </c>
      <c r="O210" s="36">
        <f t="shared" si="46"/>
        <v>2.7638531667404913E-2</v>
      </c>
      <c r="P210" s="31">
        <v>262817</v>
      </c>
      <c r="Q210" s="31">
        <v>3673639</v>
      </c>
      <c r="R210" s="31">
        <v>3445511</v>
      </c>
      <c r="S210" s="31">
        <v>262817</v>
      </c>
      <c r="T210" s="36">
        <f t="shared" si="47"/>
        <v>7.154132455584232E-2</v>
      </c>
      <c r="U210" s="36">
        <f t="shared" si="48"/>
        <v>-0.38889417351236788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19139856</v>
      </c>
      <c r="E211" s="31">
        <v>19139856</v>
      </c>
      <c r="F211" s="31">
        <v>39926</v>
      </c>
      <c r="G211" s="36">
        <f t="shared" si="42"/>
        <v>2.0860136042820804E-3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39926</v>
      </c>
      <c r="O211" s="36">
        <f t="shared" si="46"/>
        <v>2.0860136042820804E-3</v>
      </c>
      <c r="P211" s="31">
        <v>46581</v>
      </c>
      <c r="Q211" s="31">
        <v>2925718</v>
      </c>
      <c r="R211" s="31">
        <v>2975718</v>
      </c>
      <c r="S211" s="31">
        <v>46581</v>
      </c>
      <c r="T211" s="36">
        <f t="shared" si="47"/>
        <v>1.5921220021888643E-2</v>
      </c>
      <c r="U211" s="36">
        <f t="shared" si="48"/>
        <v>-0.14286941027457545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1265000</v>
      </c>
      <c r="E212" s="31">
        <v>1265000</v>
      </c>
      <c r="F212" s="31">
        <v>205756</v>
      </c>
      <c r="G212" s="36">
        <f t="shared" si="42"/>
        <v>0.16265296442687746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205756</v>
      </c>
      <c r="O212" s="36">
        <f t="shared" si="46"/>
        <v>0.16265296442687746</v>
      </c>
      <c r="P212" s="31">
        <v>126368</v>
      </c>
      <c r="Q212" s="31">
        <v>850000</v>
      </c>
      <c r="R212" s="31">
        <v>850000</v>
      </c>
      <c r="S212" s="31">
        <v>126368</v>
      </c>
      <c r="T212" s="36">
        <f t="shared" si="47"/>
        <v>0.14866823529411766</v>
      </c>
      <c r="U212" s="36">
        <f t="shared" si="48"/>
        <v>0.62822866548493295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15825</v>
      </c>
      <c r="E213" s="31">
        <v>15825</v>
      </c>
      <c r="F213" s="31">
        <v>8322</v>
      </c>
      <c r="G213" s="36">
        <f t="shared" si="42"/>
        <v>0.52587677725118487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8322</v>
      </c>
      <c r="O213" s="36">
        <f t="shared" si="46"/>
        <v>0.52587677725118487</v>
      </c>
      <c r="P213" s="31">
        <v>4431</v>
      </c>
      <c r="Q213" s="31">
        <v>15000</v>
      </c>
      <c r="R213" s="31">
        <v>15000</v>
      </c>
      <c r="S213" s="31">
        <v>4431</v>
      </c>
      <c r="T213" s="36">
        <f t="shared" si="47"/>
        <v>0.2954</v>
      </c>
      <c r="U213" s="36">
        <f t="shared" si="48"/>
        <v>0.87813134732566023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3404179</v>
      </c>
      <c r="E214" s="31">
        <v>3404179</v>
      </c>
      <c r="F214" s="31">
        <v>1104893</v>
      </c>
      <c r="G214" s="36">
        <f t="shared" si="42"/>
        <v>0.32456959519461226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1104893</v>
      </c>
      <c r="O214" s="36">
        <f t="shared" si="46"/>
        <v>0.32456959519461226</v>
      </c>
      <c r="P214" s="31">
        <v>1147028</v>
      </c>
      <c r="Q214" s="31">
        <v>3232839</v>
      </c>
      <c r="R214" s="31">
        <v>3232839</v>
      </c>
      <c r="S214" s="31">
        <v>1147028</v>
      </c>
      <c r="T214" s="36">
        <f t="shared" si="47"/>
        <v>0.35480517279085039</v>
      </c>
      <c r="U214" s="36">
        <f t="shared" si="48"/>
        <v>-3.6734064033310476E-2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2506490</v>
      </c>
      <c r="E215" s="31">
        <v>2506490</v>
      </c>
      <c r="F215" s="31">
        <v>102440532</v>
      </c>
      <c r="G215" s="36">
        <f t="shared" si="42"/>
        <v>40.87011398409728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102440532</v>
      </c>
      <c r="O215" s="36">
        <f t="shared" si="46"/>
        <v>40.87011398409728</v>
      </c>
      <c r="P215" s="31">
        <v>186533</v>
      </c>
      <c r="Q215" s="31">
        <v>4321030</v>
      </c>
      <c r="R215" s="31">
        <v>3104030</v>
      </c>
      <c r="S215" s="31">
        <v>186533</v>
      </c>
      <c r="T215" s="36">
        <f t="shared" si="47"/>
        <v>4.3168642661587632E-2</v>
      </c>
      <c r="U215" s="36">
        <f t="shared" si="48"/>
        <v>548.18181769445619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37856492</v>
      </c>
      <c r="E216" s="32">
        <f>SUM(E208:E215)</f>
        <v>37856492</v>
      </c>
      <c r="F216" s="32">
        <f>SUM(F208:F215)</f>
        <v>104362936</v>
      </c>
      <c r="G216" s="37">
        <f t="shared" si="42"/>
        <v>2.7568041962261058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104362936</v>
      </c>
      <c r="O216" s="37">
        <f t="shared" si="46"/>
        <v>2.7568041962261058</v>
      </c>
      <c r="P216" s="32">
        <f>SUM(P208:P215)</f>
        <v>2310193</v>
      </c>
      <c r="Q216" s="32">
        <f>SUM(Q208:Q215)</f>
        <v>20675746</v>
      </c>
      <c r="R216" s="32">
        <f>SUM(R208:R215)</f>
        <v>19311172</v>
      </c>
      <c r="S216" s="32">
        <f>SUM(S208:S215)</f>
        <v>2310193</v>
      </c>
      <c r="T216" s="37">
        <f t="shared" si="47"/>
        <v>0.11173444479343091</v>
      </c>
      <c r="U216" s="37">
        <f t="shared" si="48"/>
        <v>44.174985812873643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1572000</v>
      </c>
      <c r="E217" s="31">
        <v>1572000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31910449</v>
      </c>
      <c r="E218" s="31">
        <v>31910449</v>
      </c>
      <c r="F218" s="31">
        <v>4062429</v>
      </c>
      <c r="G218" s="36">
        <f t="shared" si="42"/>
        <v>0.12730717139078801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4062429</v>
      </c>
      <c r="O218" s="36">
        <f t="shared" si="46"/>
        <v>0.12730717139078801</v>
      </c>
      <c r="P218" s="31">
        <v>4333011</v>
      </c>
      <c r="Q218" s="31">
        <v>22687426</v>
      </c>
      <c r="R218" s="31">
        <v>24560297</v>
      </c>
      <c r="S218" s="31">
        <v>4333011</v>
      </c>
      <c r="T218" s="36">
        <f t="shared" si="47"/>
        <v>0.19098733368871373</v>
      </c>
      <c r="U218" s="36">
        <f t="shared" si="48"/>
        <v>-6.2446645069675566E-2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5805664</v>
      </c>
      <c r="E219" s="31">
        <v>5805664</v>
      </c>
      <c r="F219" s="31">
        <v>1239972</v>
      </c>
      <c r="G219" s="36">
        <f t="shared" si="42"/>
        <v>0.21357970423365871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1239972</v>
      </c>
      <c r="O219" s="36">
        <f t="shared" si="46"/>
        <v>0.21357970423365871</v>
      </c>
      <c r="P219" s="31">
        <v>1222774</v>
      </c>
      <c r="Q219" s="31">
        <v>5657028</v>
      </c>
      <c r="R219" s="31">
        <v>5657028</v>
      </c>
      <c r="S219" s="31">
        <v>1222774</v>
      </c>
      <c r="T219" s="36">
        <f t="shared" si="47"/>
        <v>0.21615130771846983</v>
      </c>
      <c r="U219" s="36">
        <f t="shared" si="48"/>
        <v>1.406474131769242E-2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4426487</v>
      </c>
      <c r="E220" s="31">
        <v>4426487</v>
      </c>
      <c r="F220" s="31">
        <v>753537</v>
      </c>
      <c r="G220" s="36">
        <f t="shared" si="42"/>
        <v>0.17023364125998788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753537</v>
      </c>
      <c r="O220" s="36">
        <f t="shared" si="46"/>
        <v>0.17023364125998788</v>
      </c>
      <c r="P220" s="31">
        <v>398556</v>
      </c>
      <c r="Q220" s="31">
        <v>5188992</v>
      </c>
      <c r="R220" s="31">
        <v>2798249</v>
      </c>
      <c r="S220" s="31">
        <v>398556</v>
      </c>
      <c r="T220" s="36">
        <f t="shared" si="47"/>
        <v>7.6807981203285719E-2</v>
      </c>
      <c r="U220" s="36">
        <f t="shared" si="48"/>
        <v>0.89066781079697699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8671824</v>
      </c>
      <c r="E221" s="31">
        <v>8671824</v>
      </c>
      <c r="F221" s="31">
        <v>708018</v>
      </c>
      <c r="G221" s="36">
        <f t="shared" si="42"/>
        <v>8.1645799084483259E-2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708018</v>
      </c>
      <c r="O221" s="36">
        <f t="shared" si="46"/>
        <v>8.1645799084483259E-2</v>
      </c>
      <c r="P221" s="31">
        <v>1289471</v>
      </c>
      <c r="Q221" s="31">
        <v>7568366</v>
      </c>
      <c r="R221" s="31">
        <v>8275701</v>
      </c>
      <c r="S221" s="31">
        <v>1289471</v>
      </c>
      <c r="T221" s="36">
        <f t="shared" si="47"/>
        <v>0.17037640621502712</v>
      </c>
      <c r="U221" s="36">
        <f t="shared" si="48"/>
        <v>-0.45092367335132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51257</v>
      </c>
      <c r="E222" s="31">
        <v>51257</v>
      </c>
      <c r="F222" s="31">
        <v>6385</v>
      </c>
      <c r="G222" s="36">
        <f t="shared" si="42"/>
        <v>0.12456835163977603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6385</v>
      </c>
      <c r="O222" s="36">
        <f t="shared" si="46"/>
        <v>0.12456835163977603</v>
      </c>
      <c r="P222" s="31">
        <v>2831</v>
      </c>
      <c r="Q222" s="31">
        <v>34008</v>
      </c>
      <c r="R222" s="31">
        <v>49008</v>
      </c>
      <c r="S222" s="31">
        <v>2831</v>
      </c>
      <c r="T222" s="36">
        <f t="shared" si="47"/>
        <v>8.3245118795577513E-2</v>
      </c>
      <c r="U222" s="36">
        <f t="shared" si="48"/>
        <v>1.2553867891204522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472094000</v>
      </c>
      <c r="E223" s="31">
        <v>472094000</v>
      </c>
      <c r="F223" s="31">
        <v>89724603</v>
      </c>
      <c r="G223" s="36">
        <f t="shared" si="42"/>
        <v>0.19005664761678817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89724603</v>
      </c>
      <c r="O223" s="36">
        <f t="shared" si="46"/>
        <v>0.19005664761678817</v>
      </c>
      <c r="P223" s="31">
        <v>209393</v>
      </c>
      <c r="Q223" s="31">
        <v>197315000</v>
      </c>
      <c r="R223" s="31">
        <v>302878000</v>
      </c>
      <c r="S223" s="31">
        <v>209393</v>
      </c>
      <c r="T223" s="36">
        <f t="shared" si="47"/>
        <v>1.0612117679852013E-3</v>
      </c>
      <c r="U223" s="36">
        <f t="shared" si="48"/>
        <v>427.4985792266217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524531681</v>
      </c>
      <c r="E224" s="32">
        <f>SUM(E217:E223)</f>
        <v>524531681</v>
      </c>
      <c r="F224" s="32">
        <f>SUM(F217:F223)</f>
        <v>96494944</v>
      </c>
      <c r="G224" s="37">
        <f t="shared" si="42"/>
        <v>0.1839639958753988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96494944</v>
      </c>
      <c r="O224" s="37">
        <f t="shared" si="46"/>
        <v>0.1839639958753988</v>
      </c>
      <c r="P224" s="32">
        <f>SUM(P217:P223)</f>
        <v>7456036</v>
      </c>
      <c r="Q224" s="32">
        <f>SUM(Q217:Q223)</f>
        <v>238450820</v>
      </c>
      <c r="R224" s="32">
        <f>SUM(R217:R223)</f>
        <v>344218283</v>
      </c>
      <c r="S224" s="32">
        <f>SUM(S217:S223)</f>
        <v>7456036</v>
      </c>
      <c r="T224" s="37">
        <f t="shared" si="47"/>
        <v>3.1268653217464297E-2</v>
      </c>
      <c r="U224" s="37">
        <f t="shared" si="48"/>
        <v>11.941855967433634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37660000</v>
      </c>
      <c r="E225" s="31">
        <v>37660000</v>
      </c>
      <c r="F225" s="31">
        <v>233894</v>
      </c>
      <c r="G225" s="36">
        <f t="shared" si="42"/>
        <v>6.2106744556558683E-3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233894</v>
      </c>
      <c r="O225" s="36">
        <f t="shared" si="46"/>
        <v>6.2106744556558683E-3</v>
      </c>
      <c r="P225" s="31">
        <v>5810282</v>
      </c>
      <c r="Q225" s="31">
        <v>30565152</v>
      </c>
      <c r="R225" s="31">
        <v>30565152</v>
      </c>
      <c r="S225" s="31">
        <v>5810282</v>
      </c>
      <c r="T225" s="36">
        <f t="shared" si="47"/>
        <v>0.19009498136963296</v>
      </c>
      <c r="U225" s="36">
        <f t="shared" si="48"/>
        <v>-0.95974481100917308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15324992</v>
      </c>
      <c r="E226" s="31">
        <v>15324992</v>
      </c>
      <c r="F226" s="31">
        <v>2749834</v>
      </c>
      <c r="G226" s="36">
        <f t="shared" si="42"/>
        <v>0.17943461242916148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2749834</v>
      </c>
      <c r="O226" s="36">
        <f t="shared" si="46"/>
        <v>0.17943461242916148</v>
      </c>
      <c r="P226" s="31">
        <v>2199520</v>
      </c>
      <c r="Q226" s="31">
        <v>11354121</v>
      </c>
      <c r="R226" s="31">
        <v>9497143</v>
      </c>
      <c r="S226" s="31">
        <v>2199520</v>
      </c>
      <c r="T226" s="36">
        <f t="shared" si="47"/>
        <v>0.19371997180583156</v>
      </c>
      <c r="U226" s="36">
        <f t="shared" si="48"/>
        <v>0.25019731577798798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341956</v>
      </c>
      <c r="E227" s="31">
        <v>341956</v>
      </c>
      <c r="F227" s="31">
        <v>13345</v>
      </c>
      <c r="G227" s="36">
        <f t="shared" si="42"/>
        <v>3.9025488659359682E-2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13345</v>
      </c>
      <c r="O227" s="36">
        <f t="shared" si="46"/>
        <v>3.9025488659359682E-2</v>
      </c>
      <c r="P227" s="31">
        <v>3872</v>
      </c>
      <c r="Q227" s="31">
        <v>87189650</v>
      </c>
      <c r="R227" s="31">
        <v>87189650</v>
      </c>
      <c r="S227" s="31">
        <v>3872</v>
      </c>
      <c r="T227" s="36">
        <f t="shared" si="47"/>
        <v>4.440894074009931E-5</v>
      </c>
      <c r="U227" s="36">
        <f t="shared" si="48"/>
        <v>2.446539256198347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15854062</v>
      </c>
      <c r="E228" s="31">
        <v>15854062</v>
      </c>
      <c r="F228" s="31">
        <v>7476627</v>
      </c>
      <c r="G228" s="36">
        <f t="shared" si="42"/>
        <v>0.47159062453521378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7476627</v>
      </c>
      <c r="O228" s="36">
        <f t="shared" si="46"/>
        <v>0.47159062453521378</v>
      </c>
      <c r="P228" s="31">
        <v>7327525</v>
      </c>
      <c r="Q228" s="31">
        <v>16553874</v>
      </c>
      <c r="R228" s="31">
        <v>16556874</v>
      </c>
      <c r="S228" s="31">
        <v>7327525</v>
      </c>
      <c r="T228" s="36">
        <f t="shared" si="47"/>
        <v>0.44264714108612885</v>
      </c>
      <c r="U228" s="36">
        <f t="shared" si="48"/>
        <v>2.0348207614440117E-2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69181010</v>
      </c>
      <c r="E230" s="32">
        <f>SUM(E225:E229)</f>
        <v>69181010</v>
      </c>
      <c r="F230" s="32">
        <f>SUM(F225:F229)</f>
        <v>10473700</v>
      </c>
      <c r="G230" s="37">
        <f t="shared" si="42"/>
        <v>0.15139559251881404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10473700</v>
      </c>
      <c r="O230" s="37">
        <f t="shared" si="46"/>
        <v>0.15139559251881404</v>
      </c>
      <c r="P230" s="32">
        <f>SUM(P225:P229)</f>
        <v>15341199</v>
      </c>
      <c r="Q230" s="32">
        <f>SUM(Q225:Q229)</f>
        <v>145662797</v>
      </c>
      <c r="R230" s="32">
        <f>SUM(R225:R229)</f>
        <v>143808819</v>
      </c>
      <c r="S230" s="32">
        <f>SUM(S225:S229)</f>
        <v>15341199</v>
      </c>
      <c r="T230" s="37">
        <f t="shared" si="47"/>
        <v>0.10531995345386647</v>
      </c>
      <c r="U230" s="37">
        <f t="shared" si="48"/>
        <v>-0.31728282776333194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631569183</v>
      </c>
      <c r="E231" s="32">
        <f>SUM(E208:E215,E217:E223,E225:E229)</f>
        <v>631569183</v>
      </c>
      <c r="F231" s="32">
        <f>SUM(F208:F215,F217:F223,F225:F229)</f>
        <v>211331580</v>
      </c>
      <c r="G231" s="37">
        <f t="shared" si="42"/>
        <v>0.33461350820849028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211331580</v>
      </c>
      <c r="O231" s="37">
        <f t="shared" si="46"/>
        <v>0.33461350820849028</v>
      </c>
      <c r="P231" s="32">
        <f>SUM(P208:P215,P217:P223,P225:P229)</f>
        <v>25107428</v>
      </c>
      <c r="Q231" s="32">
        <f>SUM(Q208:Q215,Q217:Q223,Q225:Q229)</f>
        <v>404789363</v>
      </c>
      <c r="R231" s="32">
        <f>SUM(R208:R215,R217:R223,R225:R229)</f>
        <v>507338274</v>
      </c>
      <c r="S231" s="32">
        <f>SUM(S208:S215,S217:S223,S225:S229)</f>
        <v>25107428</v>
      </c>
      <c r="T231" s="37">
        <f t="shared" si="47"/>
        <v>6.2025908521711824E-2</v>
      </c>
      <c r="U231" s="37">
        <f t="shared" si="48"/>
        <v>7.4170939373001481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5943865</v>
      </c>
      <c r="E234" s="31">
        <v>5943865</v>
      </c>
      <c r="F234" s="31">
        <v>1190504</v>
      </c>
      <c r="G234" s="36">
        <f t="shared" ref="G234:G260" si="49">IF(($D234     =0),0,($F234     /$D234     ))</f>
        <v>0.20029122464928123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1190504</v>
      </c>
      <c r="O234" s="36">
        <f t="shared" ref="O234:O260" si="53">IF(($D234     =0),0,($N234     /$D234     ))</f>
        <v>0.20029122464928123</v>
      </c>
      <c r="P234" s="31">
        <v>26</v>
      </c>
      <c r="Q234" s="31">
        <v>6584000</v>
      </c>
      <c r="R234" s="31">
        <v>6584000</v>
      </c>
      <c r="S234" s="31">
        <v>26</v>
      </c>
      <c r="T234" s="36">
        <f t="shared" ref="T234:T260" si="54">IF(($Q234     =0),0,($S234     /$Q234     ))</f>
        <v>3.9489671931956253E-6</v>
      </c>
      <c r="U234" s="36">
        <f t="shared" ref="U234:U260" si="55">IF(($P234     =0),0,(($F234     /$P234     )-1))</f>
        <v>45787.615384615383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13433928</v>
      </c>
      <c r="E235" s="31">
        <v>13433928</v>
      </c>
      <c r="F235" s="31">
        <v>1312009</v>
      </c>
      <c r="G235" s="36">
        <f t="shared" si="49"/>
        <v>9.7663840389795156E-2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1312009</v>
      </c>
      <c r="O235" s="36">
        <f t="shared" si="53"/>
        <v>9.7663840389795156E-2</v>
      </c>
      <c r="P235" s="31">
        <v>1522536</v>
      </c>
      <c r="Q235" s="31">
        <v>13561660</v>
      </c>
      <c r="R235" s="31">
        <v>13561660</v>
      </c>
      <c r="S235" s="31">
        <v>1522536</v>
      </c>
      <c r="T235" s="36">
        <f t="shared" si="54"/>
        <v>0.11226767224661288</v>
      </c>
      <c r="U235" s="36">
        <f t="shared" si="55"/>
        <v>-0.13827390616707913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27427065</v>
      </c>
      <c r="E236" s="31">
        <v>27427065</v>
      </c>
      <c r="F236" s="31">
        <v>2705071</v>
      </c>
      <c r="G236" s="36">
        <f t="shared" si="49"/>
        <v>9.8627797031873438E-2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2705071</v>
      </c>
      <c r="O236" s="36">
        <f t="shared" si="53"/>
        <v>9.8627797031873438E-2</v>
      </c>
      <c r="P236" s="31">
        <v>5774068</v>
      </c>
      <c r="Q236" s="31">
        <v>28397095</v>
      </c>
      <c r="R236" s="31">
        <v>27024944</v>
      </c>
      <c r="S236" s="31">
        <v>5774068</v>
      </c>
      <c r="T236" s="36">
        <f t="shared" si="54"/>
        <v>0.2033330522012903</v>
      </c>
      <c r="U236" s="36">
        <f t="shared" si="55"/>
        <v>-0.53151383045714051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432628</v>
      </c>
      <c r="E237" s="31">
        <v>432628</v>
      </c>
      <c r="F237" s="31">
        <v>18398</v>
      </c>
      <c r="G237" s="36">
        <f t="shared" si="49"/>
        <v>4.2526142552030841E-2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18398</v>
      </c>
      <c r="O237" s="36">
        <f t="shared" si="53"/>
        <v>4.2526142552030841E-2</v>
      </c>
      <c r="P237" s="31">
        <v>16716</v>
      </c>
      <c r="Q237" s="31">
        <v>343254</v>
      </c>
      <c r="R237" s="31">
        <v>370254</v>
      </c>
      <c r="S237" s="31">
        <v>16716</v>
      </c>
      <c r="T237" s="36">
        <f t="shared" si="54"/>
        <v>4.8698631334230628E-2</v>
      </c>
      <c r="U237" s="36">
        <f t="shared" si="55"/>
        <v>0.10062215841110311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8097210</v>
      </c>
      <c r="E238" s="31">
        <v>8097210</v>
      </c>
      <c r="F238" s="31">
        <v>1581396</v>
      </c>
      <c r="G238" s="36">
        <f t="shared" si="49"/>
        <v>0.19530134453719245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1581396</v>
      </c>
      <c r="O238" s="36">
        <f t="shared" si="53"/>
        <v>0.19530134453719245</v>
      </c>
      <c r="P238" s="31">
        <v>22526</v>
      </c>
      <c r="Q238" s="31">
        <v>6027117</v>
      </c>
      <c r="R238" s="31">
        <v>4742116</v>
      </c>
      <c r="S238" s="31">
        <v>22526</v>
      </c>
      <c r="T238" s="36">
        <f t="shared" si="54"/>
        <v>3.7374419643753389E-3</v>
      </c>
      <c r="U238" s="36">
        <f t="shared" si="55"/>
        <v>69.203143034715438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55334696</v>
      </c>
      <c r="E240" s="32">
        <f>SUM(E234:E239)</f>
        <v>55334696</v>
      </c>
      <c r="F240" s="32">
        <f>SUM(F234:F239)</f>
        <v>6807378</v>
      </c>
      <c r="G240" s="37">
        <f t="shared" si="49"/>
        <v>0.1230218740155363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6807378</v>
      </c>
      <c r="O240" s="37">
        <f t="shared" si="53"/>
        <v>0.1230218740155363</v>
      </c>
      <c r="P240" s="32">
        <f>SUM(P234:P239)</f>
        <v>7335872</v>
      </c>
      <c r="Q240" s="32">
        <f>SUM(Q234:Q239)</f>
        <v>54913126</v>
      </c>
      <c r="R240" s="32">
        <f>SUM(R234:R239)</f>
        <v>52282974</v>
      </c>
      <c r="S240" s="32">
        <f>SUM(S234:S239)</f>
        <v>7335872</v>
      </c>
      <c r="T240" s="37">
        <f t="shared" si="54"/>
        <v>0.13359050074840029</v>
      </c>
      <c r="U240" s="37">
        <f t="shared" si="55"/>
        <v>-7.204242385908588E-2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6450684</v>
      </c>
      <c r="E241" s="31">
        <v>6450684</v>
      </c>
      <c r="F241" s="31">
        <v>10828837</v>
      </c>
      <c r="G241" s="36">
        <f t="shared" si="49"/>
        <v>1.678711435872537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10828837</v>
      </c>
      <c r="O241" s="36">
        <f t="shared" si="53"/>
        <v>1.678711435872537</v>
      </c>
      <c r="P241" s="31">
        <v>10012957</v>
      </c>
      <c r="Q241" s="31">
        <v>33250983</v>
      </c>
      <c r="R241" s="31">
        <v>33841497</v>
      </c>
      <c r="S241" s="31">
        <v>10012957</v>
      </c>
      <c r="T241" s="36">
        <f t="shared" si="54"/>
        <v>0.30113266125094706</v>
      </c>
      <c r="U241" s="36">
        <f t="shared" si="55"/>
        <v>8.1482423224228384E-2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19623560</v>
      </c>
      <c r="E243" s="31">
        <v>19623560</v>
      </c>
      <c r="F243" s="31">
        <v>379658</v>
      </c>
      <c r="G243" s="36">
        <f t="shared" si="49"/>
        <v>1.9347050178458954E-2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379658</v>
      </c>
      <c r="O243" s="36">
        <f t="shared" si="53"/>
        <v>1.9347050178458954E-2</v>
      </c>
      <c r="P243" s="31">
        <v>5576423</v>
      </c>
      <c r="Q243" s="31">
        <v>22476168</v>
      </c>
      <c r="R243" s="31">
        <v>22476168</v>
      </c>
      <c r="S243" s="31">
        <v>5576423</v>
      </c>
      <c r="T243" s="36">
        <f t="shared" si="54"/>
        <v>0.2481038137817799</v>
      </c>
      <c r="U243" s="36">
        <f t="shared" si="55"/>
        <v>-0.93191728819711128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9280000</v>
      </c>
      <c r="E244" s="31">
        <v>9280000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8891245</v>
      </c>
      <c r="R244" s="31">
        <v>8891245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18391644</v>
      </c>
      <c r="E245" s="31">
        <v>18391644</v>
      </c>
      <c r="F245" s="31">
        <v>1254162</v>
      </c>
      <c r="G245" s="36">
        <f t="shared" si="49"/>
        <v>6.8191946299091047E-2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1254162</v>
      </c>
      <c r="O245" s="36">
        <f t="shared" si="53"/>
        <v>6.8191946299091047E-2</v>
      </c>
      <c r="P245" s="31">
        <v>4115318</v>
      </c>
      <c r="Q245" s="31">
        <v>29809210</v>
      </c>
      <c r="R245" s="31">
        <v>15329208</v>
      </c>
      <c r="S245" s="31">
        <v>4115318</v>
      </c>
      <c r="T245" s="36">
        <f t="shared" si="54"/>
        <v>0.13805525205129557</v>
      </c>
      <c r="U245" s="36">
        <f t="shared" si="55"/>
        <v>-0.69524542210346807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11929824</v>
      </c>
      <c r="E246" s="31">
        <v>11929824</v>
      </c>
      <c r="F246" s="31">
        <v>1125846</v>
      </c>
      <c r="G246" s="36">
        <f t="shared" si="49"/>
        <v>9.4372389735171286E-2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1125846</v>
      </c>
      <c r="O246" s="36">
        <f t="shared" si="53"/>
        <v>9.4372389735171286E-2</v>
      </c>
      <c r="P246" s="31">
        <v>0</v>
      </c>
      <c r="Q246" s="31">
        <v>2040000</v>
      </c>
      <c r="R246" s="31">
        <v>2040000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65675712</v>
      </c>
      <c r="E247" s="32">
        <f>SUM(E241:E246)</f>
        <v>65675712</v>
      </c>
      <c r="F247" s="32">
        <f>SUM(F241:F246)</f>
        <v>13588503</v>
      </c>
      <c r="G247" s="37">
        <f t="shared" si="49"/>
        <v>0.20690301766351615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13588503</v>
      </c>
      <c r="O247" s="37">
        <f t="shared" si="53"/>
        <v>0.20690301766351615</v>
      </c>
      <c r="P247" s="32">
        <f>SUM(P241:P246)</f>
        <v>19704698</v>
      </c>
      <c r="Q247" s="32">
        <f>SUM(Q241:Q246)</f>
        <v>96467606</v>
      </c>
      <c r="R247" s="32">
        <f>SUM(R241:R246)</f>
        <v>82578118</v>
      </c>
      <c r="S247" s="32">
        <f>SUM(S241:S246)</f>
        <v>19704698</v>
      </c>
      <c r="T247" s="37">
        <f t="shared" si="54"/>
        <v>0.20426233029976923</v>
      </c>
      <c r="U247" s="37">
        <f t="shared" si="55"/>
        <v>-0.31039272969319298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1921207</v>
      </c>
      <c r="E248" s="31">
        <v>1921207</v>
      </c>
      <c r="F248" s="31">
        <v>193858</v>
      </c>
      <c r="G248" s="36">
        <f t="shared" si="49"/>
        <v>0.10090427528111234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193858</v>
      </c>
      <c r="O248" s="36">
        <f t="shared" si="53"/>
        <v>0.10090427528111234</v>
      </c>
      <c r="P248" s="31">
        <v>189896</v>
      </c>
      <c r="Q248" s="31">
        <v>401231</v>
      </c>
      <c r="R248" s="31">
        <v>2238261</v>
      </c>
      <c r="S248" s="31">
        <v>189896</v>
      </c>
      <c r="T248" s="36">
        <f t="shared" si="54"/>
        <v>0.47328347012070354</v>
      </c>
      <c r="U248" s="36">
        <f t="shared" si="55"/>
        <v>2.0864051902093728E-2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14772</v>
      </c>
      <c r="E249" s="31">
        <v>14772</v>
      </c>
      <c r="F249" s="31">
        <v>9519</v>
      </c>
      <c r="G249" s="36">
        <f t="shared" si="49"/>
        <v>0.64439480097481727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9519</v>
      </c>
      <c r="O249" s="36">
        <f t="shared" si="53"/>
        <v>0.64439480097481727</v>
      </c>
      <c r="P249" s="31">
        <v>1830</v>
      </c>
      <c r="Q249" s="31">
        <v>26764</v>
      </c>
      <c r="R249" s="31">
        <v>26764</v>
      </c>
      <c r="S249" s="31">
        <v>1830</v>
      </c>
      <c r="T249" s="36">
        <f t="shared" si="54"/>
        <v>6.8375429681661937E-2</v>
      </c>
      <c r="U249" s="36">
        <f t="shared" si="55"/>
        <v>4.2016393442622952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2899210</v>
      </c>
      <c r="E250" s="31">
        <v>2899210</v>
      </c>
      <c r="F250" s="31">
        <v>15421</v>
      </c>
      <c r="G250" s="36">
        <f t="shared" si="49"/>
        <v>5.3190351854470698E-3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15421</v>
      </c>
      <c r="O250" s="36">
        <f t="shared" si="53"/>
        <v>5.3190351854470698E-3</v>
      </c>
      <c r="P250" s="31">
        <v>5977</v>
      </c>
      <c r="Q250" s="31">
        <v>2778150</v>
      </c>
      <c r="R250" s="31">
        <v>2778150</v>
      </c>
      <c r="S250" s="31">
        <v>5977</v>
      </c>
      <c r="T250" s="36">
        <f t="shared" si="54"/>
        <v>2.1514317081511077E-3</v>
      </c>
      <c r="U250" s="36">
        <f t="shared" si="55"/>
        <v>1.5800568847247782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20993076</v>
      </c>
      <c r="E252" s="31">
        <v>20993076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23863030</v>
      </c>
      <c r="R252" s="31">
        <v>20923972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39971696</v>
      </c>
      <c r="E253" s="31">
        <v>39971696</v>
      </c>
      <c r="F253" s="31">
        <v>15573845</v>
      </c>
      <c r="G253" s="36">
        <f t="shared" si="49"/>
        <v>0.38962182140082324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15573845</v>
      </c>
      <c r="O253" s="36">
        <f t="shared" si="53"/>
        <v>0.38962182140082324</v>
      </c>
      <c r="P253" s="31">
        <v>9637986</v>
      </c>
      <c r="Q253" s="31">
        <v>35018913</v>
      </c>
      <c r="R253" s="31">
        <v>37633913</v>
      </c>
      <c r="S253" s="31">
        <v>9637986</v>
      </c>
      <c r="T253" s="36">
        <f t="shared" si="54"/>
        <v>0.27522230630059819</v>
      </c>
      <c r="U253" s="36">
        <f t="shared" si="55"/>
        <v>0.61588167901468216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65799961</v>
      </c>
      <c r="E254" s="32">
        <f>SUM(E248:E253)</f>
        <v>65799961</v>
      </c>
      <c r="F254" s="32">
        <f>SUM(F248:F253)</f>
        <v>15792643</v>
      </c>
      <c r="G254" s="37">
        <f t="shared" si="49"/>
        <v>0.24000991429159055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15792643</v>
      </c>
      <c r="O254" s="37">
        <f t="shared" si="53"/>
        <v>0.24000991429159055</v>
      </c>
      <c r="P254" s="32">
        <f>SUM(P248:P253)</f>
        <v>9835689</v>
      </c>
      <c r="Q254" s="32">
        <f>SUM(Q248:Q253)</f>
        <v>62088088</v>
      </c>
      <c r="R254" s="32">
        <f>SUM(R248:R253)</f>
        <v>63601060</v>
      </c>
      <c r="S254" s="32">
        <f>SUM(S248:S253)</f>
        <v>9835689</v>
      </c>
      <c r="T254" s="37">
        <f t="shared" si="54"/>
        <v>0.15841507311354153</v>
      </c>
      <c r="U254" s="37">
        <f t="shared" si="55"/>
        <v>0.60564684385608381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11845622</v>
      </c>
      <c r="E255" s="31">
        <v>11845622</v>
      </c>
      <c r="F255" s="31">
        <v>2116923</v>
      </c>
      <c r="G255" s="36">
        <f t="shared" si="49"/>
        <v>0.17870931555979078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2116923</v>
      </c>
      <c r="O255" s="36">
        <f t="shared" si="53"/>
        <v>0.17870931555979078</v>
      </c>
      <c r="P255" s="31">
        <v>1888147</v>
      </c>
      <c r="Q255" s="31">
        <v>10763409</v>
      </c>
      <c r="R255" s="31">
        <v>10763409</v>
      </c>
      <c r="S255" s="31">
        <v>1888147</v>
      </c>
      <c r="T255" s="36">
        <f t="shared" si="54"/>
        <v>0.17542276800965195</v>
      </c>
      <c r="U255" s="36">
        <f t="shared" si="55"/>
        <v>0.12116429494101899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1274294</v>
      </c>
      <c r="E256" s="31">
        <v>1274294</v>
      </c>
      <c r="F256" s="31">
        <v>17453952</v>
      </c>
      <c r="G256" s="36">
        <f t="shared" si="49"/>
        <v>13.696958472691545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17453952</v>
      </c>
      <c r="O256" s="36">
        <f t="shared" si="53"/>
        <v>13.696958472691545</v>
      </c>
      <c r="P256" s="31">
        <v>8025861</v>
      </c>
      <c r="Q256" s="31">
        <v>725832</v>
      </c>
      <c r="R256" s="31">
        <v>310000</v>
      </c>
      <c r="S256" s="31">
        <v>8025861</v>
      </c>
      <c r="T256" s="36">
        <f t="shared" si="54"/>
        <v>11.057463710610719</v>
      </c>
      <c r="U256" s="36">
        <f t="shared" si="55"/>
        <v>1.1747139652680256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9831267</v>
      </c>
      <c r="E257" s="31">
        <v>9831267</v>
      </c>
      <c r="F257" s="31">
        <v>496607</v>
      </c>
      <c r="G257" s="36">
        <f t="shared" si="49"/>
        <v>5.0513021363370561E-2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496607</v>
      </c>
      <c r="O257" s="36">
        <f t="shared" si="53"/>
        <v>5.0513021363370561E-2</v>
      </c>
      <c r="P257" s="31">
        <v>1407078</v>
      </c>
      <c r="Q257" s="31">
        <v>5165574</v>
      </c>
      <c r="R257" s="31">
        <v>6312878</v>
      </c>
      <c r="S257" s="31">
        <v>1407078</v>
      </c>
      <c r="T257" s="36">
        <f t="shared" si="54"/>
        <v>0.27239528462858142</v>
      </c>
      <c r="U257" s="36">
        <f t="shared" si="55"/>
        <v>-0.64706505254150803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4947000</v>
      </c>
      <c r="E258" s="31">
        <v>4947000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5011000</v>
      </c>
      <c r="R258" s="31">
        <v>5011000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27898183</v>
      </c>
      <c r="E259" s="32">
        <f>SUM(E255:E258)</f>
        <v>27898183</v>
      </c>
      <c r="F259" s="32">
        <f>SUM(F255:F258)</f>
        <v>20067482</v>
      </c>
      <c r="G259" s="37">
        <f t="shared" si="49"/>
        <v>0.71931143329298541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20067482</v>
      </c>
      <c r="O259" s="37">
        <f t="shared" si="53"/>
        <v>0.71931143329298541</v>
      </c>
      <c r="P259" s="32">
        <f>SUM(P255:P258)</f>
        <v>11321086</v>
      </c>
      <c r="Q259" s="32">
        <f>SUM(Q255:Q258)</f>
        <v>21665815</v>
      </c>
      <c r="R259" s="32">
        <f>SUM(R255:R258)</f>
        <v>22397287</v>
      </c>
      <c r="S259" s="32">
        <f>SUM(S255:S258)</f>
        <v>11321086</v>
      </c>
      <c r="T259" s="37">
        <f t="shared" si="54"/>
        <v>0.52253220107344223</v>
      </c>
      <c r="U259" s="37">
        <f t="shared" si="55"/>
        <v>0.77257570519294694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214708552</v>
      </c>
      <c r="E260" s="32">
        <f>SUM(E234:E239,E241:E246,E248:E253,E255:E258)</f>
        <v>214708552</v>
      </c>
      <c r="F260" s="32">
        <f>SUM(F234:F239,F241:F246,F248:F253,F255:F258)</f>
        <v>56256006</v>
      </c>
      <c r="G260" s="37">
        <f t="shared" si="49"/>
        <v>0.2620110166827449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56256006</v>
      </c>
      <c r="O260" s="37">
        <f t="shared" si="53"/>
        <v>0.2620110166827449</v>
      </c>
      <c r="P260" s="32">
        <f>SUM(P234:P239,P241:P246,P248:P253,P255:P258)</f>
        <v>48197345</v>
      </c>
      <c r="Q260" s="32">
        <f>SUM(Q234:Q239,Q241:Q246,Q248:Q253,Q255:Q258)</f>
        <v>235134635</v>
      </c>
      <c r="R260" s="32">
        <f>SUM(R234:R239,R241:R246,R248:R253,R255:R258)</f>
        <v>220859439</v>
      </c>
      <c r="S260" s="32">
        <f>SUM(S234:S239,S241:S246,S248:S253,S255:S258)</f>
        <v>48197345</v>
      </c>
      <c r="T260" s="37">
        <f t="shared" si="54"/>
        <v>0.20497765035763446</v>
      </c>
      <c r="U260" s="37">
        <f t="shared" si="55"/>
        <v>0.16720134687916932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3666350</v>
      </c>
      <c r="E263" s="31">
        <v>3666350</v>
      </c>
      <c r="F263" s="31">
        <v>94527</v>
      </c>
      <c r="G263" s="36">
        <f t="shared" ref="G263:G299" si="56">IF(($D263     =0),0,($F263     /$D263     ))</f>
        <v>2.5782317563789601E-2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94527</v>
      </c>
      <c r="O263" s="36">
        <f t="shared" ref="O263:O299" si="60">IF(($D263     =0),0,($N263     /$D263     ))</f>
        <v>2.5782317563789601E-2</v>
      </c>
      <c r="P263" s="31">
        <v>840</v>
      </c>
      <c r="Q263" s="31">
        <v>3460800</v>
      </c>
      <c r="R263" s="31">
        <v>3484800</v>
      </c>
      <c r="S263" s="31">
        <v>840</v>
      </c>
      <c r="T263" s="36">
        <f t="shared" ref="T263:T299" si="61">IF(($Q263     =0),0,($S263     /$Q263     ))</f>
        <v>2.4271844660194174E-4</v>
      </c>
      <c r="U263" s="36">
        <f t="shared" ref="U263:U299" si="62">IF(($P263     =0),0,(($F263     /$P263     )-1))</f>
        <v>111.53214285714286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35481505</v>
      </c>
      <c r="E264" s="31">
        <v>35481505</v>
      </c>
      <c r="F264" s="31">
        <v>5207157</v>
      </c>
      <c r="G264" s="36">
        <f t="shared" si="56"/>
        <v>0.14675693717050617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5207157</v>
      </c>
      <c r="O264" s="36">
        <f t="shared" si="60"/>
        <v>0.14675693717050617</v>
      </c>
      <c r="P264" s="31">
        <v>6627480</v>
      </c>
      <c r="Q264" s="31">
        <v>29355040</v>
      </c>
      <c r="R264" s="31">
        <v>30555040</v>
      </c>
      <c r="S264" s="31">
        <v>6627480</v>
      </c>
      <c r="T264" s="36">
        <f t="shared" si="61"/>
        <v>0.22576974856787796</v>
      </c>
      <c r="U264" s="36">
        <f t="shared" si="62"/>
        <v>-0.21430815332524578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4063958</v>
      </c>
      <c r="E265" s="31">
        <v>4063958</v>
      </c>
      <c r="F265" s="31">
        <v>828123</v>
      </c>
      <c r="G265" s="36">
        <f t="shared" si="56"/>
        <v>0.20377252914523231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828123</v>
      </c>
      <c r="O265" s="36">
        <f t="shared" si="60"/>
        <v>0.20377252914523231</v>
      </c>
      <c r="P265" s="31">
        <v>802838</v>
      </c>
      <c r="Q265" s="31">
        <v>4063958</v>
      </c>
      <c r="R265" s="31">
        <v>4063958</v>
      </c>
      <c r="S265" s="31">
        <v>802838</v>
      </c>
      <c r="T265" s="36">
        <f t="shared" si="61"/>
        <v>0.19755076208956884</v>
      </c>
      <c r="U265" s="36">
        <f t="shared" si="62"/>
        <v>3.149452317902246E-2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24781796</v>
      </c>
      <c r="F266" s="31">
        <v>7936774</v>
      </c>
      <c r="G266" s="36">
        <f t="shared" si="56"/>
        <v>0.32026629546946478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7936774</v>
      </c>
      <c r="O266" s="36">
        <f t="shared" si="60"/>
        <v>0.32026629546946478</v>
      </c>
      <c r="P266" s="31">
        <v>6600601</v>
      </c>
      <c r="Q266" s="31">
        <v>22088352</v>
      </c>
      <c r="R266" s="31">
        <v>24860443</v>
      </c>
      <c r="S266" s="31">
        <v>6600601</v>
      </c>
      <c r="T266" s="36">
        <f t="shared" si="61"/>
        <v>0.2988272280340335</v>
      </c>
      <c r="U266" s="36">
        <f t="shared" si="62"/>
        <v>0.20243202096293955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67993609</v>
      </c>
      <c r="E267" s="32">
        <f>SUM(E263:E266)</f>
        <v>67993609</v>
      </c>
      <c r="F267" s="32">
        <f>SUM(F263:F266)</f>
        <v>14066581</v>
      </c>
      <c r="G267" s="37">
        <f t="shared" si="56"/>
        <v>0.20688092905908259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14066581</v>
      </c>
      <c r="O267" s="37">
        <f t="shared" si="60"/>
        <v>0.20688092905908259</v>
      </c>
      <c r="P267" s="32">
        <f>SUM(P263:P266)</f>
        <v>14031759</v>
      </c>
      <c r="Q267" s="32">
        <f>SUM(Q263:Q266)</f>
        <v>58968150</v>
      </c>
      <c r="R267" s="32">
        <f>SUM(R263:R266)</f>
        <v>62964241</v>
      </c>
      <c r="S267" s="32">
        <f>SUM(S263:S266)</f>
        <v>14031759</v>
      </c>
      <c r="T267" s="37">
        <f t="shared" si="61"/>
        <v>0.23795487903215548</v>
      </c>
      <c r="U267" s="37">
        <f t="shared" si="62"/>
        <v>2.4816560774738594E-3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100462</v>
      </c>
      <c r="E268" s="31">
        <v>100462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37503</v>
      </c>
      <c r="Q268" s="31">
        <v>94775</v>
      </c>
      <c r="R268" s="31">
        <v>94775</v>
      </c>
      <c r="S268" s="31">
        <v>37503</v>
      </c>
      <c r="T268" s="36">
        <f t="shared" si="61"/>
        <v>0.39570561857029807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3118000</v>
      </c>
      <c r="E274" s="31">
        <v>3118000</v>
      </c>
      <c r="F274" s="31">
        <v>185032</v>
      </c>
      <c r="G274" s="36">
        <f t="shared" si="56"/>
        <v>5.934316869788326E-2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185032</v>
      </c>
      <c r="O274" s="36">
        <f t="shared" si="60"/>
        <v>5.934316869788326E-2</v>
      </c>
      <c r="P274" s="31">
        <v>155300</v>
      </c>
      <c r="Q274" s="31">
        <v>3106000</v>
      </c>
      <c r="R274" s="31">
        <v>3106000</v>
      </c>
      <c r="S274" s="31">
        <v>155300</v>
      </c>
      <c r="T274" s="36">
        <f t="shared" si="61"/>
        <v>0.05</v>
      </c>
      <c r="U274" s="36">
        <f t="shared" si="62"/>
        <v>0.19144880875724413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3218462</v>
      </c>
      <c r="E275" s="32">
        <f>SUM(E268:E274)</f>
        <v>3218462</v>
      </c>
      <c r="F275" s="32">
        <f>SUM(F268:F274)</f>
        <v>185032</v>
      </c>
      <c r="G275" s="37">
        <f t="shared" si="56"/>
        <v>5.7490813935351728E-2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185032</v>
      </c>
      <c r="O275" s="37">
        <f t="shared" si="60"/>
        <v>5.7490813935351728E-2</v>
      </c>
      <c r="P275" s="32">
        <f>SUM(P268:P274)</f>
        <v>192803</v>
      </c>
      <c r="Q275" s="32">
        <f>SUM(Q268:Q274)</f>
        <v>3200775</v>
      </c>
      <c r="R275" s="32">
        <f>SUM(R268:R274)</f>
        <v>3200775</v>
      </c>
      <c r="S275" s="32">
        <f>SUM(S268:S274)</f>
        <v>192803</v>
      </c>
      <c r="T275" s="37">
        <f t="shared" si="61"/>
        <v>6.0236349009224331E-2</v>
      </c>
      <c r="U275" s="37">
        <f t="shared" si="62"/>
        <v>-4.0305389438961003E-2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1400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1400</v>
      </c>
      <c r="O276" s="36">
        <f t="shared" si="60"/>
        <v>0</v>
      </c>
      <c r="P276" s="31">
        <v>765</v>
      </c>
      <c r="Q276" s="31">
        <v>0</v>
      </c>
      <c r="R276" s="31">
        <v>0</v>
      </c>
      <c r="S276" s="31">
        <v>765</v>
      </c>
      <c r="T276" s="36">
        <f t="shared" si="61"/>
        <v>0</v>
      </c>
      <c r="U276" s="36">
        <f t="shared" si="62"/>
        <v>0.83006535947712412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1632701</v>
      </c>
      <c r="E278" s="31">
        <v>1632701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269000</v>
      </c>
      <c r="Q278" s="31">
        <v>1073000</v>
      </c>
      <c r="R278" s="31">
        <v>1073000</v>
      </c>
      <c r="S278" s="31">
        <v>269000</v>
      </c>
      <c r="T278" s="36">
        <f t="shared" si="61"/>
        <v>0.2506989748369059</v>
      </c>
      <c r="U278" s="36">
        <f t="shared" si="62"/>
        <v>-1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3511098</v>
      </c>
      <c r="E281" s="31">
        <v>3511098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4401117</v>
      </c>
      <c r="R281" s="31">
        <v>7550241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363513</v>
      </c>
      <c r="E283" s="31">
        <v>363513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6374</v>
      </c>
      <c r="Q283" s="31">
        <v>638250</v>
      </c>
      <c r="R283" s="31">
        <v>582748</v>
      </c>
      <c r="S283" s="31">
        <v>6374</v>
      </c>
      <c r="T283" s="36">
        <f t="shared" si="61"/>
        <v>9.9866823345084212E-3</v>
      </c>
      <c r="U283" s="36">
        <f t="shared" si="62"/>
        <v>-1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4182000</v>
      </c>
      <c r="E284" s="31">
        <v>4182000</v>
      </c>
      <c r="F284" s="31">
        <v>2765000</v>
      </c>
      <c r="G284" s="36">
        <f t="shared" si="56"/>
        <v>0.66116690578670489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2765000</v>
      </c>
      <c r="O284" s="36">
        <f t="shared" si="60"/>
        <v>0.66116690578670489</v>
      </c>
      <c r="P284" s="31">
        <v>483637</v>
      </c>
      <c r="Q284" s="31">
        <v>4293000</v>
      </c>
      <c r="R284" s="31">
        <v>4289939</v>
      </c>
      <c r="S284" s="31">
        <v>483637</v>
      </c>
      <c r="T284" s="36">
        <f t="shared" si="61"/>
        <v>0.11265711623573259</v>
      </c>
      <c r="U284" s="36">
        <f t="shared" si="62"/>
        <v>4.7170977406608676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9689312</v>
      </c>
      <c r="E285" s="32">
        <f>SUM(E276:E284)</f>
        <v>9689312</v>
      </c>
      <c r="F285" s="32">
        <f>SUM(F276:F284)</f>
        <v>2766400</v>
      </c>
      <c r="G285" s="37">
        <f t="shared" si="56"/>
        <v>0.28551046761627658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2766400</v>
      </c>
      <c r="O285" s="37">
        <f t="shared" si="60"/>
        <v>0.28551046761627658</v>
      </c>
      <c r="P285" s="32">
        <f>SUM(P276:P284)</f>
        <v>759776</v>
      </c>
      <c r="Q285" s="32">
        <f>SUM(Q276:Q284)</f>
        <v>10405367</v>
      </c>
      <c r="R285" s="32">
        <f>SUM(R276:R284)</f>
        <v>13495928</v>
      </c>
      <c r="S285" s="32">
        <f>SUM(S276:S284)</f>
        <v>759776</v>
      </c>
      <c r="T285" s="37">
        <f t="shared" si="61"/>
        <v>7.301770326793855E-2</v>
      </c>
      <c r="U285" s="37">
        <f t="shared" si="62"/>
        <v>2.6410731584045823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56824</v>
      </c>
      <c r="E286" s="31">
        <v>56824</v>
      </c>
      <c r="F286" s="31">
        <v>23464</v>
      </c>
      <c r="G286" s="36">
        <f t="shared" si="56"/>
        <v>0.41292411657046318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23464</v>
      </c>
      <c r="O286" s="36">
        <f t="shared" si="60"/>
        <v>0.41292411657046318</v>
      </c>
      <c r="P286" s="31">
        <v>9402</v>
      </c>
      <c r="Q286" s="31">
        <v>48000</v>
      </c>
      <c r="R286" s="31">
        <v>50500</v>
      </c>
      <c r="S286" s="31">
        <v>9402</v>
      </c>
      <c r="T286" s="36">
        <f t="shared" si="61"/>
        <v>0.19587499999999999</v>
      </c>
      <c r="U286" s="36">
        <f t="shared" si="62"/>
        <v>1.4956392256966602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12630413</v>
      </c>
      <c r="E290" s="31">
        <v>12630413</v>
      </c>
      <c r="F290" s="31">
        <v>2562819</v>
      </c>
      <c r="G290" s="36">
        <f t="shared" si="56"/>
        <v>0.20290856680616856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2562819</v>
      </c>
      <c r="O290" s="36">
        <f t="shared" si="60"/>
        <v>0.20290856680616856</v>
      </c>
      <c r="P290" s="31">
        <v>3169371</v>
      </c>
      <c r="Q290" s="31">
        <v>12886586</v>
      </c>
      <c r="R290" s="31">
        <v>13011718</v>
      </c>
      <c r="S290" s="31">
        <v>3169371</v>
      </c>
      <c r="T290" s="36">
        <f t="shared" si="61"/>
        <v>0.24594341744198192</v>
      </c>
      <c r="U290" s="36">
        <f t="shared" si="62"/>
        <v>-0.19137929892082683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3278000</v>
      </c>
      <c r="E291" s="31">
        <v>3278000</v>
      </c>
      <c r="F291" s="31">
        <v>132556</v>
      </c>
      <c r="G291" s="36">
        <f t="shared" si="56"/>
        <v>4.0438071995118972E-2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132556</v>
      </c>
      <c r="O291" s="36">
        <f t="shared" si="60"/>
        <v>4.0438071995118972E-2</v>
      </c>
      <c r="P291" s="31">
        <v>272202</v>
      </c>
      <c r="Q291" s="31">
        <v>3390000</v>
      </c>
      <c r="R291" s="31">
        <v>2860000</v>
      </c>
      <c r="S291" s="31">
        <v>272202</v>
      </c>
      <c r="T291" s="36">
        <f t="shared" si="61"/>
        <v>8.0295575221238938E-2</v>
      </c>
      <c r="U291" s="36">
        <f t="shared" si="62"/>
        <v>-0.51302341643338401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15965237</v>
      </c>
      <c r="E292" s="32">
        <f>SUM(E286:E291)</f>
        <v>15965237</v>
      </c>
      <c r="F292" s="32">
        <f>SUM(F286:F291)</f>
        <v>2718839</v>
      </c>
      <c r="G292" s="37">
        <f t="shared" si="56"/>
        <v>0.17029744062051819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2718839</v>
      </c>
      <c r="O292" s="37">
        <f t="shared" si="60"/>
        <v>0.17029744062051819</v>
      </c>
      <c r="P292" s="32">
        <f>SUM(P286:P291)</f>
        <v>3450975</v>
      </c>
      <c r="Q292" s="32">
        <f>SUM(Q286:Q291)</f>
        <v>16324586</v>
      </c>
      <c r="R292" s="32">
        <f>SUM(R286:R291)</f>
        <v>15922218</v>
      </c>
      <c r="S292" s="32">
        <f>SUM(S286:S291)</f>
        <v>3450975</v>
      </c>
      <c r="T292" s="37">
        <f t="shared" si="61"/>
        <v>0.21139739776555436</v>
      </c>
      <c r="U292" s="37">
        <f t="shared" si="62"/>
        <v>-0.21215337694419689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5595000</v>
      </c>
      <c r="E293" s="31">
        <v>5595000</v>
      </c>
      <c r="F293" s="31">
        <v>3611385</v>
      </c>
      <c r="G293" s="36">
        <f t="shared" si="56"/>
        <v>0.64546648793565686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3611385</v>
      </c>
      <c r="O293" s="36">
        <f t="shared" si="60"/>
        <v>0.64546648793565686</v>
      </c>
      <c r="P293" s="31">
        <v>3696448</v>
      </c>
      <c r="Q293" s="31">
        <v>5525000</v>
      </c>
      <c r="R293" s="31">
        <v>8125000</v>
      </c>
      <c r="S293" s="31">
        <v>3696448</v>
      </c>
      <c r="T293" s="36">
        <f t="shared" si="61"/>
        <v>0.66904036199095018</v>
      </c>
      <c r="U293" s="36">
        <f t="shared" si="62"/>
        <v>-2.3012091607943597E-2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41178</v>
      </c>
      <c r="E294" s="31">
        <v>41178</v>
      </c>
      <c r="F294" s="31">
        <v>28695</v>
      </c>
      <c r="G294" s="36">
        <f t="shared" si="56"/>
        <v>0.69685268832871927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28695</v>
      </c>
      <c r="O294" s="36">
        <f t="shared" si="60"/>
        <v>0.69685268832871927</v>
      </c>
      <c r="P294" s="31">
        <v>10722</v>
      </c>
      <c r="Q294" s="31">
        <v>39217</v>
      </c>
      <c r="R294" s="31">
        <v>39217</v>
      </c>
      <c r="S294" s="31">
        <v>10722</v>
      </c>
      <c r="T294" s="36">
        <f t="shared" si="61"/>
        <v>0.27340184103832521</v>
      </c>
      <c r="U294" s="36">
        <f t="shared" si="62"/>
        <v>1.6762730833799666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4157447</v>
      </c>
      <c r="R296" s="31">
        <v>4157447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6866000</v>
      </c>
      <c r="E297" s="31">
        <v>6866000</v>
      </c>
      <c r="F297" s="31">
        <v>2103825</v>
      </c>
      <c r="G297" s="36">
        <f t="shared" si="56"/>
        <v>0.30641203029420333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2103825</v>
      </c>
      <c r="O297" s="36">
        <f t="shared" si="60"/>
        <v>0.30641203029420333</v>
      </c>
      <c r="P297" s="31">
        <v>60500</v>
      </c>
      <c r="Q297" s="31">
        <v>6580000</v>
      </c>
      <c r="R297" s="31">
        <v>6580000</v>
      </c>
      <c r="S297" s="31">
        <v>60500</v>
      </c>
      <c r="T297" s="36">
        <f t="shared" si="61"/>
        <v>9.1945288753799391E-3</v>
      </c>
      <c r="U297" s="36">
        <f t="shared" si="62"/>
        <v>33.77396694214876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12502178</v>
      </c>
      <c r="E298" s="32">
        <f>SUM(E293:E297)</f>
        <v>12502178</v>
      </c>
      <c r="F298" s="32">
        <f>SUM(F293:F297)</f>
        <v>5743905</v>
      </c>
      <c r="G298" s="37">
        <f t="shared" si="56"/>
        <v>0.45943234850759601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5743905</v>
      </c>
      <c r="O298" s="37">
        <f t="shared" si="60"/>
        <v>0.45943234850759601</v>
      </c>
      <c r="P298" s="32">
        <f>SUM(P293:P297)</f>
        <v>3767670</v>
      </c>
      <c r="Q298" s="32">
        <f>SUM(Q293:Q297)</f>
        <v>16301664</v>
      </c>
      <c r="R298" s="32">
        <f>SUM(R293:R297)</f>
        <v>18901664</v>
      </c>
      <c r="S298" s="32">
        <f>SUM(S293:S297)</f>
        <v>3767670</v>
      </c>
      <c r="T298" s="37">
        <f t="shared" si="61"/>
        <v>0.2311218044979948</v>
      </c>
      <c r="U298" s="37">
        <f t="shared" si="62"/>
        <v>0.52452444083478644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109368798</v>
      </c>
      <c r="E299" s="32">
        <f>SUM(E263:E266,E268:E274,E276:E284,E286:E291,E293:E297)</f>
        <v>109368798</v>
      </c>
      <c r="F299" s="32">
        <f>SUM(F263:F266,F268:F274,F276:F284,F286:F291,F293:F297)</f>
        <v>25480757</v>
      </c>
      <c r="G299" s="37">
        <f t="shared" si="56"/>
        <v>0.23298013204826482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25480757</v>
      </c>
      <c r="O299" s="37">
        <f t="shared" si="60"/>
        <v>0.23298013204826482</v>
      </c>
      <c r="P299" s="32">
        <f>SUM(P263:P266,P268:P274,P276:P284,P286:P291,P293:P297)</f>
        <v>22202983</v>
      </c>
      <c r="Q299" s="32">
        <f>SUM(Q263:Q266,Q268:Q274,Q276:Q284,Q286:Q291,Q293:Q297)</f>
        <v>105200542</v>
      </c>
      <c r="R299" s="32">
        <f>SUM(R263:R266,R268:R274,R276:R284,R286:R291,R293:R297)</f>
        <v>114484826</v>
      </c>
      <c r="S299" s="32">
        <f>SUM(S263:S266,S268:S274,S276:S284,S286:S291,S293:S297)</f>
        <v>22202983</v>
      </c>
      <c r="T299" s="37">
        <f t="shared" si="61"/>
        <v>0.2110538841140191</v>
      </c>
      <c r="U299" s="37">
        <f t="shared" si="62"/>
        <v>0.14762764084447566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708335204</v>
      </c>
      <c r="E302" s="31">
        <v>708335204</v>
      </c>
      <c r="F302" s="31">
        <v>153946396</v>
      </c>
      <c r="G302" s="36">
        <f t="shared" ref="G302:G339" si="63">IF(($D302     =0),0,($F302     /$D302     ))</f>
        <v>0.21733551450027888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153946396</v>
      </c>
      <c r="O302" s="36">
        <f t="shared" ref="O302:O339" si="67">IF(($D302     =0),0,($N302     /$D302     ))</f>
        <v>0.21733551450027888</v>
      </c>
      <c r="P302" s="31">
        <v>123733804</v>
      </c>
      <c r="Q302" s="31">
        <v>530573882</v>
      </c>
      <c r="R302" s="31">
        <v>615829171</v>
      </c>
      <c r="S302" s="31">
        <v>123733804</v>
      </c>
      <c r="T302" s="36">
        <f t="shared" ref="T302:T339" si="68">IF(($Q302     =0),0,($S302     /$Q302     ))</f>
        <v>0.23320749135555829</v>
      </c>
      <c r="U302" s="36">
        <f t="shared" ref="U302:U339" si="69">IF(($P302     =0),0,(($F302     /$P302     )-1))</f>
        <v>0.2441741142945868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708335204</v>
      </c>
      <c r="E303" s="32">
        <f>E302</f>
        <v>708335204</v>
      </c>
      <c r="F303" s="32">
        <f>F302</f>
        <v>153946396</v>
      </c>
      <c r="G303" s="37">
        <f t="shared" si="63"/>
        <v>0.21733551450027888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153946396</v>
      </c>
      <c r="O303" s="37">
        <f t="shared" si="67"/>
        <v>0.21733551450027888</v>
      </c>
      <c r="P303" s="32">
        <f>P302</f>
        <v>123733804</v>
      </c>
      <c r="Q303" s="32">
        <f>Q302</f>
        <v>530573882</v>
      </c>
      <c r="R303" s="32">
        <f>R302</f>
        <v>615829171</v>
      </c>
      <c r="S303" s="32">
        <f>S302</f>
        <v>123733804</v>
      </c>
      <c r="T303" s="37">
        <f t="shared" si="68"/>
        <v>0.23320749135555829</v>
      </c>
      <c r="U303" s="37">
        <f t="shared" si="69"/>
        <v>0.2441741142945868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1684647</v>
      </c>
      <c r="E304" s="31">
        <v>1684647</v>
      </c>
      <c r="F304" s="31">
        <v>458134</v>
      </c>
      <c r="G304" s="36">
        <f t="shared" si="63"/>
        <v>0.27194658584261272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458134</v>
      </c>
      <c r="O304" s="36">
        <f t="shared" si="67"/>
        <v>0.27194658584261272</v>
      </c>
      <c r="P304" s="31">
        <v>436663</v>
      </c>
      <c r="Q304" s="31">
        <v>400065</v>
      </c>
      <c r="R304" s="31">
        <v>1618422</v>
      </c>
      <c r="S304" s="31">
        <v>436663</v>
      </c>
      <c r="T304" s="36">
        <f t="shared" si="68"/>
        <v>1.0914801344781473</v>
      </c>
      <c r="U304" s="36">
        <f t="shared" si="69"/>
        <v>4.9170641890886158E-2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2418551</v>
      </c>
      <c r="E305" s="31">
        <v>2418551</v>
      </c>
      <c r="F305" s="31">
        <v>485846</v>
      </c>
      <c r="G305" s="36">
        <f t="shared" si="63"/>
        <v>0.2008830907431764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485846</v>
      </c>
      <c r="O305" s="36">
        <f t="shared" si="67"/>
        <v>0.2008830907431764</v>
      </c>
      <c r="P305" s="31">
        <v>824175</v>
      </c>
      <c r="Q305" s="31">
        <v>2962063</v>
      </c>
      <c r="R305" s="31">
        <v>2292178</v>
      </c>
      <c r="S305" s="31">
        <v>824175</v>
      </c>
      <c r="T305" s="36">
        <f t="shared" si="68"/>
        <v>0.27824357550801587</v>
      </c>
      <c r="U305" s="36">
        <f t="shared" si="69"/>
        <v>-0.41050626383959721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5017043</v>
      </c>
      <c r="E306" s="31">
        <v>6573070</v>
      </c>
      <c r="F306" s="31">
        <v>2256162</v>
      </c>
      <c r="G306" s="36">
        <f t="shared" si="63"/>
        <v>0.44969955409989509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2256162</v>
      </c>
      <c r="O306" s="36">
        <f t="shared" si="67"/>
        <v>0.44969955409989509</v>
      </c>
      <c r="P306" s="31">
        <v>1140882</v>
      </c>
      <c r="Q306" s="31">
        <v>4561564</v>
      </c>
      <c r="R306" s="31">
        <v>7199258</v>
      </c>
      <c r="S306" s="31">
        <v>1140882</v>
      </c>
      <c r="T306" s="36">
        <f t="shared" si="68"/>
        <v>0.25010763852047235</v>
      </c>
      <c r="U306" s="36">
        <f t="shared" si="69"/>
        <v>0.97755946714910036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10655203</v>
      </c>
      <c r="E307" s="31">
        <v>10655203</v>
      </c>
      <c r="F307" s="31">
        <v>2555073</v>
      </c>
      <c r="G307" s="36">
        <f t="shared" si="63"/>
        <v>0.23979580679973905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2555073</v>
      </c>
      <c r="O307" s="36">
        <f t="shared" si="67"/>
        <v>0.23979580679973905</v>
      </c>
      <c r="P307" s="31">
        <v>3665701</v>
      </c>
      <c r="Q307" s="31">
        <v>6476133</v>
      </c>
      <c r="R307" s="31">
        <v>10075333</v>
      </c>
      <c r="S307" s="31">
        <v>3665701</v>
      </c>
      <c r="T307" s="36">
        <f t="shared" si="68"/>
        <v>0.5660323838315241</v>
      </c>
      <c r="U307" s="36">
        <f t="shared" si="69"/>
        <v>-0.30297833893162596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4788841</v>
      </c>
      <c r="E308" s="31">
        <v>4788841</v>
      </c>
      <c r="F308" s="31">
        <v>1541844</v>
      </c>
      <c r="G308" s="36">
        <f t="shared" si="63"/>
        <v>0.32196600388277663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1541844</v>
      </c>
      <c r="O308" s="36">
        <f t="shared" si="67"/>
        <v>0.32196600388277663</v>
      </c>
      <c r="P308" s="31">
        <v>1395592</v>
      </c>
      <c r="Q308" s="31">
        <v>4265802</v>
      </c>
      <c r="R308" s="31">
        <v>4571448</v>
      </c>
      <c r="S308" s="31">
        <v>1395592</v>
      </c>
      <c r="T308" s="36">
        <f t="shared" si="68"/>
        <v>0.32715817564903388</v>
      </c>
      <c r="U308" s="36">
        <f t="shared" si="69"/>
        <v>0.10479567094107733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361000</v>
      </c>
      <c r="E309" s="31">
        <v>361000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75000</v>
      </c>
      <c r="R309" s="31">
        <v>1405437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24925285</v>
      </c>
      <c r="E310" s="32">
        <f>SUM(E304:E309)</f>
        <v>26481312</v>
      </c>
      <c r="F310" s="32">
        <f>SUM(F304:F309)</f>
        <v>7297059</v>
      </c>
      <c r="G310" s="37">
        <f t="shared" si="63"/>
        <v>0.29275729445019383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7297059</v>
      </c>
      <c r="O310" s="37">
        <f t="shared" si="67"/>
        <v>0.29275729445019383</v>
      </c>
      <c r="P310" s="32">
        <f>SUM(P304:P309)</f>
        <v>7463013</v>
      </c>
      <c r="Q310" s="32">
        <f>SUM(Q304:Q309)</f>
        <v>18740627</v>
      </c>
      <c r="R310" s="32">
        <f>SUM(R304:R309)</f>
        <v>27162076</v>
      </c>
      <c r="S310" s="32">
        <f>SUM(S304:S309)</f>
        <v>7463013</v>
      </c>
      <c r="T310" s="37">
        <f t="shared" si="68"/>
        <v>0.398226430737883</v>
      </c>
      <c r="U310" s="37">
        <f t="shared" si="69"/>
        <v>-2.2236863315124866E-2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2997117</v>
      </c>
      <c r="E311" s="31">
        <v>3066292</v>
      </c>
      <c r="F311" s="31">
        <v>285599</v>
      </c>
      <c r="G311" s="36">
        <f t="shared" si="63"/>
        <v>9.5291241549796027E-2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285599</v>
      </c>
      <c r="O311" s="36">
        <f t="shared" si="67"/>
        <v>9.5291241549796027E-2</v>
      </c>
      <c r="P311" s="31">
        <v>835683</v>
      </c>
      <c r="Q311" s="31">
        <v>4600111</v>
      </c>
      <c r="R311" s="31">
        <v>3283394</v>
      </c>
      <c r="S311" s="31">
        <v>835683</v>
      </c>
      <c r="T311" s="36">
        <f t="shared" si="68"/>
        <v>0.18166583371575165</v>
      </c>
      <c r="U311" s="36">
        <f t="shared" si="69"/>
        <v>-0.65824481292547532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11799132</v>
      </c>
      <c r="E312" s="31">
        <v>11799132</v>
      </c>
      <c r="F312" s="31">
        <v>4202683</v>
      </c>
      <c r="G312" s="36">
        <f t="shared" si="63"/>
        <v>0.35618577705546478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4202683</v>
      </c>
      <c r="O312" s="36">
        <f t="shared" si="67"/>
        <v>0.35618577705546478</v>
      </c>
      <c r="P312" s="31">
        <v>2875400</v>
      </c>
      <c r="Q312" s="31">
        <v>11085959</v>
      </c>
      <c r="R312" s="31">
        <v>11085959</v>
      </c>
      <c r="S312" s="31">
        <v>2875400</v>
      </c>
      <c r="T312" s="36">
        <f t="shared" si="68"/>
        <v>0.25937314038415621</v>
      </c>
      <c r="U312" s="36">
        <f t="shared" si="69"/>
        <v>0.46159942964457112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30585284</v>
      </c>
      <c r="E313" s="31">
        <v>30585284</v>
      </c>
      <c r="F313" s="31">
        <v>2596221</v>
      </c>
      <c r="G313" s="36">
        <f t="shared" si="63"/>
        <v>8.4884645831635894E-2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2596221</v>
      </c>
      <c r="O313" s="36">
        <f t="shared" si="67"/>
        <v>8.4884645831635894E-2</v>
      </c>
      <c r="P313" s="31">
        <v>8882378</v>
      </c>
      <c r="Q313" s="31">
        <v>20746120</v>
      </c>
      <c r="R313" s="31">
        <v>29599718</v>
      </c>
      <c r="S313" s="31">
        <v>8882378</v>
      </c>
      <c r="T313" s="36">
        <f t="shared" si="68"/>
        <v>0.42814646786965466</v>
      </c>
      <c r="U313" s="36">
        <f t="shared" si="69"/>
        <v>-0.7077110431463286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1859060</v>
      </c>
      <c r="E314" s="31">
        <v>1859060</v>
      </c>
      <c r="F314" s="31">
        <v>406923</v>
      </c>
      <c r="G314" s="36">
        <f t="shared" si="63"/>
        <v>0.21888642647359419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406923</v>
      </c>
      <c r="O314" s="36">
        <f t="shared" si="67"/>
        <v>0.21888642647359419</v>
      </c>
      <c r="P314" s="31">
        <v>509571</v>
      </c>
      <c r="Q314" s="31">
        <v>1426200</v>
      </c>
      <c r="R314" s="31">
        <v>1426200</v>
      </c>
      <c r="S314" s="31">
        <v>509571</v>
      </c>
      <c r="T314" s="36">
        <f t="shared" si="68"/>
        <v>0.35729280605805636</v>
      </c>
      <c r="U314" s="36">
        <f t="shared" si="69"/>
        <v>-0.20144003485284678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1933343</v>
      </c>
      <c r="E315" s="31">
        <v>1833343</v>
      </c>
      <c r="F315" s="31">
        <v>419709</v>
      </c>
      <c r="G315" s="36">
        <f t="shared" si="63"/>
        <v>0.21708977662008241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419709</v>
      </c>
      <c r="O315" s="36">
        <f t="shared" si="67"/>
        <v>0.21708977662008241</v>
      </c>
      <c r="P315" s="31">
        <v>541012</v>
      </c>
      <c r="Q315" s="31">
        <v>3937614</v>
      </c>
      <c r="R315" s="31">
        <v>4493951</v>
      </c>
      <c r="S315" s="31">
        <v>541012</v>
      </c>
      <c r="T315" s="36">
        <f t="shared" si="68"/>
        <v>0.13739589507757743</v>
      </c>
      <c r="U315" s="36">
        <f t="shared" si="69"/>
        <v>-0.22421498968599585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6709288</v>
      </c>
      <c r="E316" s="31">
        <v>6709288</v>
      </c>
      <c r="F316" s="31">
        <v>644626</v>
      </c>
      <c r="G316" s="36">
        <f t="shared" si="63"/>
        <v>9.607964362239331E-2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644626</v>
      </c>
      <c r="O316" s="36">
        <f t="shared" si="67"/>
        <v>9.607964362239331E-2</v>
      </c>
      <c r="P316" s="31">
        <v>359772</v>
      </c>
      <c r="Q316" s="31">
        <v>5840190</v>
      </c>
      <c r="R316" s="31">
        <v>6542288</v>
      </c>
      <c r="S316" s="31">
        <v>359772</v>
      </c>
      <c r="T316" s="36">
        <f t="shared" si="68"/>
        <v>6.1602790320177937E-2</v>
      </c>
      <c r="U316" s="36">
        <f t="shared" si="69"/>
        <v>0.79176256073290863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55883224</v>
      </c>
      <c r="E317" s="32">
        <f>SUM(E311:E316)</f>
        <v>55852399</v>
      </c>
      <c r="F317" s="32">
        <f>SUM(F311:F316)</f>
        <v>8555761</v>
      </c>
      <c r="G317" s="37">
        <f t="shared" si="63"/>
        <v>0.15310070514185081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8555761</v>
      </c>
      <c r="O317" s="37">
        <f t="shared" si="67"/>
        <v>0.15310070514185081</v>
      </c>
      <c r="P317" s="32">
        <f>SUM(P311:P316)</f>
        <v>14003816</v>
      </c>
      <c r="Q317" s="32">
        <f>SUM(Q311:Q316)</f>
        <v>47636194</v>
      </c>
      <c r="R317" s="32">
        <f>SUM(R311:R316)</f>
        <v>56431510</v>
      </c>
      <c r="S317" s="32">
        <f>SUM(S311:S316)</f>
        <v>14003816</v>
      </c>
      <c r="T317" s="37">
        <f t="shared" si="68"/>
        <v>0.29397428350384164</v>
      </c>
      <c r="U317" s="37">
        <f t="shared" si="69"/>
        <v>-0.3890407443228332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2285940</v>
      </c>
      <c r="E318" s="31">
        <v>2285940</v>
      </c>
      <c r="F318" s="31">
        <v>379089</v>
      </c>
      <c r="G318" s="36">
        <f t="shared" si="63"/>
        <v>0.16583506128769784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379089</v>
      </c>
      <c r="O318" s="36">
        <f t="shared" si="67"/>
        <v>0.16583506128769784</v>
      </c>
      <c r="P318" s="31">
        <v>426844</v>
      </c>
      <c r="Q318" s="31">
        <v>2203720</v>
      </c>
      <c r="R318" s="31">
        <v>2970477</v>
      </c>
      <c r="S318" s="31">
        <v>426844</v>
      </c>
      <c r="T318" s="36">
        <f t="shared" si="68"/>
        <v>0.19369248361860852</v>
      </c>
      <c r="U318" s="36">
        <f t="shared" si="69"/>
        <v>-0.11187928142365833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15360210</v>
      </c>
      <c r="E319" s="31">
        <v>15360210</v>
      </c>
      <c r="F319" s="31">
        <v>4288655</v>
      </c>
      <c r="G319" s="36">
        <f t="shared" si="63"/>
        <v>0.27920549263323874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4288655</v>
      </c>
      <c r="O319" s="36">
        <f t="shared" si="67"/>
        <v>0.27920549263323874</v>
      </c>
      <c r="P319" s="31">
        <v>3994008</v>
      </c>
      <c r="Q319" s="31">
        <v>13395296</v>
      </c>
      <c r="R319" s="31">
        <v>13695295</v>
      </c>
      <c r="S319" s="31">
        <v>3994008</v>
      </c>
      <c r="T319" s="36">
        <f t="shared" si="68"/>
        <v>0.29816496776181728</v>
      </c>
      <c r="U319" s="36">
        <f t="shared" si="69"/>
        <v>7.3772260846748372E-2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3044260</v>
      </c>
      <c r="E320" s="31">
        <v>3044260</v>
      </c>
      <c r="F320" s="31">
        <v>801678</v>
      </c>
      <c r="G320" s="36">
        <f t="shared" si="63"/>
        <v>0.2633408447373089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801678</v>
      </c>
      <c r="O320" s="36">
        <f t="shared" si="67"/>
        <v>0.2633408447373089</v>
      </c>
      <c r="P320" s="31">
        <v>673119</v>
      </c>
      <c r="Q320" s="31">
        <v>2479670</v>
      </c>
      <c r="R320" s="31">
        <v>2579670</v>
      </c>
      <c r="S320" s="31">
        <v>673119</v>
      </c>
      <c r="T320" s="36">
        <f t="shared" si="68"/>
        <v>0.27145507265079627</v>
      </c>
      <c r="U320" s="36">
        <f t="shared" si="69"/>
        <v>0.19099000325351079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2223891</v>
      </c>
      <c r="E321" s="31">
        <v>2223891</v>
      </c>
      <c r="F321" s="31">
        <v>610501</v>
      </c>
      <c r="G321" s="36">
        <f t="shared" si="63"/>
        <v>0.27451929973186634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610501</v>
      </c>
      <c r="O321" s="36">
        <f t="shared" si="67"/>
        <v>0.27451929973186634</v>
      </c>
      <c r="P321" s="31">
        <v>309619</v>
      </c>
      <c r="Q321" s="31">
        <v>1310512</v>
      </c>
      <c r="R321" s="31">
        <v>1124558</v>
      </c>
      <c r="S321" s="31">
        <v>309619</v>
      </c>
      <c r="T321" s="36">
        <f t="shared" si="68"/>
        <v>0.23625804265813666</v>
      </c>
      <c r="U321" s="36">
        <f t="shared" si="69"/>
        <v>0.97178144752098539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22914301</v>
      </c>
      <c r="E323" s="32">
        <f>SUM(E318:E322)</f>
        <v>22914301</v>
      </c>
      <c r="F323" s="32">
        <f>SUM(F318:F322)</f>
        <v>6079923</v>
      </c>
      <c r="G323" s="37">
        <f t="shared" si="63"/>
        <v>0.2653331210059604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6079923</v>
      </c>
      <c r="O323" s="37">
        <f t="shared" si="67"/>
        <v>0.2653331210059604</v>
      </c>
      <c r="P323" s="32">
        <f>SUM(P318:P322)</f>
        <v>5403590</v>
      </c>
      <c r="Q323" s="32">
        <f>SUM(Q318:Q322)</f>
        <v>19389198</v>
      </c>
      <c r="R323" s="32">
        <f>SUM(R318:R322)</f>
        <v>20370000</v>
      </c>
      <c r="S323" s="32">
        <f>SUM(S318:S322)</f>
        <v>5403590</v>
      </c>
      <c r="T323" s="37">
        <f t="shared" si="68"/>
        <v>0.27869074316534392</v>
      </c>
      <c r="U323" s="37">
        <f t="shared" si="69"/>
        <v>0.12516364120890011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6803990</v>
      </c>
      <c r="E325" s="31">
        <v>6803990</v>
      </c>
      <c r="F325" s="31">
        <v>1935580</v>
      </c>
      <c r="G325" s="36">
        <f t="shared" si="63"/>
        <v>0.28447719646854275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1935580</v>
      </c>
      <c r="O325" s="36">
        <f t="shared" si="67"/>
        <v>0.28447719646854275</v>
      </c>
      <c r="P325" s="31">
        <v>2179345</v>
      </c>
      <c r="Q325" s="31">
        <v>2868023</v>
      </c>
      <c r="R325" s="31">
        <v>3424807</v>
      </c>
      <c r="S325" s="31">
        <v>2179345</v>
      </c>
      <c r="T325" s="36">
        <f t="shared" si="68"/>
        <v>0.75987710000930953</v>
      </c>
      <c r="U325" s="36">
        <f t="shared" si="69"/>
        <v>-0.11185241437220816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30609861</v>
      </c>
      <c r="E326" s="31">
        <v>30652834</v>
      </c>
      <c r="F326" s="31">
        <v>8166081</v>
      </c>
      <c r="G326" s="36">
        <f t="shared" si="63"/>
        <v>0.26677942118064502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8166081</v>
      </c>
      <c r="O326" s="36">
        <f t="shared" si="67"/>
        <v>0.26677942118064502</v>
      </c>
      <c r="P326" s="31">
        <v>9035039</v>
      </c>
      <c r="Q326" s="31">
        <v>20149350</v>
      </c>
      <c r="R326" s="31">
        <v>28959782</v>
      </c>
      <c r="S326" s="31">
        <v>9035039</v>
      </c>
      <c r="T326" s="36">
        <f t="shared" si="68"/>
        <v>0.44840349688699638</v>
      </c>
      <c r="U326" s="36">
        <f t="shared" si="69"/>
        <v>-9.6176452586424932E-2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23505480</v>
      </c>
      <c r="E327" s="31">
        <v>23417820</v>
      </c>
      <c r="F327" s="31">
        <v>5094650</v>
      </c>
      <c r="G327" s="36">
        <f t="shared" si="63"/>
        <v>0.21674307438095286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5094650</v>
      </c>
      <c r="O327" s="36">
        <f t="shared" si="67"/>
        <v>0.21674307438095286</v>
      </c>
      <c r="P327" s="31">
        <v>4155126</v>
      </c>
      <c r="Q327" s="31">
        <v>12726581</v>
      </c>
      <c r="R327" s="31">
        <v>13976883</v>
      </c>
      <c r="S327" s="31">
        <v>4155126</v>
      </c>
      <c r="T327" s="36">
        <f t="shared" si="68"/>
        <v>0.32649193055071113</v>
      </c>
      <c r="U327" s="36">
        <f t="shared" si="69"/>
        <v>0.22611203607303354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120000</v>
      </c>
      <c r="E328" s="31">
        <v>120000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12726408</v>
      </c>
      <c r="E329" s="31">
        <v>12726408</v>
      </c>
      <c r="F329" s="31">
        <v>4357751</v>
      </c>
      <c r="G329" s="36">
        <f t="shared" si="63"/>
        <v>0.34241798628489672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4357751</v>
      </c>
      <c r="O329" s="36">
        <f t="shared" si="67"/>
        <v>0.34241798628489672</v>
      </c>
      <c r="P329" s="31">
        <v>2329752</v>
      </c>
      <c r="Q329" s="31">
        <v>6752155</v>
      </c>
      <c r="R329" s="31">
        <v>8119124</v>
      </c>
      <c r="S329" s="31">
        <v>2329752</v>
      </c>
      <c r="T329" s="36">
        <f t="shared" si="68"/>
        <v>0.34503828777627293</v>
      </c>
      <c r="U329" s="36">
        <f t="shared" si="69"/>
        <v>0.87047848869750943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10193264</v>
      </c>
      <c r="E330" s="31">
        <v>10193264</v>
      </c>
      <c r="F330" s="31">
        <v>2299389</v>
      </c>
      <c r="G330" s="36">
        <f t="shared" si="63"/>
        <v>0.22557926489493454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2299389</v>
      </c>
      <c r="O330" s="36">
        <f t="shared" si="67"/>
        <v>0.22557926489493454</v>
      </c>
      <c r="P330" s="31">
        <v>2199198</v>
      </c>
      <c r="Q330" s="31">
        <v>11022374</v>
      </c>
      <c r="R330" s="31">
        <v>11373050</v>
      </c>
      <c r="S330" s="31">
        <v>2199198</v>
      </c>
      <c r="T330" s="36">
        <f t="shared" si="68"/>
        <v>0.19952126465677902</v>
      </c>
      <c r="U330" s="36">
        <f t="shared" si="69"/>
        <v>4.5557971587824264E-2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3370800</v>
      </c>
      <c r="F331" s="31">
        <v>1142378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1142378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83959003</v>
      </c>
      <c r="E332" s="32">
        <f>SUM(E324:E331)</f>
        <v>87285116</v>
      </c>
      <c r="F332" s="32">
        <f>SUM(F324:F331)</f>
        <v>22995829</v>
      </c>
      <c r="G332" s="37">
        <f t="shared" si="63"/>
        <v>0.27389354540096195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22995829</v>
      </c>
      <c r="O332" s="37">
        <f t="shared" si="67"/>
        <v>0.27389354540096195</v>
      </c>
      <c r="P332" s="32">
        <f>SUM(P324:P331)</f>
        <v>19898460</v>
      </c>
      <c r="Q332" s="32">
        <f>SUM(Q324:Q331)</f>
        <v>53518483</v>
      </c>
      <c r="R332" s="32">
        <f>SUM(R324:R331)</f>
        <v>65853646</v>
      </c>
      <c r="S332" s="32">
        <f>SUM(S324:S331)</f>
        <v>19898460</v>
      </c>
      <c r="T332" s="37">
        <f t="shared" si="68"/>
        <v>0.37180538170336402</v>
      </c>
      <c r="U332" s="37">
        <f t="shared" si="69"/>
        <v>0.15565872936900638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763594</v>
      </c>
      <c r="E334" s="31">
        <v>763594</v>
      </c>
      <c r="F334" s="31">
        <v>181625</v>
      </c>
      <c r="G334" s="36">
        <f t="shared" si="63"/>
        <v>0.2378554572194124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181625</v>
      </c>
      <c r="O334" s="36">
        <f t="shared" si="67"/>
        <v>0.2378554572194124</v>
      </c>
      <c r="P334" s="31">
        <v>8832</v>
      </c>
      <c r="Q334" s="31">
        <v>56000</v>
      </c>
      <c r="R334" s="31">
        <v>1041581</v>
      </c>
      <c r="S334" s="31">
        <v>8832</v>
      </c>
      <c r="T334" s="36">
        <f t="shared" si="68"/>
        <v>0.15771428571428572</v>
      </c>
      <c r="U334" s="36">
        <f t="shared" si="69"/>
        <v>19.564424818840578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1465700</v>
      </c>
      <c r="E335" s="31">
        <v>1465700</v>
      </c>
      <c r="F335" s="31">
        <v>302550</v>
      </c>
      <c r="G335" s="36">
        <f t="shared" si="63"/>
        <v>0.20642014054717883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302550</v>
      </c>
      <c r="O335" s="36">
        <f t="shared" si="67"/>
        <v>0.20642014054717883</v>
      </c>
      <c r="P335" s="31">
        <v>216606</v>
      </c>
      <c r="Q335" s="31">
        <v>1330620</v>
      </c>
      <c r="R335" s="31">
        <v>2361887</v>
      </c>
      <c r="S335" s="31">
        <v>216606</v>
      </c>
      <c r="T335" s="36">
        <f t="shared" si="68"/>
        <v>0.16278576903999639</v>
      </c>
      <c r="U335" s="36">
        <f t="shared" si="69"/>
        <v>0.39677571258413891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540000</v>
      </c>
      <c r="E336" s="31">
        <v>540000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2435000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2769294</v>
      </c>
      <c r="E337" s="32">
        <f>SUM(E333:E336)</f>
        <v>2769294</v>
      </c>
      <c r="F337" s="32">
        <f>SUM(F333:F336)</f>
        <v>484175</v>
      </c>
      <c r="G337" s="37">
        <f t="shared" si="63"/>
        <v>0.17483698011117635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484175</v>
      </c>
      <c r="O337" s="37">
        <f t="shared" si="67"/>
        <v>0.17483698011117635</v>
      </c>
      <c r="P337" s="32">
        <f>SUM(P333:P336)</f>
        <v>225438</v>
      </c>
      <c r="Q337" s="32">
        <f>SUM(Q333:Q336)</f>
        <v>3821620</v>
      </c>
      <c r="R337" s="32">
        <f>SUM(R333:R336)</f>
        <v>3403468</v>
      </c>
      <c r="S337" s="32">
        <f>SUM(S333:S336)</f>
        <v>225438</v>
      </c>
      <c r="T337" s="37">
        <f t="shared" si="68"/>
        <v>5.8990166473903739E-2</v>
      </c>
      <c r="U337" s="37">
        <f t="shared" si="69"/>
        <v>1.1477080172819134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898786311</v>
      </c>
      <c r="E338" s="32">
        <f>SUM(E302,E304:E309,E311:E316,E318:E322,E324:E331,E333:E336)</f>
        <v>903637626</v>
      </c>
      <c r="F338" s="32">
        <f>SUM(F302,F304:F309,F311:F316,F318:F322,F324:F331,F333:F336)</f>
        <v>199359143</v>
      </c>
      <c r="G338" s="37">
        <f t="shared" si="63"/>
        <v>0.22180927831242858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199359143</v>
      </c>
      <c r="O338" s="37">
        <f t="shared" si="67"/>
        <v>0.22180927831242858</v>
      </c>
      <c r="P338" s="32">
        <f>SUM(P302,P304:P309,P311:P316,P318:P322,P324:P331,P333:P336)</f>
        <v>170728121</v>
      </c>
      <c r="Q338" s="32">
        <f>SUM(Q302,Q304:Q309,Q311:Q316,Q318:Q322,Q324:Q331,Q333:Q336)</f>
        <v>673680004</v>
      </c>
      <c r="R338" s="32">
        <f>SUM(R302,R304:R309,R311:R316,R318:R322,R324:R331,R333:R336)</f>
        <v>789049871</v>
      </c>
      <c r="S338" s="32">
        <f>SUM(S302,S304:S309,S311:S316,S318:S322,S324:S331,S333:S336)</f>
        <v>170728121</v>
      </c>
      <c r="T338" s="37">
        <f t="shared" si="68"/>
        <v>0.2534261370180137</v>
      </c>
      <c r="U338" s="37">
        <f t="shared" si="69"/>
        <v>0.16769950862400695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5392038124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5402422136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1677607086</v>
      </c>
      <c r="G339" s="39">
        <f t="shared" si="63"/>
        <v>0.31112671079474735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1677607086</v>
      </c>
      <c r="O339" s="39">
        <f t="shared" si="67"/>
        <v>0.31112671079474735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2868465145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5723847263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6922636025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2868465145</v>
      </c>
      <c r="T339" s="39">
        <f t="shared" si="68"/>
        <v>0.50114285256042479</v>
      </c>
      <c r="U339" s="39">
        <f t="shared" si="69"/>
        <v>-0.41515514353582983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0B15BDE1AF5247A2C08C59CF169AFC" ma:contentTypeVersion="" ma:contentTypeDescription="Create a new document." ma:contentTypeScope="" ma:versionID="363d5c93a3038518048110f357a637b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6CE7C1-F24A-43E0-9055-EE7C9DFD6001}"/>
</file>

<file path=customXml/itemProps2.xml><?xml version="1.0" encoding="utf-8"?>
<ds:datastoreItem xmlns:ds="http://schemas.openxmlformats.org/officeDocument/2006/customXml" ds:itemID="{EA22E51B-A39A-4D3C-91E1-4CD4C5D9AD92}"/>
</file>

<file path=customXml/itemProps3.xml><?xml version="1.0" encoding="utf-8"?>
<ds:datastoreItem xmlns:ds="http://schemas.openxmlformats.org/officeDocument/2006/customXml" ds:itemID="{F45EC951-709B-47BF-9C9A-BDDAAE2DA2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Xolile Mdluli</cp:lastModifiedBy>
  <dcterms:created xsi:type="dcterms:W3CDTF">2023-10-18T18:46:05Z</dcterms:created>
  <dcterms:modified xsi:type="dcterms:W3CDTF">2023-10-18T18:47:58Z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0x0101003F0B15BDE1AF5247A2C08C59CF169AFC</vt:lpwstr>
  </property>
</Properties>
</file>