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3-24\01. National Publications\Q1\04. Final\"/>
    </mc:Choice>
  </mc:AlternateContent>
  <xr:revisionPtr revIDLastSave="0" documentId="8_{E108BDCF-120D-4951-A673-D4BA0FF1437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Executive and council" sheetId="1" r:id="rId1"/>
    <sheet name="Finance and administration" sheetId="2" r:id="rId2"/>
    <sheet name="Internal audit" sheetId="3" r:id="rId3"/>
    <sheet name="Community and social services" sheetId="4" r:id="rId4"/>
    <sheet name="Sport and recreation" sheetId="5" r:id="rId5"/>
    <sheet name="Public safety" sheetId="6" r:id="rId6"/>
    <sheet name="Housing" sheetId="7" r:id="rId7"/>
    <sheet name="Health" sheetId="8" r:id="rId8"/>
    <sheet name="Planning and development" sheetId="9" r:id="rId9"/>
    <sheet name="Road transport" sheetId="10" r:id="rId10"/>
    <sheet name="Environmental protection" sheetId="11" r:id="rId11"/>
    <sheet name="Energy sources" sheetId="12" r:id="rId12"/>
    <sheet name="Water management" sheetId="13" r:id="rId13"/>
    <sheet name="Waste water management" sheetId="14" r:id="rId14"/>
    <sheet name="Waste management" sheetId="15" r:id="rId15"/>
    <sheet name="Other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339" i="16" l="1"/>
  <c r="R339" i="16"/>
  <c r="Q339" i="16"/>
  <c r="T339" i="16" s="1"/>
  <c r="P339" i="16"/>
  <c r="L339" i="16"/>
  <c r="J339" i="16"/>
  <c r="H339" i="16"/>
  <c r="F339" i="16"/>
  <c r="E339" i="16"/>
  <c r="D339" i="16"/>
  <c r="S338" i="16"/>
  <c r="R338" i="16"/>
  <c r="Q338" i="16"/>
  <c r="P338" i="16"/>
  <c r="U338" i="16" s="1"/>
  <c r="O338" i="16"/>
  <c r="L338" i="16"/>
  <c r="J338" i="16"/>
  <c r="H338" i="16"/>
  <c r="I338" i="16" s="1"/>
  <c r="F338" i="16"/>
  <c r="G338" i="16" s="1"/>
  <c r="E338" i="16"/>
  <c r="D338" i="16"/>
  <c r="S337" i="16"/>
  <c r="R337" i="16"/>
  <c r="Q337" i="16"/>
  <c r="T337" i="16" s="1"/>
  <c r="P337" i="16"/>
  <c r="L337" i="16"/>
  <c r="J337" i="16"/>
  <c r="H337" i="16"/>
  <c r="F337" i="16"/>
  <c r="G337" i="16" s="1"/>
  <c r="E337" i="16"/>
  <c r="M337" i="16" s="1"/>
  <c r="D337" i="16"/>
  <c r="O337" i="16" s="1"/>
  <c r="U336" i="16"/>
  <c r="T336" i="16"/>
  <c r="O336" i="16"/>
  <c r="M336" i="16"/>
  <c r="K336" i="16"/>
  <c r="I336" i="16"/>
  <c r="G336" i="16"/>
  <c r="U335" i="16"/>
  <c r="T335" i="16"/>
  <c r="O335" i="16"/>
  <c r="M335" i="16"/>
  <c r="K335" i="16"/>
  <c r="I335" i="16"/>
  <c r="G335" i="16"/>
  <c r="U334" i="16"/>
  <c r="T334" i="16"/>
  <c r="O334" i="16"/>
  <c r="M334" i="16"/>
  <c r="K334" i="16"/>
  <c r="I334" i="16"/>
  <c r="G334" i="16"/>
  <c r="U333" i="16"/>
  <c r="T333" i="16"/>
  <c r="O333" i="16"/>
  <c r="M333" i="16"/>
  <c r="K333" i="16"/>
  <c r="I333" i="16"/>
  <c r="G333" i="16"/>
  <c r="S332" i="16"/>
  <c r="R332" i="16"/>
  <c r="Q332" i="16"/>
  <c r="T332" i="16" s="1"/>
  <c r="P332" i="16"/>
  <c r="L332" i="16"/>
  <c r="J332" i="16"/>
  <c r="H332" i="16"/>
  <c r="F332" i="16"/>
  <c r="U332" i="16" s="1"/>
  <c r="E332" i="16"/>
  <c r="D332" i="16"/>
  <c r="I332" i="16" s="1"/>
  <c r="U331" i="16"/>
  <c r="T331" i="16"/>
  <c r="O331" i="16"/>
  <c r="M331" i="16"/>
  <c r="K331" i="16"/>
  <c r="I331" i="16"/>
  <c r="G331" i="16"/>
  <c r="U330" i="16"/>
  <c r="T330" i="16"/>
  <c r="O330" i="16"/>
  <c r="M330" i="16"/>
  <c r="K330" i="16"/>
  <c r="I330" i="16"/>
  <c r="G330" i="16"/>
  <c r="U329" i="16"/>
  <c r="T329" i="16"/>
  <c r="O329" i="16"/>
  <c r="M329" i="16"/>
  <c r="K329" i="16"/>
  <c r="I329" i="16"/>
  <c r="G329" i="16"/>
  <c r="U328" i="16"/>
  <c r="T328" i="16"/>
  <c r="O328" i="16"/>
  <c r="M328" i="16"/>
  <c r="K328" i="16"/>
  <c r="I328" i="16"/>
  <c r="G328" i="16"/>
  <c r="U327" i="16"/>
  <c r="T327" i="16"/>
  <c r="O327" i="16"/>
  <c r="M327" i="16"/>
  <c r="K327" i="16"/>
  <c r="I327" i="16"/>
  <c r="G327" i="16"/>
  <c r="U326" i="16"/>
  <c r="T326" i="16"/>
  <c r="O326" i="16"/>
  <c r="M326" i="16"/>
  <c r="K326" i="16"/>
  <c r="I326" i="16"/>
  <c r="G326" i="16"/>
  <c r="U325" i="16"/>
  <c r="T325" i="16"/>
  <c r="O325" i="16"/>
  <c r="M325" i="16"/>
  <c r="K325" i="16"/>
  <c r="I325" i="16"/>
  <c r="G325" i="16"/>
  <c r="U324" i="16"/>
  <c r="T324" i="16"/>
  <c r="O324" i="16"/>
  <c r="M324" i="16"/>
  <c r="K324" i="16"/>
  <c r="I324" i="16"/>
  <c r="G324" i="16"/>
  <c r="S323" i="16"/>
  <c r="R323" i="16"/>
  <c r="Q323" i="16"/>
  <c r="P323" i="16"/>
  <c r="L323" i="16"/>
  <c r="J323" i="16"/>
  <c r="H323" i="16"/>
  <c r="G323" i="16"/>
  <c r="F323" i="16"/>
  <c r="E323" i="16"/>
  <c r="D323" i="16"/>
  <c r="U322" i="16"/>
  <c r="T322" i="16"/>
  <c r="O322" i="16"/>
  <c r="M322" i="16"/>
  <c r="K322" i="16"/>
  <c r="I322" i="16"/>
  <c r="G322" i="16"/>
  <c r="U321" i="16"/>
  <c r="T321" i="16"/>
  <c r="O321" i="16"/>
  <c r="M321" i="16"/>
  <c r="K321" i="16"/>
  <c r="I321" i="16"/>
  <c r="G321" i="16"/>
  <c r="U320" i="16"/>
  <c r="T320" i="16"/>
  <c r="O320" i="16"/>
  <c r="M320" i="16"/>
  <c r="K320" i="16"/>
  <c r="I320" i="16"/>
  <c r="G320" i="16"/>
  <c r="U319" i="16"/>
  <c r="T319" i="16"/>
  <c r="O319" i="16"/>
  <c r="M319" i="16"/>
  <c r="K319" i="16"/>
  <c r="I319" i="16"/>
  <c r="G319" i="16"/>
  <c r="U318" i="16"/>
  <c r="T318" i="16"/>
  <c r="O318" i="16"/>
  <c r="M318" i="16"/>
  <c r="K318" i="16"/>
  <c r="I318" i="16"/>
  <c r="G318" i="16"/>
  <c r="U317" i="16"/>
  <c r="T317" i="16"/>
  <c r="S317" i="16"/>
  <c r="R317" i="16"/>
  <c r="Q317" i="16"/>
  <c r="P317" i="16"/>
  <c r="L317" i="16"/>
  <c r="J317" i="16"/>
  <c r="K317" i="16" s="1"/>
  <c r="H317" i="16"/>
  <c r="F317" i="16"/>
  <c r="E317" i="16"/>
  <c r="D317" i="16"/>
  <c r="U316" i="16"/>
  <c r="T316" i="16"/>
  <c r="O316" i="16"/>
  <c r="M316" i="16"/>
  <c r="K316" i="16"/>
  <c r="I316" i="16"/>
  <c r="G316" i="16"/>
  <c r="U315" i="16"/>
  <c r="T315" i="16"/>
  <c r="O315" i="16"/>
  <c r="M315" i="16"/>
  <c r="K315" i="16"/>
  <c r="I315" i="16"/>
  <c r="G315" i="16"/>
  <c r="U314" i="16"/>
  <c r="T314" i="16"/>
  <c r="O314" i="16"/>
  <c r="M314" i="16"/>
  <c r="K314" i="16"/>
  <c r="I314" i="16"/>
  <c r="G314" i="16"/>
  <c r="U313" i="16"/>
  <c r="T313" i="16"/>
  <c r="O313" i="16"/>
  <c r="M313" i="16"/>
  <c r="K313" i="16"/>
  <c r="I313" i="16"/>
  <c r="G313" i="16"/>
  <c r="U312" i="16"/>
  <c r="T312" i="16"/>
  <c r="O312" i="16"/>
  <c r="M312" i="16"/>
  <c r="K312" i="16"/>
  <c r="I312" i="16"/>
  <c r="G312" i="16"/>
  <c r="U311" i="16"/>
  <c r="T311" i="16"/>
  <c r="O311" i="16"/>
  <c r="M311" i="16"/>
  <c r="K311" i="16"/>
  <c r="I311" i="16"/>
  <c r="G311" i="16"/>
  <c r="T310" i="16"/>
  <c r="S310" i="16"/>
  <c r="R310" i="16"/>
  <c r="Q310" i="16"/>
  <c r="P310" i="16"/>
  <c r="O310" i="16"/>
  <c r="L310" i="16"/>
  <c r="J310" i="16"/>
  <c r="H310" i="16"/>
  <c r="G310" i="16"/>
  <c r="F310" i="16"/>
  <c r="E310" i="16"/>
  <c r="D310" i="16"/>
  <c r="U309" i="16"/>
  <c r="T309" i="16"/>
  <c r="O309" i="16"/>
  <c r="M309" i="16"/>
  <c r="K309" i="16"/>
  <c r="I309" i="16"/>
  <c r="G309" i="16"/>
  <c r="U308" i="16"/>
  <c r="T308" i="16"/>
  <c r="O308" i="16"/>
  <c r="M308" i="16"/>
  <c r="K308" i="16"/>
  <c r="I308" i="16"/>
  <c r="G308" i="16"/>
  <c r="U307" i="16"/>
  <c r="T307" i="16"/>
  <c r="O307" i="16"/>
  <c r="M307" i="16"/>
  <c r="K307" i="16"/>
  <c r="I307" i="16"/>
  <c r="G307" i="16"/>
  <c r="U306" i="16"/>
  <c r="T306" i="16"/>
  <c r="O306" i="16"/>
  <c r="M306" i="16"/>
  <c r="K306" i="16"/>
  <c r="I306" i="16"/>
  <c r="G306" i="16"/>
  <c r="U305" i="16"/>
  <c r="T305" i="16"/>
  <c r="O305" i="16"/>
  <c r="M305" i="16"/>
  <c r="K305" i="16"/>
  <c r="I305" i="16"/>
  <c r="G305" i="16"/>
  <c r="U304" i="16"/>
  <c r="T304" i="16"/>
  <c r="O304" i="16"/>
  <c r="M304" i="16"/>
  <c r="K304" i="16"/>
  <c r="I304" i="16"/>
  <c r="G304" i="16"/>
  <c r="S303" i="16"/>
  <c r="R303" i="16"/>
  <c r="Q303" i="16"/>
  <c r="T303" i="16" s="1"/>
  <c r="P303" i="16"/>
  <c r="L303" i="16"/>
  <c r="J303" i="16"/>
  <c r="H303" i="16"/>
  <c r="F303" i="16"/>
  <c r="E303" i="16"/>
  <c r="M303" i="16" s="1"/>
  <c r="D303" i="16"/>
  <c r="O303" i="16" s="1"/>
  <c r="U302" i="16"/>
  <c r="T302" i="16"/>
  <c r="O302" i="16"/>
  <c r="M302" i="16"/>
  <c r="K302" i="16"/>
  <c r="I302" i="16"/>
  <c r="G302" i="16"/>
  <c r="S299" i="16"/>
  <c r="R299" i="16"/>
  <c r="Q299" i="16"/>
  <c r="P299" i="16"/>
  <c r="L299" i="16"/>
  <c r="J299" i="16"/>
  <c r="H299" i="16"/>
  <c r="I299" i="16" s="1"/>
  <c r="F299" i="16"/>
  <c r="G299" i="16" s="1"/>
  <c r="E299" i="16"/>
  <c r="M299" i="16" s="1"/>
  <c r="D299" i="16"/>
  <c r="O299" i="16" s="1"/>
  <c r="S298" i="16"/>
  <c r="R298" i="16"/>
  <c r="Q298" i="16"/>
  <c r="T298" i="16" s="1"/>
  <c r="P298" i="16"/>
  <c r="U298" i="16" s="1"/>
  <c r="L298" i="16"/>
  <c r="J298" i="16"/>
  <c r="H298" i="16"/>
  <c r="F298" i="16"/>
  <c r="E298" i="16"/>
  <c r="D298" i="16"/>
  <c r="U297" i="16"/>
  <c r="T297" i="16"/>
  <c r="O297" i="16"/>
  <c r="M297" i="16"/>
  <c r="K297" i="16"/>
  <c r="I297" i="16"/>
  <c r="G297" i="16"/>
  <c r="U296" i="16"/>
  <c r="T296" i="16"/>
  <c r="O296" i="16"/>
  <c r="M296" i="16"/>
  <c r="K296" i="16"/>
  <c r="I296" i="16"/>
  <c r="G296" i="16"/>
  <c r="U295" i="16"/>
  <c r="T295" i="16"/>
  <c r="O295" i="16"/>
  <c r="M295" i="16"/>
  <c r="K295" i="16"/>
  <c r="I295" i="16"/>
  <c r="G295" i="16"/>
  <c r="U294" i="16"/>
  <c r="T294" i="16"/>
  <c r="O294" i="16"/>
  <c r="M294" i="16"/>
  <c r="K294" i="16"/>
  <c r="I294" i="16"/>
  <c r="G294" i="16"/>
  <c r="U293" i="16"/>
  <c r="T293" i="16"/>
  <c r="O293" i="16"/>
  <c r="M293" i="16"/>
  <c r="K293" i="16"/>
  <c r="I293" i="16"/>
  <c r="G293" i="16"/>
  <c r="S292" i="16"/>
  <c r="R292" i="16"/>
  <c r="Q292" i="16"/>
  <c r="T292" i="16" s="1"/>
  <c r="P292" i="16"/>
  <c r="U292" i="16" s="1"/>
  <c r="L292" i="16"/>
  <c r="J292" i="16"/>
  <c r="H292" i="16"/>
  <c r="F292" i="16"/>
  <c r="E292" i="16"/>
  <c r="K292" i="16" s="1"/>
  <c r="D292" i="16"/>
  <c r="U291" i="16"/>
  <c r="T291" i="16"/>
  <c r="O291" i="16"/>
  <c r="M291" i="16"/>
  <c r="K291" i="16"/>
  <c r="I291" i="16"/>
  <c r="G291" i="16"/>
  <c r="U290" i="16"/>
  <c r="T290" i="16"/>
  <c r="O290" i="16"/>
  <c r="M290" i="16"/>
  <c r="K290" i="16"/>
  <c r="I290" i="16"/>
  <c r="G290" i="16"/>
  <c r="U289" i="16"/>
  <c r="T289" i="16"/>
  <c r="O289" i="16"/>
  <c r="M289" i="16"/>
  <c r="K289" i="16"/>
  <c r="I289" i="16"/>
  <c r="G289" i="16"/>
  <c r="U288" i="16"/>
  <c r="T288" i="16"/>
  <c r="O288" i="16"/>
  <c r="M288" i="16"/>
  <c r="K288" i="16"/>
  <c r="I288" i="16"/>
  <c r="G288" i="16"/>
  <c r="U287" i="16"/>
  <c r="T287" i="16"/>
  <c r="O287" i="16"/>
  <c r="M287" i="16"/>
  <c r="K287" i="16"/>
  <c r="I287" i="16"/>
  <c r="G287" i="16"/>
  <c r="U286" i="16"/>
  <c r="T286" i="16"/>
  <c r="O286" i="16"/>
  <c r="M286" i="16"/>
  <c r="K286" i="16"/>
  <c r="I286" i="16"/>
  <c r="G286" i="16"/>
  <c r="S285" i="16"/>
  <c r="R285" i="16"/>
  <c r="Q285" i="16"/>
  <c r="P285" i="16"/>
  <c r="U285" i="16" s="1"/>
  <c r="O285" i="16"/>
  <c r="L285" i="16"/>
  <c r="J285" i="16"/>
  <c r="K285" i="16" s="1"/>
  <c r="I285" i="16"/>
  <c r="H285" i="16"/>
  <c r="F285" i="16"/>
  <c r="E285" i="16"/>
  <c r="D285" i="16"/>
  <c r="U284" i="16"/>
  <c r="T284" i="16"/>
  <c r="O284" i="16"/>
  <c r="M284" i="16"/>
  <c r="K284" i="16"/>
  <c r="I284" i="16"/>
  <c r="G284" i="16"/>
  <c r="U283" i="16"/>
  <c r="T283" i="16"/>
  <c r="O283" i="16"/>
  <c r="M283" i="16"/>
  <c r="K283" i="16"/>
  <c r="I283" i="16"/>
  <c r="G283" i="16"/>
  <c r="U282" i="16"/>
  <c r="T282" i="16"/>
  <c r="O282" i="16"/>
  <c r="M282" i="16"/>
  <c r="K282" i="16"/>
  <c r="I282" i="16"/>
  <c r="G282" i="16"/>
  <c r="U281" i="16"/>
  <c r="T281" i="16"/>
  <c r="O281" i="16"/>
  <c r="M281" i="16"/>
  <c r="K281" i="16"/>
  <c r="I281" i="16"/>
  <c r="G281" i="16"/>
  <c r="U280" i="16"/>
  <c r="T280" i="16"/>
  <c r="O280" i="16"/>
  <c r="M280" i="16"/>
  <c r="K280" i="16"/>
  <c r="I280" i="16"/>
  <c r="G280" i="16"/>
  <c r="U279" i="16"/>
  <c r="T279" i="16"/>
  <c r="O279" i="16"/>
  <c r="M279" i="16"/>
  <c r="K279" i="16"/>
  <c r="I279" i="16"/>
  <c r="G279" i="16"/>
  <c r="U278" i="16"/>
  <c r="T278" i="16"/>
  <c r="O278" i="16"/>
  <c r="M278" i="16"/>
  <c r="K278" i="16"/>
  <c r="I278" i="16"/>
  <c r="G278" i="16"/>
  <c r="U277" i="16"/>
  <c r="T277" i="16"/>
  <c r="O277" i="16"/>
  <c r="M277" i="16"/>
  <c r="K277" i="16"/>
  <c r="I277" i="16"/>
  <c r="G277" i="16"/>
  <c r="U276" i="16"/>
  <c r="T276" i="16"/>
  <c r="O276" i="16"/>
  <c r="M276" i="16"/>
  <c r="K276" i="16"/>
  <c r="I276" i="16"/>
  <c r="G276" i="16"/>
  <c r="S275" i="16"/>
  <c r="R275" i="16"/>
  <c r="Q275" i="16"/>
  <c r="T275" i="16" s="1"/>
  <c r="P275" i="16"/>
  <c r="U275" i="16" s="1"/>
  <c r="L275" i="16"/>
  <c r="J275" i="16"/>
  <c r="H275" i="16"/>
  <c r="F275" i="16"/>
  <c r="E275" i="16"/>
  <c r="M275" i="16" s="1"/>
  <c r="D275" i="16"/>
  <c r="O275" i="16" s="1"/>
  <c r="U274" i="16"/>
  <c r="T274" i="16"/>
  <c r="O274" i="16"/>
  <c r="M274" i="16"/>
  <c r="K274" i="16"/>
  <c r="I274" i="16"/>
  <c r="G274" i="16"/>
  <c r="U273" i="16"/>
  <c r="T273" i="16"/>
  <c r="O273" i="16"/>
  <c r="M273" i="16"/>
  <c r="K273" i="16"/>
  <c r="I273" i="16"/>
  <c r="G273" i="16"/>
  <c r="U272" i="16"/>
  <c r="T272" i="16"/>
  <c r="O272" i="16"/>
  <c r="M272" i="16"/>
  <c r="K272" i="16"/>
  <c r="I272" i="16"/>
  <c r="G272" i="16"/>
  <c r="U271" i="16"/>
  <c r="T271" i="16"/>
  <c r="O271" i="16"/>
  <c r="M271" i="16"/>
  <c r="K271" i="16"/>
  <c r="I271" i="16"/>
  <c r="G271" i="16"/>
  <c r="U270" i="16"/>
  <c r="T270" i="16"/>
  <c r="O270" i="16"/>
  <c r="M270" i="16"/>
  <c r="K270" i="16"/>
  <c r="I270" i="16"/>
  <c r="G270" i="16"/>
  <c r="U269" i="16"/>
  <c r="T269" i="16"/>
  <c r="O269" i="16"/>
  <c r="M269" i="16"/>
  <c r="K269" i="16"/>
  <c r="I269" i="16"/>
  <c r="G269" i="16"/>
  <c r="U268" i="16"/>
  <c r="T268" i="16"/>
  <c r="O268" i="16"/>
  <c r="M268" i="16"/>
  <c r="K268" i="16"/>
  <c r="I268" i="16"/>
  <c r="G268" i="16"/>
  <c r="S267" i="16"/>
  <c r="R267" i="16"/>
  <c r="Q267" i="16"/>
  <c r="T267" i="16" s="1"/>
  <c r="P267" i="16"/>
  <c r="U267" i="16" s="1"/>
  <c r="L267" i="16"/>
  <c r="K267" i="16"/>
  <c r="J267" i="16"/>
  <c r="H267" i="16"/>
  <c r="F267" i="16"/>
  <c r="E267" i="16"/>
  <c r="D267" i="16"/>
  <c r="G267" i="16" s="1"/>
  <c r="U266" i="16"/>
  <c r="T266" i="16"/>
  <c r="O266" i="16"/>
  <c r="M266" i="16"/>
  <c r="K266" i="16"/>
  <c r="I266" i="16"/>
  <c r="G266" i="16"/>
  <c r="U265" i="16"/>
  <c r="T265" i="16"/>
  <c r="O265" i="16"/>
  <c r="M265" i="16"/>
  <c r="K265" i="16"/>
  <c r="I265" i="16"/>
  <c r="G265" i="16"/>
  <c r="U264" i="16"/>
  <c r="T264" i="16"/>
  <c r="O264" i="16"/>
  <c r="M264" i="16"/>
  <c r="K264" i="16"/>
  <c r="I264" i="16"/>
  <c r="G264" i="16"/>
  <c r="U263" i="16"/>
  <c r="T263" i="16"/>
  <c r="O263" i="16"/>
  <c r="M263" i="16"/>
  <c r="K263" i="16"/>
  <c r="I263" i="16"/>
  <c r="G263" i="16"/>
  <c r="S260" i="16"/>
  <c r="R260" i="16"/>
  <c r="Q260" i="16"/>
  <c r="T260" i="16" s="1"/>
  <c r="P260" i="16"/>
  <c r="U260" i="16" s="1"/>
  <c r="L260" i="16"/>
  <c r="J260" i="16"/>
  <c r="H260" i="16"/>
  <c r="F260" i="16"/>
  <c r="E260" i="16"/>
  <c r="D260" i="16"/>
  <c r="I260" i="16" s="1"/>
  <c r="S259" i="16"/>
  <c r="R259" i="16"/>
  <c r="Q259" i="16"/>
  <c r="T259" i="16" s="1"/>
  <c r="P259" i="16"/>
  <c r="L259" i="16"/>
  <c r="J259" i="16"/>
  <c r="K259" i="16" s="1"/>
  <c r="I259" i="16"/>
  <c r="H259" i="16"/>
  <c r="G259" i="16"/>
  <c r="F259" i="16"/>
  <c r="E259" i="16"/>
  <c r="M259" i="16" s="1"/>
  <c r="D259" i="16"/>
  <c r="O259" i="16" s="1"/>
  <c r="U258" i="16"/>
  <c r="T258" i="16"/>
  <c r="O258" i="16"/>
  <c r="M258" i="16"/>
  <c r="K258" i="16"/>
  <c r="I258" i="16"/>
  <c r="G258" i="16"/>
  <c r="U257" i="16"/>
  <c r="T257" i="16"/>
  <c r="O257" i="16"/>
  <c r="M257" i="16"/>
  <c r="K257" i="16"/>
  <c r="I257" i="16"/>
  <c r="G257" i="16"/>
  <c r="U256" i="16"/>
  <c r="T256" i="16"/>
  <c r="O256" i="16"/>
  <c r="M256" i="16"/>
  <c r="K256" i="16"/>
  <c r="I256" i="16"/>
  <c r="G256" i="16"/>
  <c r="U255" i="16"/>
  <c r="T255" i="16"/>
  <c r="O255" i="16"/>
  <c r="M255" i="16"/>
  <c r="K255" i="16"/>
  <c r="I255" i="16"/>
  <c r="G255" i="16"/>
  <c r="T254" i="16"/>
  <c r="S254" i="16"/>
  <c r="R254" i="16"/>
  <c r="Q254" i="16"/>
  <c r="P254" i="16"/>
  <c r="L254" i="16"/>
  <c r="J254" i="16"/>
  <c r="H254" i="16"/>
  <c r="G254" i="16"/>
  <c r="F254" i="16"/>
  <c r="E254" i="16"/>
  <c r="D254" i="16"/>
  <c r="I254" i="16" s="1"/>
  <c r="U253" i="16"/>
  <c r="T253" i="16"/>
  <c r="O253" i="16"/>
  <c r="M253" i="16"/>
  <c r="K253" i="16"/>
  <c r="I253" i="16"/>
  <c r="G253" i="16"/>
  <c r="U252" i="16"/>
  <c r="T252" i="16"/>
  <c r="O252" i="16"/>
  <c r="M252" i="16"/>
  <c r="K252" i="16"/>
  <c r="I252" i="16"/>
  <c r="G252" i="16"/>
  <c r="U251" i="16"/>
  <c r="T251" i="16"/>
  <c r="O251" i="16"/>
  <c r="M251" i="16"/>
  <c r="K251" i="16"/>
  <c r="I251" i="16"/>
  <c r="G251" i="16"/>
  <c r="U250" i="16"/>
  <c r="T250" i="16"/>
  <c r="O250" i="16"/>
  <c r="M250" i="16"/>
  <c r="K250" i="16"/>
  <c r="I250" i="16"/>
  <c r="G250" i="16"/>
  <c r="U249" i="16"/>
  <c r="T249" i="16"/>
  <c r="O249" i="16"/>
  <c r="M249" i="16"/>
  <c r="K249" i="16"/>
  <c r="I249" i="16"/>
  <c r="G249" i="16"/>
  <c r="U248" i="16"/>
  <c r="T248" i="16"/>
  <c r="O248" i="16"/>
  <c r="M248" i="16"/>
  <c r="K248" i="16"/>
  <c r="I248" i="16"/>
  <c r="G248" i="16"/>
  <c r="S247" i="16"/>
  <c r="R247" i="16"/>
  <c r="Q247" i="16"/>
  <c r="T247" i="16" s="1"/>
  <c r="P247" i="16"/>
  <c r="U247" i="16" s="1"/>
  <c r="L247" i="16"/>
  <c r="J247" i="16"/>
  <c r="I247" i="16"/>
  <c r="H247" i="16"/>
  <c r="F247" i="16"/>
  <c r="G247" i="16" s="1"/>
  <c r="E247" i="16"/>
  <c r="M247" i="16" s="1"/>
  <c r="D247" i="16"/>
  <c r="O247" i="16" s="1"/>
  <c r="U246" i="16"/>
  <c r="T246" i="16"/>
  <c r="O246" i="16"/>
  <c r="M246" i="16"/>
  <c r="K246" i="16"/>
  <c r="I246" i="16"/>
  <c r="G246" i="16"/>
  <c r="U245" i="16"/>
  <c r="T245" i="16"/>
  <c r="O245" i="16"/>
  <c r="M245" i="16"/>
  <c r="K245" i="16"/>
  <c r="I245" i="16"/>
  <c r="G245" i="16"/>
  <c r="U244" i="16"/>
  <c r="T244" i="16"/>
  <c r="O244" i="16"/>
  <c r="M244" i="16"/>
  <c r="K244" i="16"/>
  <c r="I244" i="16"/>
  <c r="G244" i="16"/>
  <c r="U243" i="16"/>
  <c r="T243" i="16"/>
  <c r="O243" i="16"/>
  <c r="M243" i="16"/>
  <c r="K243" i="16"/>
  <c r="I243" i="16"/>
  <c r="G243" i="16"/>
  <c r="U242" i="16"/>
  <c r="T242" i="16"/>
  <c r="O242" i="16"/>
  <c r="M242" i="16"/>
  <c r="K242" i="16"/>
  <c r="I242" i="16"/>
  <c r="G242" i="16"/>
  <c r="U241" i="16"/>
  <c r="T241" i="16"/>
  <c r="O241" i="16"/>
  <c r="M241" i="16"/>
  <c r="K241" i="16"/>
  <c r="I241" i="16"/>
  <c r="G241" i="16"/>
  <c r="S240" i="16"/>
  <c r="R240" i="16"/>
  <c r="Q240" i="16"/>
  <c r="P240" i="16"/>
  <c r="U240" i="16" s="1"/>
  <c r="L240" i="16"/>
  <c r="J240" i="16"/>
  <c r="H240" i="16"/>
  <c r="F240" i="16"/>
  <c r="E240" i="16"/>
  <c r="M240" i="16" s="1"/>
  <c r="D240" i="16"/>
  <c r="I240" i="16" s="1"/>
  <c r="U239" i="16"/>
  <c r="T239" i="16"/>
  <c r="O239" i="16"/>
  <c r="M239" i="16"/>
  <c r="K239" i="16"/>
  <c r="I239" i="16"/>
  <c r="G239" i="16"/>
  <c r="U238" i="16"/>
  <c r="T238" i="16"/>
  <c r="O238" i="16"/>
  <c r="M238" i="16"/>
  <c r="K238" i="16"/>
  <c r="I238" i="16"/>
  <c r="G238" i="16"/>
  <c r="U237" i="16"/>
  <c r="T237" i="16"/>
  <c r="O237" i="16"/>
  <c r="M237" i="16"/>
  <c r="K237" i="16"/>
  <c r="I237" i="16"/>
  <c r="G237" i="16"/>
  <c r="U236" i="16"/>
  <c r="T236" i="16"/>
  <c r="O236" i="16"/>
  <c r="M236" i="16"/>
  <c r="K236" i="16"/>
  <c r="I236" i="16"/>
  <c r="G236" i="16"/>
  <c r="U235" i="16"/>
  <c r="T235" i="16"/>
  <c r="O235" i="16"/>
  <c r="M235" i="16"/>
  <c r="K235" i="16"/>
  <c r="I235" i="16"/>
  <c r="G235" i="16"/>
  <c r="U234" i="16"/>
  <c r="T234" i="16"/>
  <c r="O234" i="16"/>
  <c r="M234" i="16"/>
  <c r="K234" i="16"/>
  <c r="I234" i="16"/>
  <c r="G234" i="16"/>
  <c r="S231" i="16"/>
  <c r="R231" i="16"/>
  <c r="Q231" i="16"/>
  <c r="P231" i="16"/>
  <c r="L231" i="16"/>
  <c r="J231" i="16"/>
  <c r="H231" i="16"/>
  <c r="G231" i="16"/>
  <c r="F231" i="16"/>
  <c r="E231" i="16"/>
  <c r="D231" i="16"/>
  <c r="S230" i="16"/>
  <c r="R230" i="16"/>
  <c r="Q230" i="16"/>
  <c r="P230" i="16"/>
  <c r="U230" i="16" s="1"/>
  <c r="O230" i="16"/>
  <c r="L230" i="16"/>
  <c r="J230" i="16"/>
  <c r="H230" i="16"/>
  <c r="F230" i="16"/>
  <c r="G230" i="16" s="1"/>
  <c r="E230" i="16"/>
  <c r="D230" i="16"/>
  <c r="U229" i="16"/>
  <c r="T229" i="16"/>
  <c r="O229" i="16"/>
  <c r="M229" i="16"/>
  <c r="K229" i="16"/>
  <c r="I229" i="16"/>
  <c r="G229" i="16"/>
  <c r="U228" i="16"/>
  <c r="T228" i="16"/>
  <c r="O228" i="16"/>
  <c r="M228" i="16"/>
  <c r="K228" i="16"/>
  <c r="I228" i="16"/>
  <c r="G228" i="16"/>
  <c r="U227" i="16"/>
  <c r="T227" i="16"/>
  <c r="O227" i="16"/>
  <c r="M227" i="16"/>
  <c r="K227" i="16"/>
  <c r="I227" i="16"/>
  <c r="G227" i="16"/>
  <c r="U226" i="16"/>
  <c r="T226" i="16"/>
  <c r="O226" i="16"/>
  <c r="M226" i="16"/>
  <c r="K226" i="16"/>
  <c r="I226" i="16"/>
  <c r="G226" i="16"/>
  <c r="U225" i="16"/>
  <c r="T225" i="16"/>
  <c r="O225" i="16"/>
  <c r="M225" i="16"/>
  <c r="K225" i="16"/>
  <c r="I225" i="16"/>
  <c r="G225" i="16"/>
  <c r="S224" i="16"/>
  <c r="R224" i="16"/>
  <c r="Q224" i="16"/>
  <c r="P224" i="16"/>
  <c r="U224" i="16" s="1"/>
  <c r="L224" i="16"/>
  <c r="J224" i="16"/>
  <c r="H224" i="16"/>
  <c r="F224" i="16"/>
  <c r="E224" i="16"/>
  <c r="D224" i="16"/>
  <c r="U223" i="16"/>
  <c r="T223" i="16"/>
  <c r="O223" i="16"/>
  <c r="M223" i="16"/>
  <c r="K223" i="16"/>
  <c r="I223" i="16"/>
  <c r="G223" i="16"/>
  <c r="U222" i="16"/>
  <c r="T222" i="16"/>
  <c r="O222" i="16"/>
  <c r="M222" i="16"/>
  <c r="K222" i="16"/>
  <c r="I222" i="16"/>
  <c r="G222" i="16"/>
  <c r="U221" i="16"/>
  <c r="T221" i="16"/>
  <c r="O221" i="16"/>
  <c r="M221" i="16"/>
  <c r="K221" i="16"/>
  <c r="I221" i="16"/>
  <c r="G221" i="16"/>
  <c r="U220" i="16"/>
  <c r="T220" i="16"/>
  <c r="O220" i="16"/>
  <c r="M220" i="16"/>
  <c r="K220" i="16"/>
  <c r="I220" i="16"/>
  <c r="G220" i="16"/>
  <c r="U219" i="16"/>
  <c r="T219" i="16"/>
  <c r="O219" i="16"/>
  <c r="M219" i="16"/>
  <c r="K219" i="16"/>
  <c r="I219" i="16"/>
  <c r="G219" i="16"/>
  <c r="U218" i="16"/>
  <c r="T218" i="16"/>
  <c r="O218" i="16"/>
  <c r="M218" i="16"/>
  <c r="K218" i="16"/>
  <c r="I218" i="16"/>
  <c r="G218" i="16"/>
  <c r="U217" i="16"/>
  <c r="T217" i="16"/>
  <c r="O217" i="16"/>
  <c r="M217" i="16"/>
  <c r="K217" i="16"/>
  <c r="I217" i="16"/>
  <c r="G217" i="16"/>
  <c r="S216" i="16"/>
  <c r="R216" i="16"/>
  <c r="Q216" i="16"/>
  <c r="P216" i="16"/>
  <c r="L216" i="16"/>
  <c r="J216" i="16"/>
  <c r="H216" i="16"/>
  <c r="F216" i="16"/>
  <c r="G216" i="16" s="1"/>
  <c r="E216" i="16"/>
  <c r="K216" i="16" s="1"/>
  <c r="D216" i="16"/>
  <c r="I216" i="16" s="1"/>
  <c r="U215" i="16"/>
  <c r="T215" i="16"/>
  <c r="O215" i="16"/>
  <c r="M215" i="16"/>
  <c r="K215" i="16"/>
  <c r="I215" i="16"/>
  <c r="G215" i="16"/>
  <c r="U214" i="16"/>
  <c r="T214" i="16"/>
  <c r="O214" i="16"/>
  <c r="M214" i="16"/>
  <c r="K214" i="16"/>
  <c r="I214" i="16"/>
  <c r="G214" i="16"/>
  <c r="U213" i="16"/>
  <c r="T213" i="16"/>
  <c r="O213" i="16"/>
  <c r="M213" i="16"/>
  <c r="K213" i="16"/>
  <c r="I213" i="16"/>
  <c r="G213" i="16"/>
  <c r="U212" i="16"/>
  <c r="T212" i="16"/>
  <c r="O212" i="16"/>
  <c r="M212" i="16"/>
  <c r="K212" i="16"/>
  <c r="I212" i="16"/>
  <c r="G212" i="16"/>
  <c r="U211" i="16"/>
  <c r="T211" i="16"/>
  <c r="O211" i="16"/>
  <c r="M211" i="16"/>
  <c r="K211" i="16"/>
  <c r="I211" i="16"/>
  <c r="G211" i="16"/>
  <c r="U210" i="16"/>
  <c r="T210" i="16"/>
  <c r="O210" i="16"/>
  <c r="M210" i="16"/>
  <c r="K210" i="16"/>
  <c r="I210" i="16"/>
  <c r="G210" i="16"/>
  <c r="U209" i="16"/>
  <c r="T209" i="16"/>
  <c r="O209" i="16"/>
  <c r="M209" i="16"/>
  <c r="K209" i="16"/>
  <c r="I209" i="16"/>
  <c r="G209" i="16"/>
  <c r="U208" i="16"/>
  <c r="T208" i="16"/>
  <c r="O208" i="16"/>
  <c r="M208" i="16"/>
  <c r="K208" i="16"/>
  <c r="I208" i="16"/>
  <c r="G208" i="16"/>
  <c r="S205" i="16"/>
  <c r="R205" i="16"/>
  <c r="Q205" i="16"/>
  <c r="T205" i="16" s="1"/>
  <c r="P205" i="16"/>
  <c r="U205" i="16" s="1"/>
  <c r="L205" i="16"/>
  <c r="J205" i="16"/>
  <c r="H205" i="16"/>
  <c r="G205" i="16"/>
  <c r="F205" i="16"/>
  <c r="E205" i="16"/>
  <c r="D205" i="16"/>
  <c r="S204" i="16"/>
  <c r="R204" i="16"/>
  <c r="Q204" i="16"/>
  <c r="T204" i="16" s="1"/>
  <c r="P204" i="16"/>
  <c r="U204" i="16" s="1"/>
  <c r="L204" i="16"/>
  <c r="J204" i="16"/>
  <c r="H204" i="16"/>
  <c r="F204" i="16"/>
  <c r="E204" i="16"/>
  <c r="M204" i="16" s="1"/>
  <c r="D204" i="16"/>
  <c r="U203" i="16"/>
  <c r="T203" i="16"/>
  <c r="O203" i="16"/>
  <c r="M203" i="16"/>
  <c r="K203" i="16"/>
  <c r="I203" i="16"/>
  <c r="G203" i="16"/>
  <c r="U202" i="16"/>
  <c r="T202" i="16"/>
  <c r="O202" i="16"/>
  <c r="M202" i="16"/>
  <c r="K202" i="16"/>
  <c r="I202" i="16"/>
  <c r="G202" i="16"/>
  <c r="U201" i="16"/>
  <c r="T201" i="16"/>
  <c r="O201" i="16"/>
  <c r="M201" i="16"/>
  <c r="K201" i="16"/>
  <c r="I201" i="16"/>
  <c r="G201" i="16"/>
  <c r="U200" i="16"/>
  <c r="T200" i="16"/>
  <c r="O200" i="16"/>
  <c r="M200" i="16"/>
  <c r="K200" i="16"/>
  <c r="I200" i="16"/>
  <c r="G200" i="16"/>
  <c r="U199" i="16"/>
  <c r="T199" i="16"/>
  <c r="O199" i="16"/>
  <c r="M199" i="16"/>
  <c r="K199" i="16"/>
  <c r="I199" i="16"/>
  <c r="G199" i="16"/>
  <c r="S198" i="16"/>
  <c r="R198" i="16"/>
  <c r="Q198" i="16"/>
  <c r="P198" i="16"/>
  <c r="U198" i="16" s="1"/>
  <c r="L198" i="16"/>
  <c r="J198" i="16"/>
  <c r="H198" i="16"/>
  <c r="F198" i="16"/>
  <c r="E198" i="16"/>
  <c r="D198" i="16"/>
  <c r="I198" i="16" s="1"/>
  <c r="U197" i="16"/>
  <c r="T197" i="16"/>
  <c r="O197" i="16"/>
  <c r="M197" i="16"/>
  <c r="K197" i="16"/>
  <c r="I197" i="16"/>
  <c r="G197" i="16"/>
  <c r="U196" i="16"/>
  <c r="T196" i="16"/>
  <c r="O196" i="16"/>
  <c r="M196" i="16"/>
  <c r="K196" i="16"/>
  <c r="I196" i="16"/>
  <c r="G196" i="16"/>
  <c r="U195" i="16"/>
  <c r="T195" i="16"/>
  <c r="O195" i="16"/>
  <c r="M195" i="16"/>
  <c r="K195" i="16"/>
  <c r="I195" i="16"/>
  <c r="G195" i="16"/>
  <c r="U194" i="16"/>
  <c r="T194" i="16"/>
  <c r="O194" i="16"/>
  <c r="M194" i="16"/>
  <c r="K194" i="16"/>
  <c r="I194" i="16"/>
  <c r="G194" i="16"/>
  <c r="U193" i="16"/>
  <c r="T193" i="16"/>
  <c r="O193" i="16"/>
  <c r="M193" i="16"/>
  <c r="K193" i="16"/>
  <c r="I193" i="16"/>
  <c r="G193" i="16"/>
  <c r="U192" i="16"/>
  <c r="T192" i="16"/>
  <c r="O192" i="16"/>
  <c r="M192" i="16"/>
  <c r="K192" i="16"/>
  <c r="I192" i="16"/>
  <c r="G192" i="16"/>
  <c r="S191" i="16"/>
  <c r="R191" i="16"/>
  <c r="Q191" i="16"/>
  <c r="T191" i="16" s="1"/>
  <c r="P191" i="16"/>
  <c r="U191" i="16" s="1"/>
  <c r="L191" i="16"/>
  <c r="J191" i="16"/>
  <c r="H191" i="16"/>
  <c r="G191" i="16"/>
  <c r="F191" i="16"/>
  <c r="E191" i="16"/>
  <c r="K191" i="16" s="1"/>
  <c r="D191" i="16"/>
  <c r="I191" i="16" s="1"/>
  <c r="U190" i="16"/>
  <c r="T190" i="16"/>
  <c r="O190" i="16"/>
  <c r="M190" i="16"/>
  <c r="K190" i="16"/>
  <c r="I190" i="16"/>
  <c r="G190" i="16"/>
  <c r="U189" i="16"/>
  <c r="T189" i="16"/>
  <c r="O189" i="16"/>
  <c r="M189" i="16"/>
  <c r="K189" i="16"/>
  <c r="I189" i="16"/>
  <c r="G189" i="16"/>
  <c r="U188" i="16"/>
  <c r="T188" i="16"/>
  <c r="O188" i="16"/>
  <c r="M188" i="16"/>
  <c r="K188" i="16"/>
  <c r="I188" i="16"/>
  <c r="G188" i="16"/>
  <c r="U187" i="16"/>
  <c r="T187" i="16"/>
  <c r="O187" i="16"/>
  <c r="M187" i="16"/>
  <c r="K187" i="16"/>
  <c r="I187" i="16"/>
  <c r="G187" i="16"/>
  <c r="U186" i="16"/>
  <c r="T186" i="16"/>
  <c r="O186" i="16"/>
  <c r="M186" i="16"/>
  <c r="K186" i="16"/>
  <c r="I186" i="16"/>
  <c r="G186" i="16"/>
  <c r="U185" i="16"/>
  <c r="T185" i="16"/>
  <c r="S185" i="16"/>
  <c r="R185" i="16"/>
  <c r="Q185" i="16"/>
  <c r="P185" i="16"/>
  <c r="L185" i="16"/>
  <c r="J185" i="16"/>
  <c r="H185" i="16"/>
  <c r="F185" i="16"/>
  <c r="E185" i="16"/>
  <c r="K185" i="16" s="1"/>
  <c r="D185" i="16"/>
  <c r="U184" i="16"/>
  <c r="T184" i="16"/>
  <c r="O184" i="16"/>
  <c r="M184" i="16"/>
  <c r="K184" i="16"/>
  <c r="I184" i="16"/>
  <c r="G184" i="16"/>
  <c r="U183" i="16"/>
  <c r="T183" i="16"/>
  <c r="O183" i="16"/>
  <c r="M183" i="16"/>
  <c r="K183" i="16"/>
  <c r="I183" i="16"/>
  <c r="G183" i="16"/>
  <c r="U182" i="16"/>
  <c r="T182" i="16"/>
  <c r="O182" i="16"/>
  <c r="M182" i="16"/>
  <c r="K182" i="16"/>
  <c r="I182" i="16"/>
  <c r="G182" i="16"/>
  <c r="U181" i="16"/>
  <c r="T181" i="16"/>
  <c r="O181" i="16"/>
  <c r="M181" i="16"/>
  <c r="K181" i="16"/>
  <c r="I181" i="16"/>
  <c r="G181" i="16"/>
  <c r="U180" i="16"/>
  <c r="T180" i="16"/>
  <c r="O180" i="16"/>
  <c r="M180" i="16"/>
  <c r="K180" i="16"/>
  <c r="I180" i="16"/>
  <c r="G180" i="16"/>
  <c r="S179" i="16"/>
  <c r="R179" i="16"/>
  <c r="Q179" i="16"/>
  <c r="T179" i="16" s="1"/>
  <c r="P179" i="16"/>
  <c r="U179" i="16" s="1"/>
  <c r="L179" i="16"/>
  <c r="J179" i="16"/>
  <c r="H179" i="16"/>
  <c r="F179" i="16"/>
  <c r="E179" i="16"/>
  <c r="K179" i="16" s="1"/>
  <c r="D179" i="16"/>
  <c r="I179" i="16" s="1"/>
  <c r="U178" i="16"/>
  <c r="T178" i="16"/>
  <c r="O178" i="16"/>
  <c r="M178" i="16"/>
  <c r="K178" i="16"/>
  <c r="I178" i="16"/>
  <c r="G178" i="16"/>
  <c r="U177" i="16"/>
  <c r="T177" i="16"/>
  <c r="O177" i="16"/>
  <c r="M177" i="16"/>
  <c r="K177" i="16"/>
  <c r="I177" i="16"/>
  <c r="G177" i="16"/>
  <c r="U176" i="16"/>
  <c r="T176" i="16"/>
  <c r="O176" i="16"/>
  <c r="M176" i="16"/>
  <c r="K176" i="16"/>
  <c r="I176" i="16"/>
  <c r="G176" i="16"/>
  <c r="U175" i="16"/>
  <c r="T175" i="16"/>
  <c r="O175" i="16"/>
  <c r="M175" i="16"/>
  <c r="K175" i="16"/>
  <c r="I175" i="16"/>
  <c r="G175" i="16"/>
  <c r="U174" i="16"/>
  <c r="T174" i="16"/>
  <c r="O174" i="16"/>
  <c r="M174" i="16"/>
  <c r="K174" i="16"/>
  <c r="I174" i="16"/>
  <c r="G174" i="16"/>
  <c r="U173" i="16"/>
  <c r="T173" i="16"/>
  <c r="O173" i="16"/>
  <c r="M173" i="16"/>
  <c r="K173" i="16"/>
  <c r="I173" i="16"/>
  <c r="G173" i="16"/>
  <c r="S170" i="16"/>
  <c r="R170" i="16"/>
  <c r="Q170" i="16"/>
  <c r="P170" i="16"/>
  <c r="U170" i="16" s="1"/>
  <c r="L170" i="16"/>
  <c r="J170" i="16"/>
  <c r="K170" i="16" s="1"/>
  <c r="H170" i="16"/>
  <c r="I170" i="16" s="1"/>
  <c r="F170" i="16"/>
  <c r="E170" i="16"/>
  <c r="D170" i="16"/>
  <c r="O170" i="16" s="1"/>
  <c r="U169" i="16"/>
  <c r="T169" i="16"/>
  <c r="S169" i="16"/>
  <c r="R169" i="16"/>
  <c r="Q169" i="16"/>
  <c r="P169" i="16"/>
  <c r="L169" i="16"/>
  <c r="J169" i="16"/>
  <c r="K169" i="16" s="1"/>
  <c r="I169" i="16"/>
  <c r="H169" i="16"/>
  <c r="F169" i="16"/>
  <c r="E169" i="16"/>
  <c r="D169" i="16"/>
  <c r="G169" i="16" s="1"/>
  <c r="U168" i="16"/>
  <c r="T168" i="16"/>
  <c r="O168" i="16"/>
  <c r="M168" i="16"/>
  <c r="K168" i="16"/>
  <c r="I168" i="16"/>
  <c r="G168" i="16"/>
  <c r="U167" i="16"/>
  <c r="T167" i="16"/>
  <c r="O167" i="16"/>
  <c r="M167" i="16"/>
  <c r="K167" i="16"/>
  <c r="I167" i="16"/>
  <c r="G167" i="16"/>
  <c r="U166" i="16"/>
  <c r="T166" i="16"/>
  <c r="O166" i="16"/>
  <c r="M166" i="16"/>
  <c r="K166" i="16"/>
  <c r="I166" i="16"/>
  <c r="G166" i="16"/>
  <c r="U165" i="16"/>
  <c r="T165" i="16"/>
  <c r="O165" i="16"/>
  <c r="M165" i="16"/>
  <c r="K165" i="16"/>
  <c r="I165" i="16"/>
  <c r="G165" i="16"/>
  <c r="U164" i="16"/>
  <c r="T164" i="16"/>
  <c r="O164" i="16"/>
  <c r="M164" i="16"/>
  <c r="K164" i="16"/>
  <c r="I164" i="16"/>
  <c r="G164" i="16"/>
  <c r="S163" i="16"/>
  <c r="R163" i="16"/>
  <c r="Q163" i="16"/>
  <c r="T163" i="16" s="1"/>
  <c r="P163" i="16"/>
  <c r="U163" i="16" s="1"/>
  <c r="L163" i="16"/>
  <c r="J163" i="16"/>
  <c r="H163" i="16"/>
  <c r="G163" i="16"/>
  <c r="F163" i="16"/>
  <c r="E163" i="16"/>
  <c r="K163" i="16" s="1"/>
  <c r="D163" i="16"/>
  <c r="I163" i="16" s="1"/>
  <c r="U162" i="16"/>
  <c r="T162" i="16"/>
  <c r="O162" i="16"/>
  <c r="M162" i="16"/>
  <c r="K162" i="16"/>
  <c r="I162" i="16"/>
  <c r="G162" i="16"/>
  <c r="U161" i="16"/>
  <c r="T161" i="16"/>
  <c r="O161" i="16"/>
  <c r="M161" i="16"/>
  <c r="K161" i="16"/>
  <c r="I161" i="16"/>
  <c r="G161" i="16"/>
  <c r="U160" i="16"/>
  <c r="T160" i="16"/>
  <c r="O160" i="16"/>
  <c r="M160" i="16"/>
  <c r="K160" i="16"/>
  <c r="I160" i="16"/>
  <c r="G160" i="16"/>
  <c r="U159" i="16"/>
  <c r="T159" i="16"/>
  <c r="O159" i="16"/>
  <c r="M159" i="16"/>
  <c r="K159" i="16"/>
  <c r="I159" i="16"/>
  <c r="G159" i="16"/>
  <c r="U158" i="16"/>
  <c r="T158" i="16"/>
  <c r="O158" i="16"/>
  <c r="M158" i="16"/>
  <c r="K158" i="16"/>
  <c r="I158" i="16"/>
  <c r="G158" i="16"/>
  <c r="S157" i="16"/>
  <c r="T157" i="16" s="1"/>
  <c r="R157" i="16"/>
  <c r="Q157" i="16"/>
  <c r="P157" i="16"/>
  <c r="L157" i="16"/>
  <c r="K157" i="16"/>
  <c r="J157" i="16"/>
  <c r="H157" i="16"/>
  <c r="I157" i="16" s="1"/>
  <c r="F157" i="16"/>
  <c r="U157" i="16" s="1"/>
  <c r="E157" i="16"/>
  <c r="D157" i="16"/>
  <c r="U156" i="16"/>
  <c r="T156" i="16"/>
  <c r="O156" i="16"/>
  <c r="M156" i="16"/>
  <c r="K156" i="16"/>
  <c r="I156" i="16"/>
  <c r="G156" i="16"/>
  <c r="U155" i="16"/>
  <c r="T155" i="16"/>
  <c r="O155" i="16"/>
  <c r="M155" i="16"/>
  <c r="K155" i="16"/>
  <c r="I155" i="16"/>
  <c r="G155" i="16"/>
  <c r="U154" i="16"/>
  <c r="T154" i="16"/>
  <c r="O154" i="16"/>
  <c r="M154" i="16"/>
  <c r="K154" i="16"/>
  <c r="I154" i="16"/>
  <c r="G154" i="16"/>
  <c r="U153" i="16"/>
  <c r="T153" i="16"/>
  <c r="O153" i="16"/>
  <c r="M153" i="16"/>
  <c r="K153" i="16"/>
  <c r="I153" i="16"/>
  <c r="G153" i="16"/>
  <c r="U152" i="16"/>
  <c r="T152" i="16"/>
  <c r="O152" i="16"/>
  <c r="M152" i="16"/>
  <c r="K152" i="16"/>
  <c r="I152" i="16"/>
  <c r="G152" i="16"/>
  <c r="U151" i="16"/>
  <c r="T151" i="16"/>
  <c r="O151" i="16"/>
  <c r="M151" i="16"/>
  <c r="K151" i="16"/>
  <c r="I151" i="16"/>
  <c r="G151" i="16"/>
  <c r="S150" i="16"/>
  <c r="R150" i="16"/>
  <c r="Q150" i="16"/>
  <c r="P150" i="16"/>
  <c r="L150" i="16"/>
  <c r="J150" i="16"/>
  <c r="H150" i="16"/>
  <c r="F150" i="16"/>
  <c r="U150" i="16" s="1"/>
  <c r="E150" i="16"/>
  <c r="K150" i="16" s="1"/>
  <c r="D150" i="16"/>
  <c r="I150" i="16" s="1"/>
  <c r="U149" i="16"/>
  <c r="T149" i="16"/>
  <c r="O149" i="16"/>
  <c r="M149" i="16"/>
  <c r="K149" i="16"/>
  <c r="I149" i="16"/>
  <c r="G149" i="16"/>
  <c r="U148" i="16"/>
  <c r="T148" i="16"/>
  <c r="O148" i="16"/>
  <c r="M148" i="16"/>
  <c r="K148" i="16"/>
  <c r="I148" i="16"/>
  <c r="G148" i="16"/>
  <c r="U147" i="16"/>
  <c r="T147" i="16"/>
  <c r="O147" i="16"/>
  <c r="M147" i="16"/>
  <c r="K147" i="16"/>
  <c r="I147" i="16"/>
  <c r="G147" i="16"/>
  <c r="U146" i="16"/>
  <c r="T146" i="16"/>
  <c r="O146" i="16"/>
  <c r="M146" i="16"/>
  <c r="K146" i="16"/>
  <c r="I146" i="16"/>
  <c r="G146" i="16"/>
  <c r="U145" i="16"/>
  <c r="T145" i="16"/>
  <c r="O145" i="16"/>
  <c r="M145" i="16"/>
  <c r="K145" i="16"/>
  <c r="I145" i="16"/>
  <c r="G145" i="16"/>
  <c r="S144" i="16"/>
  <c r="R144" i="16"/>
  <c r="Q144" i="16"/>
  <c r="T144" i="16" s="1"/>
  <c r="P144" i="16"/>
  <c r="U144" i="16" s="1"/>
  <c r="L144" i="16"/>
  <c r="J144" i="16"/>
  <c r="K144" i="16" s="1"/>
  <c r="H144" i="16"/>
  <c r="F144" i="16"/>
  <c r="E144" i="16"/>
  <c r="D144" i="16"/>
  <c r="U143" i="16"/>
  <c r="T143" i="16"/>
  <c r="O143" i="16"/>
  <c r="M143" i="16"/>
  <c r="K143" i="16"/>
  <c r="I143" i="16"/>
  <c r="G143" i="16"/>
  <c r="U142" i="16"/>
  <c r="T142" i="16"/>
  <c r="O142" i="16"/>
  <c r="M142" i="16"/>
  <c r="K142" i="16"/>
  <c r="I142" i="16"/>
  <c r="G142" i="16"/>
  <c r="U141" i="16"/>
  <c r="T141" i="16"/>
  <c r="O141" i="16"/>
  <c r="M141" i="16"/>
  <c r="K141" i="16"/>
  <c r="I141" i="16"/>
  <c r="G141" i="16"/>
  <c r="U140" i="16"/>
  <c r="T140" i="16"/>
  <c r="O140" i="16"/>
  <c r="M140" i="16"/>
  <c r="K140" i="16"/>
  <c r="I140" i="16"/>
  <c r="G140" i="16"/>
  <c r="U139" i="16"/>
  <c r="T139" i="16"/>
  <c r="O139" i="16"/>
  <c r="M139" i="16"/>
  <c r="K139" i="16"/>
  <c r="I139" i="16"/>
  <c r="G139" i="16"/>
  <c r="U138" i="16"/>
  <c r="T138" i="16"/>
  <c r="O138" i="16"/>
  <c r="M138" i="16"/>
  <c r="K138" i="16"/>
  <c r="I138" i="16"/>
  <c r="G138" i="16"/>
  <c r="S137" i="16"/>
  <c r="R137" i="16"/>
  <c r="Q137" i="16"/>
  <c r="T137" i="16" s="1"/>
  <c r="P137" i="16"/>
  <c r="U137" i="16" s="1"/>
  <c r="L137" i="16"/>
  <c r="J137" i="16"/>
  <c r="H137" i="16"/>
  <c r="F137" i="16"/>
  <c r="E137" i="16"/>
  <c r="D137" i="16"/>
  <c r="I137" i="16" s="1"/>
  <c r="U136" i="16"/>
  <c r="T136" i="16"/>
  <c r="O136" i="16"/>
  <c r="M136" i="16"/>
  <c r="K136" i="16"/>
  <c r="I136" i="16"/>
  <c r="G136" i="16"/>
  <c r="U135" i="16"/>
  <c r="T135" i="16"/>
  <c r="O135" i="16"/>
  <c r="M135" i="16"/>
  <c r="K135" i="16"/>
  <c r="I135" i="16"/>
  <c r="G135" i="16"/>
  <c r="U134" i="16"/>
  <c r="T134" i="16"/>
  <c r="O134" i="16"/>
  <c r="M134" i="16"/>
  <c r="K134" i="16"/>
  <c r="I134" i="16"/>
  <c r="G134" i="16"/>
  <c r="U133" i="16"/>
  <c r="T133" i="16"/>
  <c r="O133" i="16"/>
  <c r="M133" i="16"/>
  <c r="K133" i="16"/>
  <c r="I133" i="16"/>
  <c r="G133" i="16"/>
  <c r="S132" i="16"/>
  <c r="R132" i="16"/>
  <c r="Q132" i="16"/>
  <c r="T132" i="16" s="1"/>
  <c r="P132" i="16"/>
  <c r="U132" i="16" s="1"/>
  <c r="L132" i="16"/>
  <c r="J132" i="16"/>
  <c r="K132" i="16" s="1"/>
  <c r="I132" i="16"/>
  <c r="H132" i="16"/>
  <c r="F132" i="16"/>
  <c r="E132" i="16"/>
  <c r="M132" i="16" s="1"/>
  <c r="D132" i="16"/>
  <c r="O132" i="16" s="1"/>
  <c r="U131" i="16"/>
  <c r="T131" i="16"/>
  <c r="O131" i="16"/>
  <c r="M131" i="16"/>
  <c r="K131" i="16"/>
  <c r="I131" i="16"/>
  <c r="G131" i="16"/>
  <c r="U130" i="16"/>
  <c r="T130" i="16"/>
  <c r="O130" i="16"/>
  <c r="M130" i="16"/>
  <c r="K130" i="16"/>
  <c r="I130" i="16"/>
  <c r="G130" i="16"/>
  <c r="U129" i="16"/>
  <c r="T129" i="16"/>
  <c r="O129" i="16"/>
  <c r="M129" i="16"/>
  <c r="K129" i="16"/>
  <c r="I129" i="16"/>
  <c r="G129" i="16"/>
  <c r="U128" i="16"/>
  <c r="T128" i="16"/>
  <c r="O128" i="16"/>
  <c r="M128" i="16"/>
  <c r="K128" i="16"/>
  <c r="I128" i="16"/>
  <c r="G128" i="16"/>
  <c r="U127" i="16"/>
  <c r="T127" i="16"/>
  <c r="O127" i="16"/>
  <c r="M127" i="16"/>
  <c r="K127" i="16"/>
  <c r="I127" i="16"/>
  <c r="G127" i="16"/>
  <c r="T126" i="16"/>
  <c r="S126" i="16"/>
  <c r="R126" i="16"/>
  <c r="Q126" i="16"/>
  <c r="P126" i="16"/>
  <c r="L126" i="16"/>
  <c r="J126" i="16"/>
  <c r="H126" i="16"/>
  <c r="F126" i="16"/>
  <c r="E126" i="16"/>
  <c r="D126" i="16"/>
  <c r="I126" i="16" s="1"/>
  <c r="U125" i="16"/>
  <c r="T125" i="16"/>
  <c r="O125" i="16"/>
  <c r="M125" i="16"/>
  <c r="K125" i="16"/>
  <c r="I125" i="16"/>
  <c r="G125" i="16"/>
  <c r="U124" i="16"/>
  <c r="T124" i="16"/>
  <c r="O124" i="16"/>
  <c r="M124" i="16"/>
  <c r="K124" i="16"/>
  <c r="I124" i="16"/>
  <c r="G124" i="16"/>
  <c r="U123" i="16"/>
  <c r="T123" i="16"/>
  <c r="O123" i="16"/>
  <c r="M123" i="16"/>
  <c r="K123" i="16"/>
  <c r="I123" i="16"/>
  <c r="G123" i="16"/>
  <c r="U122" i="16"/>
  <c r="T122" i="16"/>
  <c r="O122" i="16"/>
  <c r="M122" i="16"/>
  <c r="K122" i="16"/>
  <c r="I122" i="16"/>
  <c r="G122" i="16"/>
  <c r="S121" i="16"/>
  <c r="R121" i="16"/>
  <c r="Q121" i="16"/>
  <c r="T121" i="16" s="1"/>
  <c r="P121" i="16"/>
  <c r="L121" i="16"/>
  <c r="K121" i="16"/>
  <c r="J121" i="16"/>
  <c r="H121" i="16"/>
  <c r="F121" i="16"/>
  <c r="U121" i="16" s="1"/>
  <c r="E121" i="16"/>
  <c r="D121" i="16"/>
  <c r="U120" i="16"/>
  <c r="T120" i="16"/>
  <c r="O120" i="16"/>
  <c r="M120" i="16"/>
  <c r="K120" i="16"/>
  <c r="I120" i="16"/>
  <c r="G120" i="16"/>
  <c r="U119" i="16"/>
  <c r="T119" i="16"/>
  <c r="O119" i="16"/>
  <c r="M119" i="16"/>
  <c r="K119" i="16"/>
  <c r="I119" i="16"/>
  <c r="G119" i="16"/>
  <c r="U118" i="16"/>
  <c r="T118" i="16"/>
  <c r="O118" i="16"/>
  <c r="M118" i="16"/>
  <c r="K118" i="16"/>
  <c r="I118" i="16"/>
  <c r="G118" i="16"/>
  <c r="U117" i="16"/>
  <c r="T117" i="16"/>
  <c r="O117" i="16"/>
  <c r="M117" i="16"/>
  <c r="K117" i="16"/>
  <c r="I117" i="16"/>
  <c r="G117" i="16"/>
  <c r="U116" i="16"/>
  <c r="T116" i="16"/>
  <c r="O116" i="16"/>
  <c r="M116" i="16"/>
  <c r="K116" i="16"/>
  <c r="I116" i="16"/>
  <c r="G116" i="16"/>
  <c r="U115" i="16"/>
  <c r="T115" i="16"/>
  <c r="O115" i="16"/>
  <c r="M115" i="16"/>
  <c r="K115" i="16"/>
  <c r="I115" i="16"/>
  <c r="G115" i="16"/>
  <c r="U114" i="16"/>
  <c r="T114" i="16"/>
  <c r="O114" i="16"/>
  <c r="M114" i="16"/>
  <c r="K114" i="16"/>
  <c r="I114" i="16"/>
  <c r="G114" i="16"/>
  <c r="U113" i="16"/>
  <c r="T113" i="16"/>
  <c r="O113" i="16"/>
  <c r="M113" i="16"/>
  <c r="K113" i="16"/>
  <c r="I113" i="16"/>
  <c r="G113" i="16"/>
  <c r="S112" i="16"/>
  <c r="T112" i="16" s="1"/>
  <c r="R112" i="16"/>
  <c r="Q112" i="16"/>
  <c r="P112" i="16"/>
  <c r="L112" i="16"/>
  <c r="J112" i="16"/>
  <c r="H112" i="16"/>
  <c r="F112" i="16"/>
  <c r="U112" i="16" s="1"/>
  <c r="E112" i="16"/>
  <c r="M112" i="16" s="1"/>
  <c r="D112" i="16"/>
  <c r="I112" i="16" s="1"/>
  <c r="U111" i="16"/>
  <c r="T111" i="16"/>
  <c r="O111" i="16"/>
  <c r="M111" i="16"/>
  <c r="K111" i="16"/>
  <c r="I111" i="16"/>
  <c r="G111" i="16"/>
  <c r="U110" i="16"/>
  <c r="T110" i="16"/>
  <c r="O110" i="16"/>
  <c r="M110" i="16"/>
  <c r="K110" i="16"/>
  <c r="I110" i="16"/>
  <c r="G110" i="16"/>
  <c r="U109" i="16"/>
  <c r="T109" i="16"/>
  <c r="O109" i="16"/>
  <c r="M109" i="16"/>
  <c r="K109" i="16"/>
  <c r="I109" i="16"/>
  <c r="G109" i="16"/>
  <c r="U108" i="16"/>
  <c r="T108" i="16"/>
  <c r="O108" i="16"/>
  <c r="M108" i="16"/>
  <c r="K108" i="16"/>
  <c r="I108" i="16"/>
  <c r="G108" i="16"/>
  <c r="U107" i="16"/>
  <c r="T107" i="16"/>
  <c r="O107" i="16"/>
  <c r="M107" i="16"/>
  <c r="K107" i="16"/>
  <c r="I107" i="16"/>
  <c r="G107" i="16"/>
  <c r="S106" i="16"/>
  <c r="R106" i="16"/>
  <c r="Q106" i="16"/>
  <c r="T106" i="16" s="1"/>
  <c r="P106" i="16"/>
  <c r="U106" i="16" s="1"/>
  <c r="L106" i="16"/>
  <c r="J106" i="16"/>
  <c r="H106" i="16"/>
  <c r="F106" i="16"/>
  <c r="E106" i="16"/>
  <c r="M106" i="16" s="1"/>
  <c r="D106" i="16"/>
  <c r="O106" i="16" s="1"/>
  <c r="U105" i="16"/>
  <c r="T105" i="16"/>
  <c r="O105" i="16"/>
  <c r="M105" i="16"/>
  <c r="K105" i="16"/>
  <c r="I105" i="16"/>
  <c r="G105" i="16"/>
  <c r="S102" i="16"/>
  <c r="R102" i="16"/>
  <c r="Q102" i="16"/>
  <c r="P102" i="16"/>
  <c r="L102" i="16"/>
  <c r="J102" i="16"/>
  <c r="H102" i="16"/>
  <c r="F102" i="16"/>
  <c r="G102" i="16" s="1"/>
  <c r="E102" i="16"/>
  <c r="M102" i="16" s="1"/>
  <c r="D102" i="16"/>
  <c r="O102" i="16" s="1"/>
  <c r="S101" i="16"/>
  <c r="R101" i="16"/>
  <c r="Q101" i="16"/>
  <c r="T101" i="16" s="1"/>
  <c r="P101" i="16"/>
  <c r="U101" i="16" s="1"/>
  <c r="L101" i="16"/>
  <c r="J101" i="16"/>
  <c r="K101" i="16" s="1"/>
  <c r="I101" i="16"/>
  <c r="H101" i="16"/>
  <c r="F101" i="16"/>
  <c r="E101" i="16"/>
  <c r="D101" i="16"/>
  <c r="O101" i="16" s="1"/>
  <c r="U100" i="16"/>
  <c r="T100" i="16"/>
  <c r="O100" i="16"/>
  <c r="M100" i="16"/>
  <c r="K100" i="16"/>
  <c r="I100" i="16"/>
  <c r="G100" i="16"/>
  <c r="U99" i="16"/>
  <c r="T99" i="16"/>
  <c r="O99" i="16"/>
  <c r="M99" i="16"/>
  <c r="K99" i="16"/>
  <c r="I99" i="16"/>
  <c r="G99" i="16"/>
  <c r="U98" i="16"/>
  <c r="T98" i="16"/>
  <c r="O98" i="16"/>
  <c r="M98" i="16"/>
  <c r="K98" i="16"/>
  <c r="I98" i="16"/>
  <c r="G98" i="16"/>
  <c r="U97" i="16"/>
  <c r="T97" i="16"/>
  <c r="O97" i="16"/>
  <c r="M97" i="16"/>
  <c r="K97" i="16"/>
  <c r="I97" i="16"/>
  <c r="G97" i="16"/>
  <c r="S96" i="16"/>
  <c r="R96" i="16"/>
  <c r="Q96" i="16"/>
  <c r="T96" i="16" s="1"/>
  <c r="P96" i="16"/>
  <c r="O96" i="16"/>
  <c r="L96" i="16"/>
  <c r="K96" i="16"/>
  <c r="J96" i="16"/>
  <c r="H96" i="16"/>
  <c r="F96" i="16"/>
  <c r="U96" i="16" s="1"/>
  <c r="E96" i="16"/>
  <c r="D96" i="16"/>
  <c r="I96" i="16" s="1"/>
  <c r="U95" i="16"/>
  <c r="T95" i="16"/>
  <c r="O95" i="16"/>
  <c r="M95" i="16"/>
  <c r="K95" i="16"/>
  <c r="I95" i="16"/>
  <c r="G95" i="16"/>
  <c r="U94" i="16"/>
  <c r="T94" i="16"/>
  <c r="O94" i="16"/>
  <c r="M94" i="16"/>
  <c r="K94" i="16"/>
  <c r="I94" i="16"/>
  <c r="G94" i="16"/>
  <c r="U93" i="16"/>
  <c r="T93" i="16"/>
  <c r="O93" i="16"/>
  <c r="M93" i="16"/>
  <c r="K93" i="16"/>
  <c r="I93" i="16"/>
  <c r="G93" i="16"/>
  <c r="U92" i="16"/>
  <c r="T92" i="16"/>
  <c r="O92" i="16"/>
  <c r="M92" i="16"/>
  <c r="K92" i="16"/>
  <c r="I92" i="16"/>
  <c r="G92" i="16"/>
  <c r="S91" i="16"/>
  <c r="R91" i="16"/>
  <c r="Q91" i="16"/>
  <c r="P91" i="16"/>
  <c r="U91" i="16" s="1"/>
  <c r="L91" i="16"/>
  <c r="K91" i="16"/>
  <c r="J91" i="16"/>
  <c r="H91" i="16"/>
  <c r="F91" i="16"/>
  <c r="E91" i="16"/>
  <c r="D91" i="16"/>
  <c r="U90" i="16"/>
  <c r="T90" i="16"/>
  <c r="O90" i="16"/>
  <c r="M90" i="16"/>
  <c r="K90" i="16"/>
  <c r="I90" i="16"/>
  <c r="G90" i="16"/>
  <c r="U89" i="16"/>
  <c r="T89" i="16"/>
  <c r="O89" i="16"/>
  <c r="M89" i="16"/>
  <c r="K89" i="16"/>
  <c r="I89" i="16"/>
  <c r="G89" i="16"/>
  <c r="U88" i="16"/>
  <c r="T88" i="16"/>
  <c r="O88" i="16"/>
  <c r="M88" i="16"/>
  <c r="K88" i="16"/>
  <c r="I88" i="16"/>
  <c r="G88" i="16"/>
  <c r="S85" i="16"/>
  <c r="R85" i="16"/>
  <c r="Q85" i="16"/>
  <c r="P85" i="16"/>
  <c r="U85" i="16" s="1"/>
  <c r="L85" i="16"/>
  <c r="J85" i="16"/>
  <c r="H85" i="16"/>
  <c r="F85" i="16"/>
  <c r="E85" i="16"/>
  <c r="D85" i="16"/>
  <c r="I85" i="16" s="1"/>
  <c r="S84" i="16"/>
  <c r="R84" i="16"/>
  <c r="Q84" i="16"/>
  <c r="P84" i="16"/>
  <c r="L84" i="16"/>
  <c r="J84" i="16"/>
  <c r="K84" i="16" s="1"/>
  <c r="H84" i="16"/>
  <c r="I84" i="16" s="1"/>
  <c r="G84" i="16"/>
  <c r="F84" i="16"/>
  <c r="E84" i="16"/>
  <c r="D84" i="16"/>
  <c r="O84" i="16" s="1"/>
  <c r="U83" i="16"/>
  <c r="T83" i="16"/>
  <c r="O83" i="16"/>
  <c r="M83" i="16"/>
  <c r="K83" i="16"/>
  <c r="I83" i="16"/>
  <c r="G83" i="16"/>
  <c r="U82" i="16"/>
  <c r="T82" i="16"/>
  <c r="O82" i="16"/>
  <c r="M82" i="16"/>
  <c r="K82" i="16"/>
  <c r="I82" i="16"/>
  <c r="G82" i="16"/>
  <c r="U81" i="16"/>
  <c r="T81" i="16"/>
  <c r="O81" i="16"/>
  <c r="M81" i="16"/>
  <c r="K81" i="16"/>
  <c r="I81" i="16"/>
  <c r="G81" i="16"/>
  <c r="U80" i="16"/>
  <c r="T80" i="16"/>
  <c r="O80" i="16"/>
  <c r="M80" i="16"/>
  <c r="K80" i="16"/>
  <c r="I80" i="16"/>
  <c r="G80" i="16"/>
  <c r="U79" i="16"/>
  <c r="T79" i="16"/>
  <c r="O79" i="16"/>
  <c r="M79" i="16"/>
  <c r="K79" i="16"/>
  <c r="I79" i="16"/>
  <c r="G79" i="16"/>
  <c r="T78" i="16"/>
  <c r="S78" i="16"/>
  <c r="R78" i="16"/>
  <c r="Q78" i="16"/>
  <c r="P78" i="16"/>
  <c r="O78" i="16"/>
  <c r="L78" i="16"/>
  <c r="J78" i="16"/>
  <c r="H78" i="16"/>
  <c r="F78" i="16"/>
  <c r="U78" i="16" s="1"/>
  <c r="E78" i="16"/>
  <c r="K78" i="16" s="1"/>
  <c r="D78" i="16"/>
  <c r="U77" i="16"/>
  <c r="T77" i="16"/>
  <c r="O77" i="16"/>
  <c r="M77" i="16"/>
  <c r="K77" i="16"/>
  <c r="I77" i="16"/>
  <c r="G77" i="16"/>
  <c r="U76" i="16"/>
  <c r="T76" i="16"/>
  <c r="O76" i="16"/>
  <c r="M76" i="16"/>
  <c r="K76" i="16"/>
  <c r="I76" i="16"/>
  <c r="G76" i="16"/>
  <c r="U75" i="16"/>
  <c r="T75" i="16"/>
  <c r="O75" i="16"/>
  <c r="M75" i="16"/>
  <c r="K75" i="16"/>
  <c r="I75" i="16"/>
  <c r="G75" i="16"/>
  <c r="U74" i="16"/>
  <c r="T74" i="16"/>
  <c r="O74" i="16"/>
  <c r="M74" i="16"/>
  <c r="K74" i="16"/>
  <c r="I74" i="16"/>
  <c r="G74" i="16"/>
  <c r="U73" i="16"/>
  <c r="T73" i="16"/>
  <c r="O73" i="16"/>
  <c r="M73" i="16"/>
  <c r="K73" i="16"/>
  <c r="I73" i="16"/>
  <c r="G73" i="16"/>
  <c r="U72" i="16"/>
  <c r="T72" i="16"/>
  <c r="O72" i="16"/>
  <c r="M72" i="16"/>
  <c r="K72" i="16"/>
  <c r="I72" i="16"/>
  <c r="G72" i="16"/>
  <c r="U71" i="16"/>
  <c r="T71" i="16"/>
  <c r="O71" i="16"/>
  <c r="M71" i="16"/>
  <c r="K71" i="16"/>
  <c r="I71" i="16"/>
  <c r="G71" i="16"/>
  <c r="S70" i="16"/>
  <c r="R70" i="16"/>
  <c r="Q70" i="16"/>
  <c r="T70" i="16" s="1"/>
  <c r="P70" i="16"/>
  <c r="U70" i="16" s="1"/>
  <c r="L70" i="16"/>
  <c r="J70" i="16"/>
  <c r="H70" i="16"/>
  <c r="F70" i="16"/>
  <c r="E70" i="16"/>
  <c r="M70" i="16" s="1"/>
  <c r="D70" i="16"/>
  <c r="U69" i="16"/>
  <c r="T69" i="16"/>
  <c r="O69" i="16"/>
  <c r="M69" i="16"/>
  <c r="K69" i="16"/>
  <c r="I69" i="16"/>
  <c r="G69" i="16"/>
  <c r="U68" i="16"/>
  <c r="T68" i="16"/>
  <c r="O68" i="16"/>
  <c r="M68" i="16"/>
  <c r="K68" i="16"/>
  <c r="I68" i="16"/>
  <c r="G68" i="16"/>
  <c r="U67" i="16"/>
  <c r="T67" i="16"/>
  <c r="O67" i="16"/>
  <c r="M67" i="16"/>
  <c r="K67" i="16"/>
  <c r="I67" i="16"/>
  <c r="G67" i="16"/>
  <c r="U66" i="16"/>
  <c r="T66" i="16"/>
  <c r="O66" i="16"/>
  <c r="M66" i="16"/>
  <c r="K66" i="16"/>
  <c r="I66" i="16"/>
  <c r="G66" i="16"/>
  <c r="U65" i="16"/>
  <c r="T65" i="16"/>
  <c r="O65" i="16"/>
  <c r="M65" i="16"/>
  <c r="K65" i="16"/>
  <c r="I65" i="16"/>
  <c r="G65" i="16"/>
  <c r="U64" i="16"/>
  <c r="T64" i="16"/>
  <c r="O64" i="16"/>
  <c r="M64" i="16"/>
  <c r="K64" i="16"/>
  <c r="I64" i="16"/>
  <c r="G64" i="16"/>
  <c r="S63" i="16"/>
  <c r="R63" i="16"/>
  <c r="Q63" i="16"/>
  <c r="T63" i="16" s="1"/>
  <c r="P63" i="16"/>
  <c r="U63" i="16" s="1"/>
  <c r="L63" i="16"/>
  <c r="J63" i="16"/>
  <c r="H63" i="16"/>
  <c r="F63" i="16"/>
  <c r="E63" i="16"/>
  <c r="D63" i="16"/>
  <c r="U62" i="16"/>
  <c r="T62" i="16"/>
  <c r="O62" i="16"/>
  <c r="M62" i="16"/>
  <c r="K62" i="16"/>
  <c r="I62" i="16"/>
  <c r="G62" i="16"/>
  <c r="U61" i="16"/>
  <c r="T61" i="16"/>
  <c r="O61" i="16"/>
  <c r="M61" i="16"/>
  <c r="K61" i="16"/>
  <c r="I61" i="16"/>
  <c r="G61" i="16"/>
  <c r="U60" i="16"/>
  <c r="T60" i="16"/>
  <c r="O60" i="16"/>
  <c r="M60" i="16"/>
  <c r="K60" i="16"/>
  <c r="I60" i="16"/>
  <c r="G60" i="16"/>
  <c r="U59" i="16"/>
  <c r="T59" i="16"/>
  <c r="O59" i="16"/>
  <c r="M59" i="16"/>
  <c r="K59" i="16"/>
  <c r="I59" i="16"/>
  <c r="G59" i="16"/>
  <c r="S58" i="16"/>
  <c r="R58" i="16"/>
  <c r="Q58" i="16"/>
  <c r="T58" i="16" s="1"/>
  <c r="P58" i="16"/>
  <c r="U58" i="16" s="1"/>
  <c r="L58" i="16"/>
  <c r="J58" i="16"/>
  <c r="H58" i="16"/>
  <c r="F58" i="16"/>
  <c r="E58" i="16"/>
  <c r="M58" i="16" s="1"/>
  <c r="D58" i="16"/>
  <c r="U57" i="16"/>
  <c r="T57" i="16"/>
  <c r="O57" i="16"/>
  <c r="M57" i="16"/>
  <c r="K57" i="16"/>
  <c r="I57" i="16"/>
  <c r="G57" i="16"/>
  <c r="S54" i="16"/>
  <c r="R54" i="16"/>
  <c r="Q54" i="16"/>
  <c r="P54" i="16"/>
  <c r="O54" i="16"/>
  <c r="L54" i="16"/>
  <c r="J54" i="16"/>
  <c r="H54" i="16"/>
  <c r="I54" i="16" s="1"/>
  <c r="G54" i="16"/>
  <c r="F54" i="16"/>
  <c r="E54" i="16"/>
  <c r="D54" i="16"/>
  <c r="S53" i="16"/>
  <c r="R53" i="16"/>
  <c r="Q53" i="16"/>
  <c r="P53" i="16"/>
  <c r="U53" i="16" s="1"/>
  <c r="O53" i="16"/>
  <c r="L53" i="16"/>
  <c r="J53" i="16"/>
  <c r="K53" i="16" s="1"/>
  <c r="H53" i="16"/>
  <c r="F53" i="16"/>
  <c r="E53" i="16"/>
  <c r="D53" i="16"/>
  <c r="I53" i="16" s="1"/>
  <c r="U52" i="16"/>
  <c r="T52" i="16"/>
  <c r="O52" i="16"/>
  <c r="M52" i="16"/>
  <c r="K52" i="16"/>
  <c r="I52" i="16"/>
  <c r="G52" i="16"/>
  <c r="U51" i="16"/>
  <c r="T51" i="16"/>
  <c r="O51" i="16"/>
  <c r="M51" i="16"/>
  <c r="K51" i="16"/>
  <c r="I51" i="16"/>
  <c r="G51" i="16"/>
  <c r="U50" i="16"/>
  <c r="T50" i="16"/>
  <c r="O50" i="16"/>
  <c r="M50" i="16"/>
  <c r="K50" i="16"/>
  <c r="I50" i="16"/>
  <c r="G50" i="16"/>
  <c r="U49" i="16"/>
  <c r="T49" i="16"/>
  <c r="O49" i="16"/>
  <c r="M49" i="16"/>
  <c r="K49" i="16"/>
  <c r="I49" i="16"/>
  <c r="G49" i="16"/>
  <c r="U48" i="16"/>
  <c r="T48" i="16"/>
  <c r="O48" i="16"/>
  <c r="M48" i="16"/>
  <c r="K48" i="16"/>
  <c r="I48" i="16"/>
  <c r="G48" i="16"/>
  <c r="S47" i="16"/>
  <c r="T47" i="16" s="1"/>
  <c r="R47" i="16"/>
  <c r="Q47" i="16"/>
  <c r="P47" i="16"/>
  <c r="U47" i="16" s="1"/>
  <c r="L47" i="16"/>
  <c r="J47" i="16"/>
  <c r="H47" i="16"/>
  <c r="F47" i="16"/>
  <c r="E47" i="16"/>
  <c r="D47" i="16"/>
  <c r="I47" i="16" s="1"/>
  <c r="U46" i="16"/>
  <c r="T46" i="16"/>
  <c r="O46" i="16"/>
  <c r="M46" i="16"/>
  <c r="K46" i="16"/>
  <c r="I46" i="16"/>
  <c r="G46" i="16"/>
  <c r="U45" i="16"/>
  <c r="T45" i="16"/>
  <c r="O45" i="16"/>
  <c r="M45" i="16"/>
  <c r="K45" i="16"/>
  <c r="I45" i="16"/>
  <c r="G45" i="16"/>
  <c r="U44" i="16"/>
  <c r="T44" i="16"/>
  <c r="O44" i="16"/>
  <c r="M44" i="16"/>
  <c r="K44" i="16"/>
  <c r="I44" i="16"/>
  <c r="G44" i="16"/>
  <c r="U43" i="16"/>
  <c r="T43" i="16"/>
  <c r="O43" i="16"/>
  <c r="M43" i="16"/>
  <c r="K43" i="16"/>
  <c r="I43" i="16"/>
  <c r="G43" i="16"/>
  <c r="U42" i="16"/>
  <c r="T42" i="16"/>
  <c r="O42" i="16"/>
  <c r="M42" i="16"/>
  <c r="K42" i="16"/>
  <c r="I42" i="16"/>
  <c r="G42" i="16"/>
  <c r="U41" i="16"/>
  <c r="T41" i="16"/>
  <c r="O41" i="16"/>
  <c r="M41" i="16"/>
  <c r="K41" i="16"/>
  <c r="I41" i="16"/>
  <c r="G41" i="16"/>
  <c r="S40" i="16"/>
  <c r="R40" i="16"/>
  <c r="Q40" i="16"/>
  <c r="P40" i="16"/>
  <c r="O40" i="16"/>
  <c r="L40" i="16"/>
  <c r="J40" i="16"/>
  <c r="H40" i="16"/>
  <c r="I40" i="16" s="1"/>
  <c r="G40" i="16"/>
  <c r="F40" i="16"/>
  <c r="E40" i="16"/>
  <c r="D40" i="16"/>
  <c r="U39" i="16"/>
  <c r="T39" i="16"/>
  <c r="O39" i="16"/>
  <c r="M39" i="16"/>
  <c r="K39" i="16"/>
  <c r="I39" i="16"/>
  <c r="G39" i="16"/>
  <c r="U38" i="16"/>
  <c r="T38" i="16"/>
  <c r="O38" i="16"/>
  <c r="M38" i="16"/>
  <c r="K38" i="16"/>
  <c r="I38" i="16"/>
  <c r="G38" i="16"/>
  <c r="U37" i="16"/>
  <c r="T37" i="16"/>
  <c r="O37" i="16"/>
  <c r="M37" i="16"/>
  <c r="K37" i="16"/>
  <c r="I37" i="16"/>
  <c r="G37" i="16"/>
  <c r="U36" i="16"/>
  <c r="T36" i="16"/>
  <c r="O36" i="16"/>
  <c r="M36" i="16"/>
  <c r="K36" i="16"/>
  <c r="I36" i="16"/>
  <c r="G36" i="16"/>
  <c r="S35" i="16"/>
  <c r="T35" i="16" s="1"/>
  <c r="R35" i="16"/>
  <c r="Q35" i="16"/>
  <c r="P35" i="16"/>
  <c r="L35" i="16"/>
  <c r="J35" i="16"/>
  <c r="H35" i="16"/>
  <c r="F35" i="16"/>
  <c r="U35" i="16" s="1"/>
  <c r="E35" i="16"/>
  <c r="D35" i="16"/>
  <c r="U34" i="16"/>
  <c r="T34" i="16"/>
  <c r="O34" i="16"/>
  <c r="M34" i="16"/>
  <c r="K34" i="16"/>
  <c r="I34" i="16"/>
  <c r="G34" i="16"/>
  <c r="U33" i="16"/>
  <c r="T33" i="16"/>
  <c r="O33" i="16"/>
  <c r="M33" i="16"/>
  <c r="K33" i="16"/>
  <c r="I33" i="16"/>
  <c r="G33" i="16"/>
  <c r="U32" i="16"/>
  <c r="T32" i="16"/>
  <c r="O32" i="16"/>
  <c r="M32" i="16"/>
  <c r="K32" i="16"/>
  <c r="I32" i="16"/>
  <c r="G32" i="16"/>
  <c r="U31" i="16"/>
  <c r="T31" i="16"/>
  <c r="O31" i="16"/>
  <c r="M31" i="16"/>
  <c r="K31" i="16"/>
  <c r="I31" i="16"/>
  <c r="G31" i="16"/>
  <c r="U30" i="16"/>
  <c r="T30" i="16"/>
  <c r="O30" i="16"/>
  <c r="M30" i="16"/>
  <c r="K30" i="16"/>
  <c r="I30" i="16"/>
  <c r="G30" i="16"/>
  <c r="U29" i="16"/>
  <c r="T29" i="16"/>
  <c r="O29" i="16"/>
  <c r="M29" i="16"/>
  <c r="K29" i="16"/>
  <c r="I29" i="16"/>
  <c r="G29" i="16"/>
  <c r="U28" i="16"/>
  <c r="T28" i="16"/>
  <c r="O28" i="16"/>
  <c r="M28" i="16"/>
  <c r="K28" i="16"/>
  <c r="I28" i="16"/>
  <c r="G28" i="16"/>
  <c r="S27" i="16"/>
  <c r="R27" i="16"/>
  <c r="Q27" i="16"/>
  <c r="P27" i="16"/>
  <c r="U27" i="16" s="1"/>
  <c r="L27" i="16"/>
  <c r="J27" i="16"/>
  <c r="H27" i="16"/>
  <c r="F27" i="16"/>
  <c r="E27" i="16"/>
  <c r="K27" i="16" s="1"/>
  <c r="D27" i="16"/>
  <c r="U26" i="16"/>
  <c r="T26" i="16"/>
  <c r="O26" i="16"/>
  <c r="M26" i="16"/>
  <c r="K26" i="16"/>
  <c r="I26" i="16"/>
  <c r="G26" i="16"/>
  <c r="U25" i="16"/>
  <c r="T25" i="16"/>
  <c r="O25" i="16"/>
  <c r="M25" i="16"/>
  <c r="K25" i="16"/>
  <c r="I25" i="16"/>
  <c r="G25" i="16"/>
  <c r="U24" i="16"/>
  <c r="T24" i="16"/>
  <c r="O24" i="16"/>
  <c r="M24" i="16"/>
  <c r="K24" i="16"/>
  <c r="I24" i="16"/>
  <c r="G24" i="16"/>
  <c r="U23" i="16"/>
  <c r="T23" i="16"/>
  <c r="O23" i="16"/>
  <c r="M23" i="16"/>
  <c r="K23" i="16"/>
  <c r="I23" i="16"/>
  <c r="G23" i="16"/>
  <c r="U22" i="16"/>
  <c r="T22" i="16"/>
  <c r="O22" i="16"/>
  <c r="M22" i="16"/>
  <c r="K22" i="16"/>
  <c r="I22" i="16"/>
  <c r="G22" i="16"/>
  <c r="U21" i="16"/>
  <c r="T21" i="16"/>
  <c r="O21" i="16"/>
  <c r="M21" i="16"/>
  <c r="K21" i="16"/>
  <c r="I21" i="16"/>
  <c r="G21" i="16"/>
  <c r="U20" i="16"/>
  <c r="T20" i="16"/>
  <c r="O20" i="16"/>
  <c r="M20" i="16"/>
  <c r="K20" i="16"/>
  <c r="I20" i="16"/>
  <c r="G20" i="16"/>
  <c r="S19" i="16"/>
  <c r="R19" i="16"/>
  <c r="Q19" i="16"/>
  <c r="P19" i="16"/>
  <c r="O19" i="16"/>
  <c r="L19" i="16"/>
  <c r="J19" i="16"/>
  <c r="H19" i="16"/>
  <c r="I19" i="16" s="1"/>
  <c r="F19" i="16"/>
  <c r="G19" i="16" s="1"/>
  <c r="E19" i="16"/>
  <c r="D19" i="16"/>
  <c r="U18" i="16"/>
  <c r="T18" i="16"/>
  <c r="O18" i="16"/>
  <c r="M18" i="16"/>
  <c r="K18" i="16"/>
  <c r="I18" i="16"/>
  <c r="G18" i="16"/>
  <c r="U17" i="16"/>
  <c r="T17" i="16"/>
  <c r="O17" i="16"/>
  <c r="M17" i="16"/>
  <c r="K17" i="16"/>
  <c r="I17" i="16"/>
  <c r="G17" i="16"/>
  <c r="U16" i="16"/>
  <c r="T16" i="16"/>
  <c r="O16" i="16"/>
  <c r="M16" i="16"/>
  <c r="K16" i="16"/>
  <c r="I16" i="16"/>
  <c r="G16" i="16"/>
  <c r="U15" i="16"/>
  <c r="T15" i="16"/>
  <c r="O15" i="16"/>
  <c r="M15" i="16"/>
  <c r="K15" i="16"/>
  <c r="I15" i="16"/>
  <c r="G15" i="16"/>
  <c r="U14" i="16"/>
  <c r="T14" i="16"/>
  <c r="O14" i="16"/>
  <c r="M14" i="16"/>
  <c r="K14" i="16"/>
  <c r="I14" i="16"/>
  <c r="G14" i="16"/>
  <c r="U13" i="16"/>
  <c r="T13" i="16"/>
  <c r="O13" i="16"/>
  <c r="M13" i="16"/>
  <c r="K13" i="16"/>
  <c r="I13" i="16"/>
  <c r="G13" i="16"/>
  <c r="U12" i="16"/>
  <c r="T12" i="16"/>
  <c r="O12" i="16"/>
  <c r="M12" i="16"/>
  <c r="K12" i="16"/>
  <c r="I12" i="16"/>
  <c r="G12" i="16"/>
  <c r="U11" i="16"/>
  <c r="T11" i="16"/>
  <c r="O11" i="16"/>
  <c r="M11" i="16"/>
  <c r="K11" i="16"/>
  <c r="I11" i="16"/>
  <c r="G11" i="16"/>
  <c r="S10" i="16"/>
  <c r="R10" i="16"/>
  <c r="Q10" i="16"/>
  <c r="P10" i="16"/>
  <c r="U10" i="16" s="1"/>
  <c r="L10" i="16"/>
  <c r="J10" i="16"/>
  <c r="H10" i="16"/>
  <c r="I10" i="16" s="1"/>
  <c r="F10" i="16"/>
  <c r="E10" i="16"/>
  <c r="D10" i="16"/>
  <c r="O10" i="16" s="1"/>
  <c r="U9" i="16"/>
  <c r="T9" i="16"/>
  <c r="O9" i="16"/>
  <c r="M9" i="16"/>
  <c r="K9" i="16"/>
  <c r="I9" i="16"/>
  <c r="G9" i="16"/>
  <c r="U8" i="16"/>
  <c r="T8" i="16"/>
  <c r="O8" i="16"/>
  <c r="M8" i="16"/>
  <c r="K8" i="16"/>
  <c r="I8" i="16"/>
  <c r="G8" i="16"/>
  <c r="S339" i="15"/>
  <c r="R339" i="15"/>
  <c r="Q339" i="15"/>
  <c r="P339" i="15"/>
  <c r="U339" i="15" s="1"/>
  <c r="L339" i="15"/>
  <c r="J339" i="15"/>
  <c r="H339" i="15"/>
  <c r="F339" i="15"/>
  <c r="E339" i="15"/>
  <c r="M339" i="15" s="1"/>
  <c r="D339" i="15"/>
  <c r="S338" i="15"/>
  <c r="R338" i="15"/>
  <c r="Q338" i="15"/>
  <c r="T338" i="15" s="1"/>
  <c r="P338" i="15"/>
  <c r="U338" i="15" s="1"/>
  <c r="L338" i="15"/>
  <c r="K338" i="15"/>
  <c r="J338" i="15"/>
  <c r="H338" i="15"/>
  <c r="F338" i="15"/>
  <c r="E338" i="15"/>
  <c r="D338" i="15"/>
  <c r="G338" i="15" s="1"/>
  <c r="S337" i="15"/>
  <c r="T337" i="15" s="1"/>
  <c r="R337" i="15"/>
  <c r="Q337" i="15"/>
  <c r="P337" i="15"/>
  <c r="L337" i="15"/>
  <c r="J337" i="15"/>
  <c r="K337" i="15" s="1"/>
  <c r="H337" i="15"/>
  <c r="F337" i="15"/>
  <c r="U337" i="15" s="1"/>
  <c r="E337" i="15"/>
  <c r="D337" i="15"/>
  <c r="U336" i="15"/>
  <c r="T336" i="15"/>
  <c r="O336" i="15"/>
  <c r="M336" i="15"/>
  <c r="K336" i="15"/>
  <c r="I336" i="15"/>
  <c r="G336" i="15"/>
  <c r="U335" i="15"/>
  <c r="T335" i="15"/>
  <c r="O335" i="15"/>
  <c r="M335" i="15"/>
  <c r="K335" i="15"/>
  <c r="I335" i="15"/>
  <c r="G335" i="15"/>
  <c r="U334" i="15"/>
  <c r="T334" i="15"/>
  <c r="O334" i="15"/>
  <c r="M334" i="15"/>
  <c r="K334" i="15"/>
  <c r="I334" i="15"/>
  <c r="G334" i="15"/>
  <c r="U333" i="15"/>
  <c r="T333" i="15"/>
  <c r="O333" i="15"/>
  <c r="M333" i="15"/>
  <c r="K333" i="15"/>
  <c r="I333" i="15"/>
  <c r="G333" i="15"/>
  <c r="S332" i="15"/>
  <c r="R332" i="15"/>
  <c r="Q332" i="15"/>
  <c r="P332" i="15"/>
  <c r="L332" i="15"/>
  <c r="J332" i="15"/>
  <c r="H332" i="15"/>
  <c r="I332" i="15" s="1"/>
  <c r="F332" i="15"/>
  <c r="U332" i="15" s="1"/>
  <c r="E332" i="15"/>
  <c r="M332" i="15" s="1"/>
  <c r="D332" i="15"/>
  <c r="O332" i="15" s="1"/>
  <c r="U331" i="15"/>
  <c r="T331" i="15"/>
  <c r="O331" i="15"/>
  <c r="M331" i="15"/>
  <c r="K331" i="15"/>
  <c r="I331" i="15"/>
  <c r="G331" i="15"/>
  <c r="U330" i="15"/>
  <c r="T330" i="15"/>
  <c r="O330" i="15"/>
  <c r="M330" i="15"/>
  <c r="K330" i="15"/>
  <c r="I330" i="15"/>
  <c r="G330" i="15"/>
  <c r="U329" i="15"/>
  <c r="T329" i="15"/>
  <c r="O329" i="15"/>
  <c r="M329" i="15"/>
  <c r="K329" i="15"/>
  <c r="I329" i="15"/>
  <c r="G329" i="15"/>
  <c r="U328" i="15"/>
  <c r="T328" i="15"/>
  <c r="O328" i="15"/>
  <c r="M328" i="15"/>
  <c r="K328" i="15"/>
  <c r="I328" i="15"/>
  <c r="G328" i="15"/>
  <c r="U327" i="15"/>
  <c r="T327" i="15"/>
  <c r="O327" i="15"/>
  <c r="M327" i="15"/>
  <c r="K327" i="15"/>
  <c r="I327" i="15"/>
  <c r="G327" i="15"/>
  <c r="U326" i="15"/>
  <c r="T326" i="15"/>
  <c r="O326" i="15"/>
  <c r="M326" i="15"/>
  <c r="K326" i="15"/>
  <c r="I326" i="15"/>
  <c r="G326" i="15"/>
  <c r="U325" i="15"/>
  <c r="T325" i="15"/>
  <c r="O325" i="15"/>
  <c r="M325" i="15"/>
  <c r="K325" i="15"/>
  <c r="I325" i="15"/>
  <c r="G325" i="15"/>
  <c r="U324" i="15"/>
  <c r="T324" i="15"/>
  <c r="O324" i="15"/>
  <c r="M324" i="15"/>
  <c r="K324" i="15"/>
  <c r="I324" i="15"/>
  <c r="G324" i="15"/>
  <c r="S323" i="15"/>
  <c r="R323" i="15"/>
  <c r="Q323" i="15"/>
  <c r="P323" i="15"/>
  <c r="U323" i="15" s="1"/>
  <c r="L323" i="15"/>
  <c r="J323" i="15"/>
  <c r="K323" i="15" s="1"/>
  <c r="H323" i="15"/>
  <c r="F323" i="15"/>
  <c r="E323" i="15"/>
  <c r="D323" i="15"/>
  <c r="I323" i="15" s="1"/>
  <c r="U322" i="15"/>
  <c r="T322" i="15"/>
  <c r="O322" i="15"/>
  <c r="M322" i="15"/>
  <c r="K322" i="15"/>
  <c r="I322" i="15"/>
  <c r="G322" i="15"/>
  <c r="U321" i="15"/>
  <c r="T321" i="15"/>
  <c r="O321" i="15"/>
  <c r="M321" i="15"/>
  <c r="K321" i="15"/>
  <c r="I321" i="15"/>
  <c r="G321" i="15"/>
  <c r="U320" i="15"/>
  <c r="T320" i="15"/>
  <c r="O320" i="15"/>
  <c r="M320" i="15"/>
  <c r="K320" i="15"/>
  <c r="I320" i="15"/>
  <c r="G320" i="15"/>
  <c r="U319" i="15"/>
  <c r="T319" i="15"/>
  <c r="O319" i="15"/>
  <c r="M319" i="15"/>
  <c r="K319" i="15"/>
  <c r="I319" i="15"/>
  <c r="G319" i="15"/>
  <c r="U318" i="15"/>
  <c r="T318" i="15"/>
  <c r="O318" i="15"/>
  <c r="M318" i="15"/>
  <c r="K318" i="15"/>
  <c r="I318" i="15"/>
  <c r="G318" i="15"/>
  <c r="S317" i="15"/>
  <c r="R317" i="15"/>
  <c r="Q317" i="15"/>
  <c r="T317" i="15" s="1"/>
  <c r="P317" i="15"/>
  <c r="U317" i="15" s="1"/>
  <c r="O317" i="15"/>
  <c r="L317" i="15"/>
  <c r="J317" i="15"/>
  <c r="H317" i="15"/>
  <c r="F317" i="15"/>
  <c r="E317" i="15"/>
  <c r="K317" i="15" s="1"/>
  <c r="D317" i="15"/>
  <c r="U316" i="15"/>
  <c r="T316" i="15"/>
  <c r="O316" i="15"/>
  <c r="M316" i="15"/>
  <c r="K316" i="15"/>
  <c r="I316" i="15"/>
  <c r="G316" i="15"/>
  <c r="U315" i="15"/>
  <c r="T315" i="15"/>
  <c r="O315" i="15"/>
  <c r="M315" i="15"/>
  <c r="K315" i="15"/>
  <c r="I315" i="15"/>
  <c r="G315" i="15"/>
  <c r="U314" i="15"/>
  <c r="T314" i="15"/>
  <c r="O314" i="15"/>
  <c r="M314" i="15"/>
  <c r="K314" i="15"/>
  <c r="I314" i="15"/>
  <c r="G314" i="15"/>
  <c r="U313" i="15"/>
  <c r="T313" i="15"/>
  <c r="O313" i="15"/>
  <c r="M313" i="15"/>
  <c r="K313" i="15"/>
  <c r="I313" i="15"/>
  <c r="G313" i="15"/>
  <c r="U312" i="15"/>
  <c r="T312" i="15"/>
  <c r="O312" i="15"/>
  <c r="M312" i="15"/>
  <c r="K312" i="15"/>
  <c r="I312" i="15"/>
  <c r="G312" i="15"/>
  <c r="U311" i="15"/>
  <c r="T311" i="15"/>
  <c r="O311" i="15"/>
  <c r="M311" i="15"/>
  <c r="K311" i="15"/>
  <c r="I311" i="15"/>
  <c r="G311" i="15"/>
  <c r="S310" i="15"/>
  <c r="R310" i="15"/>
  <c r="Q310" i="15"/>
  <c r="P310" i="15"/>
  <c r="O310" i="15"/>
  <c r="L310" i="15"/>
  <c r="J310" i="15"/>
  <c r="H310" i="15"/>
  <c r="I310" i="15" s="1"/>
  <c r="F310" i="15"/>
  <c r="U310" i="15" s="1"/>
  <c r="E310" i="15"/>
  <c r="D310" i="15"/>
  <c r="U309" i="15"/>
  <c r="T309" i="15"/>
  <c r="O309" i="15"/>
  <c r="M309" i="15"/>
  <c r="K309" i="15"/>
  <c r="I309" i="15"/>
  <c r="G309" i="15"/>
  <c r="U308" i="15"/>
  <c r="T308" i="15"/>
  <c r="O308" i="15"/>
  <c r="M308" i="15"/>
  <c r="K308" i="15"/>
  <c r="I308" i="15"/>
  <c r="G308" i="15"/>
  <c r="U307" i="15"/>
  <c r="T307" i="15"/>
  <c r="O307" i="15"/>
  <c r="M307" i="15"/>
  <c r="K307" i="15"/>
  <c r="I307" i="15"/>
  <c r="G307" i="15"/>
  <c r="U306" i="15"/>
  <c r="T306" i="15"/>
  <c r="O306" i="15"/>
  <c r="M306" i="15"/>
  <c r="K306" i="15"/>
  <c r="I306" i="15"/>
  <c r="G306" i="15"/>
  <c r="U305" i="15"/>
  <c r="T305" i="15"/>
  <c r="O305" i="15"/>
  <c r="M305" i="15"/>
  <c r="K305" i="15"/>
  <c r="I305" i="15"/>
  <c r="G305" i="15"/>
  <c r="U304" i="15"/>
  <c r="T304" i="15"/>
  <c r="O304" i="15"/>
  <c r="M304" i="15"/>
  <c r="K304" i="15"/>
  <c r="I304" i="15"/>
  <c r="G304" i="15"/>
  <c r="S303" i="15"/>
  <c r="T303" i="15" s="1"/>
  <c r="R303" i="15"/>
  <c r="Q303" i="15"/>
  <c r="P303" i="15"/>
  <c r="L303" i="15"/>
  <c r="J303" i="15"/>
  <c r="H303" i="15"/>
  <c r="F303" i="15"/>
  <c r="U303" i="15" s="1"/>
  <c r="E303" i="15"/>
  <c r="K303" i="15" s="1"/>
  <c r="D303" i="15"/>
  <c r="U302" i="15"/>
  <c r="T302" i="15"/>
  <c r="O302" i="15"/>
  <c r="M302" i="15"/>
  <c r="K302" i="15"/>
  <c r="I302" i="15"/>
  <c r="G302" i="15"/>
  <c r="S299" i="15"/>
  <c r="R299" i="15"/>
  <c r="Q299" i="15"/>
  <c r="T299" i="15" s="1"/>
  <c r="P299" i="15"/>
  <c r="U299" i="15" s="1"/>
  <c r="L299" i="15"/>
  <c r="K299" i="15"/>
  <c r="J299" i="15"/>
  <c r="H299" i="15"/>
  <c r="F299" i="15"/>
  <c r="E299" i="15"/>
  <c r="D299" i="15"/>
  <c r="S298" i="15"/>
  <c r="R298" i="15"/>
  <c r="Q298" i="15"/>
  <c r="P298" i="15"/>
  <c r="L298" i="15"/>
  <c r="J298" i="15"/>
  <c r="H298" i="15"/>
  <c r="F298" i="15"/>
  <c r="U298" i="15" s="1"/>
  <c r="E298" i="15"/>
  <c r="K298" i="15" s="1"/>
  <c r="D298" i="15"/>
  <c r="U297" i="15"/>
  <c r="T297" i="15"/>
  <c r="O297" i="15"/>
  <c r="M297" i="15"/>
  <c r="K297" i="15"/>
  <c r="I297" i="15"/>
  <c r="G297" i="15"/>
  <c r="U296" i="15"/>
  <c r="T296" i="15"/>
  <c r="O296" i="15"/>
  <c r="M296" i="15"/>
  <c r="K296" i="15"/>
  <c r="I296" i="15"/>
  <c r="G296" i="15"/>
  <c r="U295" i="15"/>
  <c r="T295" i="15"/>
  <c r="O295" i="15"/>
  <c r="M295" i="15"/>
  <c r="K295" i="15"/>
  <c r="I295" i="15"/>
  <c r="G295" i="15"/>
  <c r="U294" i="15"/>
  <c r="T294" i="15"/>
  <c r="O294" i="15"/>
  <c r="M294" i="15"/>
  <c r="K294" i="15"/>
  <c r="I294" i="15"/>
  <c r="G294" i="15"/>
  <c r="U293" i="15"/>
  <c r="T293" i="15"/>
  <c r="O293" i="15"/>
  <c r="M293" i="15"/>
  <c r="K293" i="15"/>
  <c r="I293" i="15"/>
  <c r="G293" i="15"/>
  <c r="S292" i="15"/>
  <c r="R292" i="15"/>
  <c r="Q292" i="15"/>
  <c r="T292" i="15" s="1"/>
  <c r="P292" i="15"/>
  <c r="O292" i="15"/>
  <c r="L292" i="15"/>
  <c r="J292" i="15"/>
  <c r="H292" i="15"/>
  <c r="F292" i="15"/>
  <c r="E292" i="15"/>
  <c r="M292" i="15" s="1"/>
  <c r="D292" i="15"/>
  <c r="G292" i="15" s="1"/>
  <c r="U291" i="15"/>
  <c r="T291" i="15"/>
  <c r="O291" i="15"/>
  <c r="M291" i="15"/>
  <c r="K291" i="15"/>
  <c r="I291" i="15"/>
  <c r="G291" i="15"/>
  <c r="U290" i="15"/>
  <c r="T290" i="15"/>
  <c r="O290" i="15"/>
  <c r="M290" i="15"/>
  <c r="K290" i="15"/>
  <c r="I290" i="15"/>
  <c r="G290" i="15"/>
  <c r="U289" i="15"/>
  <c r="T289" i="15"/>
  <c r="O289" i="15"/>
  <c r="M289" i="15"/>
  <c r="K289" i="15"/>
  <c r="I289" i="15"/>
  <c r="G289" i="15"/>
  <c r="U288" i="15"/>
  <c r="T288" i="15"/>
  <c r="O288" i="15"/>
  <c r="M288" i="15"/>
  <c r="K288" i="15"/>
  <c r="I288" i="15"/>
  <c r="G288" i="15"/>
  <c r="U287" i="15"/>
  <c r="T287" i="15"/>
  <c r="O287" i="15"/>
  <c r="M287" i="15"/>
  <c r="K287" i="15"/>
  <c r="I287" i="15"/>
  <c r="G287" i="15"/>
  <c r="U286" i="15"/>
  <c r="T286" i="15"/>
  <c r="O286" i="15"/>
  <c r="M286" i="15"/>
  <c r="K286" i="15"/>
  <c r="I286" i="15"/>
  <c r="G286" i="15"/>
  <c r="S285" i="15"/>
  <c r="R285" i="15"/>
  <c r="Q285" i="15"/>
  <c r="T285" i="15" s="1"/>
  <c r="P285" i="15"/>
  <c r="U285" i="15" s="1"/>
  <c r="L285" i="15"/>
  <c r="K285" i="15"/>
  <c r="J285" i="15"/>
  <c r="H285" i="15"/>
  <c r="F285" i="15"/>
  <c r="E285" i="15"/>
  <c r="D285" i="15"/>
  <c r="U284" i="15"/>
  <c r="T284" i="15"/>
  <c r="O284" i="15"/>
  <c r="M284" i="15"/>
  <c r="K284" i="15"/>
  <c r="I284" i="15"/>
  <c r="G284" i="15"/>
  <c r="U283" i="15"/>
  <c r="T283" i="15"/>
  <c r="O283" i="15"/>
  <c r="M283" i="15"/>
  <c r="K283" i="15"/>
  <c r="I283" i="15"/>
  <c r="G283" i="15"/>
  <c r="U282" i="15"/>
  <c r="T282" i="15"/>
  <c r="O282" i="15"/>
  <c r="M282" i="15"/>
  <c r="K282" i="15"/>
  <c r="I282" i="15"/>
  <c r="G282" i="15"/>
  <c r="U281" i="15"/>
  <c r="T281" i="15"/>
  <c r="O281" i="15"/>
  <c r="M281" i="15"/>
  <c r="K281" i="15"/>
  <c r="I281" i="15"/>
  <c r="G281" i="15"/>
  <c r="U280" i="15"/>
  <c r="T280" i="15"/>
  <c r="O280" i="15"/>
  <c r="M280" i="15"/>
  <c r="K280" i="15"/>
  <c r="I280" i="15"/>
  <c r="G280" i="15"/>
  <c r="U279" i="15"/>
  <c r="T279" i="15"/>
  <c r="O279" i="15"/>
  <c r="M279" i="15"/>
  <c r="K279" i="15"/>
  <c r="I279" i="15"/>
  <c r="G279" i="15"/>
  <c r="U278" i="15"/>
  <c r="T278" i="15"/>
  <c r="O278" i="15"/>
  <c r="M278" i="15"/>
  <c r="K278" i="15"/>
  <c r="I278" i="15"/>
  <c r="G278" i="15"/>
  <c r="U277" i="15"/>
  <c r="T277" i="15"/>
  <c r="O277" i="15"/>
  <c r="M277" i="15"/>
  <c r="K277" i="15"/>
  <c r="I277" i="15"/>
  <c r="G277" i="15"/>
  <c r="U276" i="15"/>
  <c r="T276" i="15"/>
  <c r="O276" i="15"/>
  <c r="M276" i="15"/>
  <c r="K276" i="15"/>
  <c r="I276" i="15"/>
  <c r="G276" i="15"/>
  <c r="S275" i="15"/>
  <c r="T275" i="15" s="1"/>
  <c r="R275" i="15"/>
  <c r="Q275" i="15"/>
  <c r="P275" i="15"/>
  <c r="L275" i="15"/>
  <c r="J275" i="15"/>
  <c r="H275" i="15"/>
  <c r="F275" i="15"/>
  <c r="U275" i="15" s="1"/>
  <c r="E275" i="15"/>
  <c r="K275" i="15" s="1"/>
  <c r="D275" i="15"/>
  <c r="U274" i="15"/>
  <c r="T274" i="15"/>
  <c r="O274" i="15"/>
  <c r="M274" i="15"/>
  <c r="K274" i="15"/>
  <c r="I274" i="15"/>
  <c r="G274" i="15"/>
  <c r="U273" i="15"/>
  <c r="T273" i="15"/>
  <c r="O273" i="15"/>
  <c r="M273" i="15"/>
  <c r="K273" i="15"/>
  <c r="I273" i="15"/>
  <c r="G273" i="15"/>
  <c r="U272" i="15"/>
  <c r="T272" i="15"/>
  <c r="O272" i="15"/>
  <c r="M272" i="15"/>
  <c r="K272" i="15"/>
  <c r="I272" i="15"/>
  <c r="G272" i="15"/>
  <c r="U271" i="15"/>
  <c r="T271" i="15"/>
  <c r="O271" i="15"/>
  <c r="M271" i="15"/>
  <c r="K271" i="15"/>
  <c r="I271" i="15"/>
  <c r="G271" i="15"/>
  <c r="U270" i="15"/>
  <c r="T270" i="15"/>
  <c r="O270" i="15"/>
  <c r="M270" i="15"/>
  <c r="K270" i="15"/>
  <c r="I270" i="15"/>
  <c r="G270" i="15"/>
  <c r="U269" i="15"/>
  <c r="T269" i="15"/>
  <c r="O269" i="15"/>
  <c r="M269" i="15"/>
  <c r="K269" i="15"/>
  <c r="I269" i="15"/>
  <c r="G269" i="15"/>
  <c r="U268" i="15"/>
  <c r="T268" i="15"/>
  <c r="O268" i="15"/>
  <c r="M268" i="15"/>
  <c r="K268" i="15"/>
  <c r="I268" i="15"/>
  <c r="G268" i="15"/>
  <c r="S267" i="15"/>
  <c r="R267" i="15"/>
  <c r="Q267" i="15"/>
  <c r="T267" i="15" s="1"/>
  <c r="P267" i="15"/>
  <c r="O267" i="15"/>
  <c r="L267" i="15"/>
  <c r="J267" i="15"/>
  <c r="H267" i="15"/>
  <c r="F267" i="15"/>
  <c r="E267" i="15"/>
  <c r="K267" i="15" s="1"/>
  <c r="D267" i="15"/>
  <c r="U266" i="15"/>
  <c r="T266" i="15"/>
  <c r="O266" i="15"/>
  <c r="M266" i="15"/>
  <c r="K266" i="15"/>
  <c r="I266" i="15"/>
  <c r="G266" i="15"/>
  <c r="U265" i="15"/>
  <c r="T265" i="15"/>
  <c r="O265" i="15"/>
  <c r="M265" i="15"/>
  <c r="K265" i="15"/>
  <c r="I265" i="15"/>
  <c r="G265" i="15"/>
  <c r="U264" i="15"/>
  <c r="T264" i="15"/>
  <c r="O264" i="15"/>
  <c r="M264" i="15"/>
  <c r="K264" i="15"/>
  <c r="I264" i="15"/>
  <c r="G264" i="15"/>
  <c r="U263" i="15"/>
  <c r="T263" i="15"/>
  <c r="O263" i="15"/>
  <c r="M263" i="15"/>
  <c r="K263" i="15"/>
  <c r="I263" i="15"/>
  <c r="G263" i="15"/>
  <c r="S260" i="15"/>
  <c r="R260" i="15"/>
  <c r="Q260" i="15"/>
  <c r="T260" i="15" s="1"/>
  <c r="P260" i="15"/>
  <c r="L260" i="15"/>
  <c r="J260" i="15"/>
  <c r="H260" i="15"/>
  <c r="F260" i="15"/>
  <c r="U260" i="15" s="1"/>
  <c r="E260" i="15"/>
  <c r="D260" i="15"/>
  <c r="G260" i="15" s="1"/>
  <c r="S259" i="15"/>
  <c r="R259" i="15"/>
  <c r="Q259" i="15"/>
  <c r="T259" i="15" s="1"/>
  <c r="P259" i="15"/>
  <c r="U259" i="15" s="1"/>
  <c r="L259" i="15"/>
  <c r="K259" i="15"/>
  <c r="J259" i="15"/>
  <c r="H259" i="15"/>
  <c r="F259" i="15"/>
  <c r="E259" i="15"/>
  <c r="D259" i="15"/>
  <c r="U258" i="15"/>
  <c r="T258" i="15"/>
  <c r="O258" i="15"/>
  <c r="M258" i="15"/>
  <c r="K258" i="15"/>
  <c r="I258" i="15"/>
  <c r="G258" i="15"/>
  <c r="U257" i="15"/>
  <c r="T257" i="15"/>
  <c r="O257" i="15"/>
  <c r="M257" i="15"/>
  <c r="K257" i="15"/>
  <c r="I257" i="15"/>
  <c r="G257" i="15"/>
  <c r="U256" i="15"/>
  <c r="T256" i="15"/>
  <c r="O256" i="15"/>
  <c r="M256" i="15"/>
  <c r="K256" i="15"/>
  <c r="I256" i="15"/>
  <c r="G256" i="15"/>
  <c r="U255" i="15"/>
  <c r="T255" i="15"/>
  <c r="O255" i="15"/>
  <c r="M255" i="15"/>
  <c r="K255" i="15"/>
  <c r="I255" i="15"/>
  <c r="G255" i="15"/>
  <c r="S254" i="15"/>
  <c r="R254" i="15"/>
  <c r="Q254" i="15"/>
  <c r="T254" i="15" s="1"/>
  <c r="P254" i="15"/>
  <c r="O254" i="15"/>
  <c r="L254" i="15"/>
  <c r="J254" i="15"/>
  <c r="H254" i="15"/>
  <c r="F254" i="15"/>
  <c r="E254" i="15"/>
  <c r="D254" i="15"/>
  <c r="G254" i="15" s="1"/>
  <c r="U253" i="15"/>
  <c r="T253" i="15"/>
  <c r="O253" i="15"/>
  <c r="M253" i="15"/>
  <c r="K253" i="15"/>
  <c r="I253" i="15"/>
  <c r="G253" i="15"/>
  <c r="U252" i="15"/>
  <c r="T252" i="15"/>
  <c r="O252" i="15"/>
  <c r="M252" i="15"/>
  <c r="K252" i="15"/>
  <c r="I252" i="15"/>
  <c r="G252" i="15"/>
  <c r="U251" i="15"/>
  <c r="T251" i="15"/>
  <c r="O251" i="15"/>
  <c r="M251" i="15"/>
  <c r="K251" i="15"/>
  <c r="I251" i="15"/>
  <c r="G251" i="15"/>
  <c r="U250" i="15"/>
  <c r="T250" i="15"/>
  <c r="O250" i="15"/>
  <c r="M250" i="15"/>
  <c r="K250" i="15"/>
  <c r="I250" i="15"/>
  <c r="G250" i="15"/>
  <c r="U249" i="15"/>
  <c r="T249" i="15"/>
  <c r="O249" i="15"/>
  <c r="M249" i="15"/>
  <c r="K249" i="15"/>
  <c r="I249" i="15"/>
  <c r="G249" i="15"/>
  <c r="U248" i="15"/>
  <c r="T248" i="15"/>
  <c r="O248" i="15"/>
  <c r="M248" i="15"/>
  <c r="K248" i="15"/>
  <c r="I248" i="15"/>
  <c r="G248" i="15"/>
  <c r="U247" i="15"/>
  <c r="T247" i="15"/>
  <c r="S247" i="15"/>
  <c r="R247" i="15"/>
  <c r="Q247" i="15"/>
  <c r="P247" i="15"/>
  <c r="L247" i="15"/>
  <c r="J247" i="15"/>
  <c r="K247" i="15" s="1"/>
  <c r="H247" i="15"/>
  <c r="F247" i="15"/>
  <c r="E247" i="15"/>
  <c r="D247" i="15"/>
  <c r="U246" i="15"/>
  <c r="T246" i="15"/>
  <c r="O246" i="15"/>
  <c r="M246" i="15"/>
  <c r="K246" i="15"/>
  <c r="I246" i="15"/>
  <c r="G246" i="15"/>
  <c r="U245" i="15"/>
  <c r="T245" i="15"/>
  <c r="O245" i="15"/>
  <c r="M245" i="15"/>
  <c r="K245" i="15"/>
  <c r="I245" i="15"/>
  <c r="G245" i="15"/>
  <c r="U244" i="15"/>
  <c r="T244" i="15"/>
  <c r="O244" i="15"/>
  <c r="M244" i="15"/>
  <c r="K244" i="15"/>
  <c r="I244" i="15"/>
  <c r="G244" i="15"/>
  <c r="U243" i="15"/>
  <c r="T243" i="15"/>
  <c r="O243" i="15"/>
  <c r="M243" i="15"/>
  <c r="K243" i="15"/>
  <c r="I243" i="15"/>
  <c r="G243" i="15"/>
  <c r="U242" i="15"/>
  <c r="T242" i="15"/>
  <c r="O242" i="15"/>
  <c r="M242" i="15"/>
  <c r="K242" i="15"/>
  <c r="I242" i="15"/>
  <c r="G242" i="15"/>
  <c r="U241" i="15"/>
  <c r="T241" i="15"/>
  <c r="O241" i="15"/>
  <c r="M241" i="15"/>
  <c r="K241" i="15"/>
  <c r="I241" i="15"/>
  <c r="G241" i="15"/>
  <c r="S240" i="15"/>
  <c r="R240" i="15"/>
  <c r="Q240" i="15"/>
  <c r="T240" i="15" s="1"/>
  <c r="P240" i="15"/>
  <c r="O240" i="15"/>
  <c r="L240" i="15"/>
  <c r="J240" i="15"/>
  <c r="H240" i="15"/>
  <c r="F240" i="15"/>
  <c r="G240" i="15" s="1"/>
  <c r="E240" i="15"/>
  <c r="D240" i="15"/>
  <c r="U239" i="15"/>
  <c r="T239" i="15"/>
  <c r="O239" i="15"/>
  <c r="M239" i="15"/>
  <c r="K239" i="15"/>
  <c r="I239" i="15"/>
  <c r="G239" i="15"/>
  <c r="U238" i="15"/>
  <c r="T238" i="15"/>
  <c r="O238" i="15"/>
  <c r="M238" i="15"/>
  <c r="K238" i="15"/>
  <c r="I238" i="15"/>
  <c r="G238" i="15"/>
  <c r="U237" i="15"/>
  <c r="T237" i="15"/>
  <c r="O237" i="15"/>
  <c r="M237" i="15"/>
  <c r="K237" i="15"/>
  <c r="I237" i="15"/>
  <c r="G237" i="15"/>
  <c r="U236" i="15"/>
  <c r="T236" i="15"/>
  <c r="O236" i="15"/>
  <c r="M236" i="15"/>
  <c r="K236" i="15"/>
  <c r="I236" i="15"/>
  <c r="G236" i="15"/>
  <c r="U235" i="15"/>
  <c r="T235" i="15"/>
  <c r="O235" i="15"/>
  <c r="M235" i="15"/>
  <c r="K235" i="15"/>
  <c r="I235" i="15"/>
  <c r="G235" i="15"/>
  <c r="U234" i="15"/>
  <c r="T234" i="15"/>
  <c r="O234" i="15"/>
  <c r="M234" i="15"/>
  <c r="K234" i="15"/>
  <c r="I234" i="15"/>
  <c r="G234" i="15"/>
  <c r="S231" i="15"/>
  <c r="R231" i="15"/>
  <c r="Q231" i="15"/>
  <c r="P231" i="15"/>
  <c r="U231" i="15" s="1"/>
  <c r="O231" i="15"/>
  <c r="L231" i="15"/>
  <c r="J231" i="15"/>
  <c r="H231" i="15"/>
  <c r="F231" i="15"/>
  <c r="E231" i="15"/>
  <c r="M231" i="15" s="1"/>
  <c r="D231" i="15"/>
  <c r="S230" i="15"/>
  <c r="R230" i="15"/>
  <c r="Q230" i="15"/>
  <c r="P230" i="15"/>
  <c r="U230" i="15" s="1"/>
  <c r="L230" i="15"/>
  <c r="J230" i="15"/>
  <c r="K230" i="15" s="1"/>
  <c r="H230" i="15"/>
  <c r="F230" i="15"/>
  <c r="E230" i="15"/>
  <c r="D230" i="15"/>
  <c r="U229" i="15"/>
  <c r="T229" i="15"/>
  <c r="O229" i="15"/>
  <c r="M229" i="15"/>
  <c r="K229" i="15"/>
  <c r="I229" i="15"/>
  <c r="G229" i="15"/>
  <c r="U228" i="15"/>
  <c r="T228" i="15"/>
  <c r="O228" i="15"/>
  <c r="M228" i="15"/>
  <c r="K228" i="15"/>
  <c r="I228" i="15"/>
  <c r="G228" i="15"/>
  <c r="U227" i="15"/>
  <c r="T227" i="15"/>
  <c r="O227" i="15"/>
  <c r="M227" i="15"/>
  <c r="K227" i="15"/>
  <c r="I227" i="15"/>
  <c r="G227" i="15"/>
  <c r="U226" i="15"/>
  <c r="T226" i="15"/>
  <c r="O226" i="15"/>
  <c r="M226" i="15"/>
  <c r="K226" i="15"/>
  <c r="I226" i="15"/>
  <c r="G226" i="15"/>
  <c r="U225" i="15"/>
  <c r="T225" i="15"/>
  <c r="O225" i="15"/>
  <c r="M225" i="15"/>
  <c r="K225" i="15"/>
  <c r="I225" i="15"/>
  <c r="G225" i="15"/>
  <c r="S224" i="15"/>
  <c r="R224" i="15"/>
  <c r="Q224" i="15"/>
  <c r="P224" i="15"/>
  <c r="L224" i="15"/>
  <c r="J224" i="15"/>
  <c r="K224" i="15" s="1"/>
  <c r="H224" i="15"/>
  <c r="F224" i="15"/>
  <c r="G224" i="15" s="1"/>
  <c r="E224" i="15"/>
  <c r="D224" i="15"/>
  <c r="O224" i="15" s="1"/>
  <c r="U223" i="15"/>
  <c r="T223" i="15"/>
  <c r="O223" i="15"/>
  <c r="M223" i="15"/>
  <c r="K223" i="15"/>
  <c r="I223" i="15"/>
  <c r="G223" i="15"/>
  <c r="U222" i="15"/>
  <c r="T222" i="15"/>
  <c r="O222" i="15"/>
  <c r="M222" i="15"/>
  <c r="K222" i="15"/>
  <c r="I222" i="15"/>
  <c r="G222" i="15"/>
  <c r="U221" i="15"/>
  <c r="T221" i="15"/>
  <c r="O221" i="15"/>
  <c r="M221" i="15"/>
  <c r="K221" i="15"/>
  <c r="I221" i="15"/>
  <c r="G221" i="15"/>
  <c r="U220" i="15"/>
  <c r="T220" i="15"/>
  <c r="O220" i="15"/>
  <c r="M220" i="15"/>
  <c r="K220" i="15"/>
  <c r="I220" i="15"/>
  <c r="G220" i="15"/>
  <c r="U219" i="15"/>
  <c r="T219" i="15"/>
  <c r="O219" i="15"/>
  <c r="M219" i="15"/>
  <c r="K219" i="15"/>
  <c r="I219" i="15"/>
  <c r="G219" i="15"/>
  <c r="U218" i="15"/>
  <c r="T218" i="15"/>
  <c r="O218" i="15"/>
  <c r="M218" i="15"/>
  <c r="K218" i="15"/>
  <c r="I218" i="15"/>
  <c r="G218" i="15"/>
  <c r="U217" i="15"/>
  <c r="T217" i="15"/>
  <c r="O217" i="15"/>
  <c r="M217" i="15"/>
  <c r="K217" i="15"/>
  <c r="I217" i="15"/>
  <c r="G217" i="15"/>
  <c r="S216" i="15"/>
  <c r="R216" i="15"/>
  <c r="Q216" i="15"/>
  <c r="T216" i="15" s="1"/>
  <c r="P216" i="15"/>
  <c r="O216" i="15"/>
  <c r="L216" i="15"/>
  <c r="J216" i="15"/>
  <c r="H216" i="15"/>
  <c r="F216" i="15"/>
  <c r="E216" i="15"/>
  <c r="M216" i="15" s="1"/>
  <c r="D216" i="15"/>
  <c r="G216" i="15" s="1"/>
  <c r="U215" i="15"/>
  <c r="T215" i="15"/>
  <c r="O215" i="15"/>
  <c r="M215" i="15"/>
  <c r="K215" i="15"/>
  <c r="I215" i="15"/>
  <c r="G215" i="15"/>
  <c r="U214" i="15"/>
  <c r="T214" i="15"/>
  <c r="O214" i="15"/>
  <c r="M214" i="15"/>
  <c r="K214" i="15"/>
  <c r="I214" i="15"/>
  <c r="G214" i="15"/>
  <c r="U213" i="15"/>
  <c r="T213" i="15"/>
  <c r="O213" i="15"/>
  <c r="M213" i="15"/>
  <c r="K213" i="15"/>
  <c r="I213" i="15"/>
  <c r="G213" i="15"/>
  <c r="U212" i="15"/>
  <c r="T212" i="15"/>
  <c r="O212" i="15"/>
  <c r="M212" i="15"/>
  <c r="K212" i="15"/>
  <c r="I212" i="15"/>
  <c r="G212" i="15"/>
  <c r="U211" i="15"/>
  <c r="T211" i="15"/>
  <c r="O211" i="15"/>
  <c r="M211" i="15"/>
  <c r="K211" i="15"/>
  <c r="I211" i="15"/>
  <c r="G211" i="15"/>
  <c r="U210" i="15"/>
  <c r="T210" i="15"/>
  <c r="O210" i="15"/>
  <c r="M210" i="15"/>
  <c r="K210" i="15"/>
  <c r="I210" i="15"/>
  <c r="G210" i="15"/>
  <c r="U209" i="15"/>
  <c r="T209" i="15"/>
  <c r="O209" i="15"/>
  <c r="M209" i="15"/>
  <c r="K209" i="15"/>
  <c r="I209" i="15"/>
  <c r="G209" i="15"/>
  <c r="U208" i="15"/>
  <c r="T208" i="15"/>
  <c r="O208" i="15"/>
  <c r="M208" i="15"/>
  <c r="K208" i="15"/>
  <c r="I208" i="15"/>
  <c r="G208" i="15"/>
  <c r="S205" i="15"/>
  <c r="T205" i="15" s="1"/>
  <c r="R205" i="15"/>
  <c r="Q205" i="15"/>
  <c r="P205" i="15"/>
  <c r="U205" i="15" s="1"/>
  <c r="L205" i="15"/>
  <c r="J205" i="15"/>
  <c r="K205" i="15" s="1"/>
  <c r="H205" i="15"/>
  <c r="I205" i="15" s="1"/>
  <c r="G205" i="15"/>
  <c r="F205" i="15"/>
  <c r="E205" i="15"/>
  <c r="D205" i="15"/>
  <c r="O205" i="15" s="1"/>
  <c r="U204" i="15"/>
  <c r="S204" i="15"/>
  <c r="R204" i="15"/>
  <c r="Q204" i="15"/>
  <c r="T204" i="15" s="1"/>
  <c r="P204" i="15"/>
  <c r="L204" i="15"/>
  <c r="J204" i="15"/>
  <c r="H204" i="15"/>
  <c r="F204" i="15"/>
  <c r="E204" i="15"/>
  <c r="M204" i="15" s="1"/>
  <c r="D204" i="15"/>
  <c r="G204" i="15" s="1"/>
  <c r="U203" i="15"/>
  <c r="T203" i="15"/>
  <c r="O203" i="15"/>
  <c r="M203" i="15"/>
  <c r="K203" i="15"/>
  <c r="I203" i="15"/>
  <c r="G203" i="15"/>
  <c r="U202" i="15"/>
  <c r="T202" i="15"/>
  <c r="O202" i="15"/>
  <c r="M202" i="15"/>
  <c r="K202" i="15"/>
  <c r="I202" i="15"/>
  <c r="G202" i="15"/>
  <c r="U201" i="15"/>
  <c r="T201" i="15"/>
  <c r="O201" i="15"/>
  <c r="M201" i="15"/>
  <c r="K201" i="15"/>
  <c r="I201" i="15"/>
  <c r="G201" i="15"/>
  <c r="U200" i="15"/>
  <c r="T200" i="15"/>
  <c r="O200" i="15"/>
  <c r="M200" i="15"/>
  <c r="K200" i="15"/>
  <c r="I200" i="15"/>
  <c r="G200" i="15"/>
  <c r="U199" i="15"/>
  <c r="T199" i="15"/>
  <c r="O199" i="15"/>
  <c r="M199" i="15"/>
  <c r="K199" i="15"/>
  <c r="I199" i="15"/>
  <c r="G199" i="15"/>
  <c r="S198" i="15"/>
  <c r="R198" i="15"/>
  <c r="Q198" i="15"/>
  <c r="T198" i="15" s="1"/>
  <c r="P198" i="15"/>
  <c r="U198" i="15" s="1"/>
  <c r="L198" i="15"/>
  <c r="J198" i="15"/>
  <c r="H198" i="15"/>
  <c r="F198" i="15"/>
  <c r="E198" i="15"/>
  <c r="D198" i="15"/>
  <c r="U197" i="15"/>
  <c r="T197" i="15"/>
  <c r="O197" i="15"/>
  <c r="M197" i="15"/>
  <c r="K197" i="15"/>
  <c r="I197" i="15"/>
  <c r="G197" i="15"/>
  <c r="U196" i="15"/>
  <c r="T196" i="15"/>
  <c r="O196" i="15"/>
  <c r="M196" i="15"/>
  <c r="K196" i="15"/>
  <c r="I196" i="15"/>
  <c r="G196" i="15"/>
  <c r="U195" i="15"/>
  <c r="T195" i="15"/>
  <c r="O195" i="15"/>
  <c r="M195" i="15"/>
  <c r="K195" i="15"/>
  <c r="I195" i="15"/>
  <c r="G195" i="15"/>
  <c r="U194" i="15"/>
  <c r="T194" i="15"/>
  <c r="O194" i="15"/>
  <c r="M194" i="15"/>
  <c r="K194" i="15"/>
  <c r="I194" i="15"/>
  <c r="G194" i="15"/>
  <c r="U193" i="15"/>
  <c r="T193" i="15"/>
  <c r="O193" i="15"/>
  <c r="M193" i="15"/>
  <c r="K193" i="15"/>
  <c r="I193" i="15"/>
  <c r="G193" i="15"/>
  <c r="U192" i="15"/>
  <c r="T192" i="15"/>
  <c r="O192" i="15"/>
  <c r="M192" i="15"/>
  <c r="K192" i="15"/>
  <c r="I192" i="15"/>
  <c r="G192" i="15"/>
  <c r="S191" i="15"/>
  <c r="R191" i="15"/>
  <c r="Q191" i="15"/>
  <c r="P191" i="15"/>
  <c r="L191" i="15"/>
  <c r="J191" i="15"/>
  <c r="K191" i="15" s="1"/>
  <c r="H191" i="15"/>
  <c r="F191" i="15"/>
  <c r="E191" i="15"/>
  <c r="D191" i="15"/>
  <c r="I191" i="15" s="1"/>
  <c r="U190" i="15"/>
  <c r="T190" i="15"/>
  <c r="O190" i="15"/>
  <c r="M190" i="15"/>
  <c r="K190" i="15"/>
  <c r="I190" i="15"/>
  <c r="G190" i="15"/>
  <c r="U189" i="15"/>
  <c r="T189" i="15"/>
  <c r="O189" i="15"/>
  <c r="M189" i="15"/>
  <c r="K189" i="15"/>
  <c r="I189" i="15"/>
  <c r="G189" i="15"/>
  <c r="U188" i="15"/>
  <c r="T188" i="15"/>
  <c r="O188" i="15"/>
  <c r="M188" i="15"/>
  <c r="K188" i="15"/>
  <c r="I188" i="15"/>
  <c r="G188" i="15"/>
  <c r="U187" i="15"/>
  <c r="T187" i="15"/>
  <c r="O187" i="15"/>
  <c r="M187" i="15"/>
  <c r="K187" i="15"/>
  <c r="I187" i="15"/>
  <c r="G187" i="15"/>
  <c r="U186" i="15"/>
  <c r="T186" i="15"/>
  <c r="O186" i="15"/>
  <c r="M186" i="15"/>
  <c r="K186" i="15"/>
  <c r="I186" i="15"/>
  <c r="G186" i="15"/>
  <c r="S185" i="15"/>
  <c r="R185" i="15"/>
  <c r="Q185" i="15"/>
  <c r="T185" i="15" s="1"/>
  <c r="P185" i="15"/>
  <c r="O185" i="15"/>
  <c r="L185" i="15"/>
  <c r="J185" i="15"/>
  <c r="H185" i="15"/>
  <c r="F185" i="15"/>
  <c r="E185" i="15"/>
  <c r="K185" i="15" s="1"/>
  <c r="D185" i="15"/>
  <c r="U184" i="15"/>
  <c r="T184" i="15"/>
  <c r="O184" i="15"/>
  <c r="M184" i="15"/>
  <c r="K184" i="15"/>
  <c r="I184" i="15"/>
  <c r="G184" i="15"/>
  <c r="U183" i="15"/>
  <c r="T183" i="15"/>
  <c r="O183" i="15"/>
  <c r="M183" i="15"/>
  <c r="K183" i="15"/>
  <c r="I183" i="15"/>
  <c r="G183" i="15"/>
  <c r="U182" i="15"/>
  <c r="T182" i="15"/>
  <c r="O182" i="15"/>
  <c r="M182" i="15"/>
  <c r="K182" i="15"/>
  <c r="I182" i="15"/>
  <c r="G182" i="15"/>
  <c r="U181" i="15"/>
  <c r="T181" i="15"/>
  <c r="O181" i="15"/>
  <c r="M181" i="15"/>
  <c r="K181" i="15"/>
  <c r="I181" i="15"/>
  <c r="G181" i="15"/>
  <c r="U180" i="15"/>
  <c r="T180" i="15"/>
  <c r="O180" i="15"/>
  <c r="M180" i="15"/>
  <c r="K180" i="15"/>
  <c r="I180" i="15"/>
  <c r="G180" i="15"/>
  <c r="S179" i="15"/>
  <c r="T179" i="15" s="1"/>
  <c r="R179" i="15"/>
  <c r="Q179" i="15"/>
  <c r="P179" i="15"/>
  <c r="U179" i="15" s="1"/>
  <c r="L179" i="15"/>
  <c r="J179" i="15"/>
  <c r="K179" i="15" s="1"/>
  <c r="I179" i="15"/>
  <c r="H179" i="15"/>
  <c r="F179" i="15"/>
  <c r="E179" i="15"/>
  <c r="M179" i="15" s="1"/>
  <c r="D179" i="15"/>
  <c r="G179" i="15" s="1"/>
  <c r="U178" i="15"/>
  <c r="T178" i="15"/>
  <c r="O178" i="15"/>
  <c r="M178" i="15"/>
  <c r="K178" i="15"/>
  <c r="I178" i="15"/>
  <c r="G178" i="15"/>
  <c r="U177" i="15"/>
  <c r="T177" i="15"/>
  <c r="O177" i="15"/>
  <c r="M177" i="15"/>
  <c r="K177" i="15"/>
  <c r="I177" i="15"/>
  <c r="G177" i="15"/>
  <c r="U176" i="15"/>
  <c r="T176" i="15"/>
  <c r="O176" i="15"/>
  <c r="M176" i="15"/>
  <c r="K176" i="15"/>
  <c r="I176" i="15"/>
  <c r="G176" i="15"/>
  <c r="U175" i="15"/>
  <c r="T175" i="15"/>
  <c r="O175" i="15"/>
  <c r="M175" i="15"/>
  <c r="K175" i="15"/>
  <c r="I175" i="15"/>
  <c r="G175" i="15"/>
  <c r="U174" i="15"/>
  <c r="T174" i="15"/>
  <c r="O174" i="15"/>
  <c r="M174" i="15"/>
  <c r="K174" i="15"/>
  <c r="I174" i="15"/>
  <c r="G174" i="15"/>
  <c r="U173" i="15"/>
  <c r="T173" i="15"/>
  <c r="O173" i="15"/>
  <c r="M173" i="15"/>
  <c r="K173" i="15"/>
  <c r="I173" i="15"/>
  <c r="G173" i="15"/>
  <c r="S170" i="15"/>
  <c r="R170" i="15"/>
  <c r="Q170" i="15"/>
  <c r="P170" i="15"/>
  <c r="L170" i="15"/>
  <c r="J170" i="15"/>
  <c r="H170" i="15"/>
  <c r="F170" i="15"/>
  <c r="U170" i="15" s="1"/>
  <c r="E170" i="15"/>
  <c r="D170" i="15"/>
  <c r="S169" i="15"/>
  <c r="R169" i="15"/>
  <c r="Q169" i="15"/>
  <c r="T169" i="15" s="1"/>
  <c r="P169" i="15"/>
  <c r="U169" i="15" s="1"/>
  <c r="L169" i="15"/>
  <c r="J169" i="15"/>
  <c r="H169" i="15"/>
  <c r="F169" i="15"/>
  <c r="E169" i="15"/>
  <c r="K169" i="15" s="1"/>
  <c r="D169" i="15"/>
  <c r="O169" i="15" s="1"/>
  <c r="U168" i="15"/>
  <c r="T168" i="15"/>
  <c r="O168" i="15"/>
  <c r="M168" i="15"/>
  <c r="K168" i="15"/>
  <c r="I168" i="15"/>
  <c r="G168" i="15"/>
  <c r="U167" i="15"/>
  <c r="T167" i="15"/>
  <c r="O167" i="15"/>
  <c r="M167" i="15"/>
  <c r="K167" i="15"/>
  <c r="I167" i="15"/>
  <c r="G167" i="15"/>
  <c r="U166" i="15"/>
  <c r="T166" i="15"/>
  <c r="O166" i="15"/>
  <c r="M166" i="15"/>
  <c r="K166" i="15"/>
  <c r="I166" i="15"/>
  <c r="G166" i="15"/>
  <c r="U165" i="15"/>
  <c r="T165" i="15"/>
  <c r="O165" i="15"/>
  <c r="M165" i="15"/>
  <c r="K165" i="15"/>
  <c r="I165" i="15"/>
  <c r="G165" i="15"/>
  <c r="U164" i="15"/>
  <c r="T164" i="15"/>
  <c r="O164" i="15"/>
  <c r="M164" i="15"/>
  <c r="K164" i="15"/>
  <c r="I164" i="15"/>
  <c r="G164" i="15"/>
  <c r="S163" i="15"/>
  <c r="R163" i="15"/>
  <c r="Q163" i="15"/>
  <c r="P163" i="15"/>
  <c r="U163" i="15" s="1"/>
  <c r="O163" i="15"/>
  <c r="L163" i="15"/>
  <c r="J163" i="15"/>
  <c r="H163" i="15"/>
  <c r="F163" i="15"/>
  <c r="E163" i="15"/>
  <c r="D163" i="15"/>
  <c r="U162" i="15"/>
  <c r="T162" i="15"/>
  <c r="O162" i="15"/>
  <c r="M162" i="15"/>
  <c r="K162" i="15"/>
  <c r="I162" i="15"/>
  <c r="G162" i="15"/>
  <c r="U161" i="15"/>
  <c r="T161" i="15"/>
  <c r="O161" i="15"/>
  <c r="M161" i="15"/>
  <c r="K161" i="15"/>
  <c r="I161" i="15"/>
  <c r="G161" i="15"/>
  <c r="U160" i="15"/>
  <c r="T160" i="15"/>
  <c r="O160" i="15"/>
  <c r="M160" i="15"/>
  <c r="K160" i="15"/>
  <c r="I160" i="15"/>
  <c r="G160" i="15"/>
  <c r="U159" i="15"/>
  <c r="T159" i="15"/>
  <c r="O159" i="15"/>
  <c r="M159" i="15"/>
  <c r="K159" i="15"/>
  <c r="I159" i="15"/>
  <c r="G159" i="15"/>
  <c r="U158" i="15"/>
  <c r="T158" i="15"/>
  <c r="O158" i="15"/>
  <c r="M158" i="15"/>
  <c r="K158" i="15"/>
  <c r="I158" i="15"/>
  <c r="G158" i="15"/>
  <c r="S157" i="15"/>
  <c r="R157" i="15"/>
  <c r="Q157" i="15"/>
  <c r="T157" i="15" s="1"/>
  <c r="P157" i="15"/>
  <c r="U157" i="15" s="1"/>
  <c r="O157" i="15"/>
  <c r="L157" i="15"/>
  <c r="J157" i="15"/>
  <c r="H157" i="15"/>
  <c r="F157" i="15"/>
  <c r="E157" i="15"/>
  <c r="K157" i="15" s="1"/>
  <c r="D157" i="15"/>
  <c r="U156" i="15"/>
  <c r="T156" i="15"/>
  <c r="O156" i="15"/>
  <c r="M156" i="15"/>
  <c r="K156" i="15"/>
  <c r="I156" i="15"/>
  <c r="G156" i="15"/>
  <c r="U155" i="15"/>
  <c r="T155" i="15"/>
  <c r="O155" i="15"/>
  <c r="M155" i="15"/>
  <c r="K155" i="15"/>
  <c r="I155" i="15"/>
  <c r="G155" i="15"/>
  <c r="U154" i="15"/>
  <c r="T154" i="15"/>
  <c r="O154" i="15"/>
  <c r="M154" i="15"/>
  <c r="K154" i="15"/>
  <c r="I154" i="15"/>
  <c r="G154" i="15"/>
  <c r="U153" i="15"/>
  <c r="T153" i="15"/>
  <c r="O153" i="15"/>
  <c r="M153" i="15"/>
  <c r="K153" i="15"/>
  <c r="I153" i="15"/>
  <c r="G153" i="15"/>
  <c r="U152" i="15"/>
  <c r="T152" i="15"/>
  <c r="O152" i="15"/>
  <c r="M152" i="15"/>
  <c r="K152" i="15"/>
  <c r="I152" i="15"/>
  <c r="G152" i="15"/>
  <c r="U151" i="15"/>
  <c r="T151" i="15"/>
  <c r="O151" i="15"/>
  <c r="M151" i="15"/>
  <c r="K151" i="15"/>
  <c r="I151" i="15"/>
  <c r="G151" i="15"/>
  <c r="S150" i="15"/>
  <c r="R150" i="15"/>
  <c r="Q150" i="15"/>
  <c r="T150" i="15" s="1"/>
  <c r="P150" i="15"/>
  <c r="L150" i="15"/>
  <c r="J150" i="15"/>
  <c r="H150" i="15"/>
  <c r="F150" i="15"/>
  <c r="E150" i="15"/>
  <c r="D150" i="15"/>
  <c r="G150" i="15" s="1"/>
  <c r="U149" i="15"/>
  <c r="T149" i="15"/>
  <c r="O149" i="15"/>
  <c r="M149" i="15"/>
  <c r="K149" i="15"/>
  <c r="I149" i="15"/>
  <c r="G149" i="15"/>
  <c r="U148" i="15"/>
  <c r="T148" i="15"/>
  <c r="O148" i="15"/>
  <c r="M148" i="15"/>
  <c r="K148" i="15"/>
  <c r="I148" i="15"/>
  <c r="G148" i="15"/>
  <c r="U147" i="15"/>
  <c r="T147" i="15"/>
  <c r="O147" i="15"/>
  <c r="M147" i="15"/>
  <c r="K147" i="15"/>
  <c r="I147" i="15"/>
  <c r="G147" i="15"/>
  <c r="U146" i="15"/>
  <c r="T146" i="15"/>
  <c r="O146" i="15"/>
  <c r="M146" i="15"/>
  <c r="K146" i="15"/>
  <c r="I146" i="15"/>
  <c r="G146" i="15"/>
  <c r="U145" i="15"/>
  <c r="T145" i="15"/>
  <c r="O145" i="15"/>
  <c r="M145" i="15"/>
  <c r="K145" i="15"/>
  <c r="I145" i="15"/>
  <c r="G145" i="15"/>
  <c r="S144" i="15"/>
  <c r="R144" i="15"/>
  <c r="Q144" i="15"/>
  <c r="P144" i="15"/>
  <c r="L144" i="15"/>
  <c r="J144" i="15"/>
  <c r="H144" i="15"/>
  <c r="F144" i="15"/>
  <c r="U144" i="15" s="1"/>
  <c r="E144" i="15"/>
  <c r="D144" i="15"/>
  <c r="U143" i="15"/>
  <c r="T143" i="15"/>
  <c r="O143" i="15"/>
  <c r="M143" i="15"/>
  <c r="K143" i="15"/>
  <c r="I143" i="15"/>
  <c r="G143" i="15"/>
  <c r="U142" i="15"/>
  <c r="T142" i="15"/>
  <c r="O142" i="15"/>
  <c r="M142" i="15"/>
  <c r="K142" i="15"/>
  <c r="I142" i="15"/>
  <c r="G142" i="15"/>
  <c r="U141" i="15"/>
  <c r="T141" i="15"/>
  <c r="O141" i="15"/>
  <c r="M141" i="15"/>
  <c r="K141" i="15"/>
  <c r="I141" i="15"/>
  <c r="G141" i="15"/>
  <c r="U140" i="15"/>
  <c r="T140" i="15"/>
  <c r="O140" i="15"/>
  <c r="M140" i="15"/>
  <c r="K140" i="15"/>
  <c r="I140" i="15"/>
  <c r="G140" i="15"/>
  <c r="U139" i="15"/>
  <c r="T139" i="15"/>
  <c r="O139" i="15"/>
  <c r="M139" i="15"/>
  <c r="K139" i="15"/>
  <c r="I139" i="15"/>
  <c r="G139" i="15"/>
  <c r="U138" i="15"/>
  <c r="T138" i="15"/>
  <c r="O138" i="15"/>
  <c r="M138" i="15"/>
  <c r="K138" i="15"/>
  <c r="I138" i="15"/>
  <c r="G138" i="15"/>
  <c r="S137" i="15"/>
  <c r="R137" i="15"/>
  <c r="Q137" i="15"/>
  <c r="T137" i="15" s="1"/>
  <c r="P137" i="15"/>
  <c r="U137" i="15" s="1"/>
  <c r="L137" i="15"/>
  <c r="J137" i="15"/>
  <c r="H137" i="15"/>
  <c r="F137" i="15"/>
  <c r="E137" i="15"/>
  <c r="K137" i="15" s="1"/>
  <c r="D137" i="15"/>
  <c r="U136" i="15"/>
  <c r="T136" i="15"/>
  <c r="O136" i="15"/>
  <c r="M136" i="15"/>
  <c r="K136" i="15"/>
  <c r="I136" i="15"/>
  <c r="G136" i="15"/>
  <c r="U135" i="15"/>
  <c r="T135" i="15"/>
  <c r="O135" i="15"/>
  <c r="M135" i="15"/>
  <c r="K135" i="15"/>
  <c r="I135" i="15"/>
  <c r="G135" i="15"/>
  <c r="U134" i="15"/>
  <c r="T134" i="15"/>
  <c r="O134" i="15"/>
  <c r="M134" i="15"/>
  <c r="K134" i="15"/>
  <c r="I134" i="15"/>
  <c r="G134" i="15"/>
  <c r="U133" i="15"/>
  <c r="T133" i="15"/>
  <c r="O133" i="15"/>
  <c r="M133" i="15"/>
  <c r="K133" i="15"/>
  <c r="I133" i="15"/>
  <c r="G133" i="15"/>
  <c r="S132" i="15"/>
  <c r="R132" i="15"/>
  <c r="Q132" i="15"/>
  <c r="T132" i="15" s="1"/>
  <c r="P132" i="15"/>
  <c r="U132" i="15" s="1"/>
  <c r="L132" i="15"/>
  <c r="J132" i="15"/>
  <c r="H132" i="15"/>
  <c r="F132" i="15"/>
  <c r="E132" i="15"/>
  <c r="K132" i="15" s="1"/>
  <c r="D132" i="15"/>
  <c r="U131" i="15"/>
  <c r="T131" i="15"/>
  <c r="O131" i="15"/>
  <c r="M131" i="15"/>
  <c r="K131" i="15"/>
  <c r="I131" i="15"/>
  <c r="G131" i="15"/>
  <c r="U130" i="15"/>
  <c r="T130" i="15"/>
  <c r="O130" i="15"/>
  <c r="M130" i="15"/>
  <c r="K130" i="15"/>
  <c r="I130" i="15"/>
  <c r="G130" i="15"/>
  <c r="U129" i="15"/>
  <c r="T129" i="15"/>
  <c r="O129" i="15"/>
  <c r="M129" i="15"/>
  <c r="K129" i="15"/>
  <c r="I129" i="15"/>
  <c r="G129" i="15"/>
  <c r="U128" i="15"/>
  <c r="T128" i="15"/>
  <c r="O128" i="15"/>
  <c r="M128" i="15"/>
  <c r="K128" i="15"/>
  <c r="I128" i="15"/>
  <c r="G128" i="15"/>
  <c r="U127" i="15"/>
  <c r="T127" i="15"/>
  <c r="O127" i="15"/>
  <c r="M127" i="15"/>
  <c r="K127" i="15"/>
  <c r="I127" i="15"/>
  <c r="G127" i="15"/>
  <c r="S126" i="15"/>
  <c r="R126" i="15"/>
  <c r="Q126" i="15"/>
  <c r="T126" i="15" s="1"/>
  <c r="P126" i="15"/>
  <c r="O126" i="15"/>
  <c r="L126" i="15"/>
  <c r="J126" i="15"/>
  <c r="H126" i="15"/>
  <c r="F126" i="15"/>
  <c r="E126" i="15"/>
  <c r="D126" i="15"/>
  <c r="G126" i="15" s="1"/>
  <c r="U125" i="15"/>
  <c r="T125" i="15"/>
  <c r="O125" i="15"/>
  <c r="M125" i="15"/>
  <c r="K125" i="15"/>
  <c r="I125" i="15"/>
  <c r="G125" i="15"/>
  <c r="U124" i="15"/>
  <c r="T124" i="15"/>
  <c r="O124" i="15"/>
  <c r="M124" i="15"/>
  <c r="K124" i="15"/>
  <c r="I124" i="15"/>
  <c r="G124" i="15"/>
  <c r="U123" i="15"/>
  <c r="T123" i="15"/>
  <c r="O123" i="15"/>
  <c r="M123" i="15"/>
  <c r="K123" i="15"/>
  <c r="I123" i="15"/>
  <c r="G123" i="15"/>
  <c r="U122" i="15"/>
  <c r="T122" i="15"/>
  <c r="O122" i="15"/>
  <c r="M122" i="15"/>
  <c r="K122" i="15"/>
  <c r="I122" i="15"/>
  <c r="G122" i="15"/>
  <c r="S121" i="15"/>
  <c r="R121" i="15"/>
  <c r="Q121" i="15"/>
  <c r="T121" i="15" s="1"/>
  <c r="P121" i="15"/>
  <c r="U121" i="15" s="1"/>
  <c r="O121" i="15"/>
  <c r="L121" i="15"/>
  <c r="J121" i="15"/>
  <c r="H121" i="15"/>
  <c r="F121" i="15"/>
  <c r="E121" i="15"/>
  <c r="K121" i="15" s="1"/>
  <c r="D121" i="15"/>
  <c r="U120" i="15"/>
  <c r="T120" i="15"/>
  <c r="O120" i="15"/>
  <c r="M120" i="15"/>
  <c r="K120" i="15"/>
  <c r="I120" i="15"/>
  <c r="G120" i="15"/>
  <c r="U119" i="15"/>
  <c r="T119" i="15"/>
  <c r="O119" i="15"/>
  <c r="M119" i="15"/>
  <c r="K119" i="15"/>
  <c r="I119" i="15"/>
  <c r="G119" i="15"/>
  <c r="U118" i="15"/>
  <c r="T118" i="15"/>
  <c r="O118" i="15"/>
  <c r="M118" i="15"/>
  <c r="K118" i="15"/>
  <c r="I118" i="15"/>
  <c r="G118" i="15"/>
  <c r="U117" i="15"/>
  <c r="T117" i="15"/>
  <c r="O117" i="15"/>
  <c r="M117" i="15"/>
  <c r="K117" i="15"/>
  <c r="I117" i="15"/>
  <c r="G117" i="15"/>
  <c r="U116" i="15"/>
  <c r="T116" i="15"/>
  <c r="O116" i="15"/>
  <c r="M116" i="15"/>
  <c r="K116" i="15"/>
  <c r="I116" i="15"/>
  <c r="G116" i="15"/>
  <c r="U115" i="15"/>
  <c r="T115" i="15"/>
  <c r="O115" i="15"/>
  <c r="M115" i="15"/>
  <c r="K115" i="15"/>
  <c r="I115" i="15"/>
  <c r="G115" i="15"/>
  <c r="U114" i="15"/>
  <c r="T114" i="15"/>
  <c r="O114" i="15"/>
  <c r="M114" i="15"/>
  <c r="K114" i="15"/>
  <c r="I114" i="15"/>
  <c r="G114" i="15"/>
  <c r="U113" i="15"/>
  <c r="T113" i="15"/>
  <c r="O113" i="15"/>
  <c r="M113" i="15"/>
  <c r="K113" i="15"/>
  <c r="I113" i="15"/>
  <c r="G113" i="15"/>
  <c r="S112" i="15"/>
  <c r="R112" i="15"/>
  <c r="Q112" i="15"/>
  <c r="T112" i="15" s="1"/>
  <c r="P112" i="15"/>
  <c r="O112" i="15"/>
  <c r="L112" i="15"/>
  <c r="J112" i="15"/>
  <c r="H112" i="15"/>
  <c r="F112" i="15"/>
  <c r="G112" i="15" s="1"/>
  <c r="E112" i="15"/>
  <c r="D112" i="15"/>
  <c r="U111" i="15"/>
  <c r="T111" i="15"/>
  <c r="O111" i="15"/>
  <c r="M111" i="15"/>
  <c r="K111" i="15"/>
  <c r="I111" i="15"/>
  <c r="G111" i="15"/>
  <c r="U110" i="15"/>
  <c r="T110" i="15"/>
  <c r="O110" i="15"/>
  <c r="M110" i="15"/>
  <c r="K110" i="15"/>
  <c r="I110" i="15"/>
  <c r="G110" i="15"/>
  <c r="U109" i="15"/>
  <c r="T109" i="15"/>
  <c r="O109" i="15"/>
  <c r="M109" i="15"/>
  <c r="K109" i="15"/>
  <c r="I109" i="15"/>
  <c r="G109" i="15"/>
  <c r="U108" i="15"/>
  <c r="T108" i="15"/>
  <c r="O108" i="15"/>
  <c r="M108" i="15"/>
  <c r="K108" i="15"/>
  <c r="I108" i="15"/>
  <c r="G108" i="15"/>
  <c r="U107" i="15"/>
  <c r="T107" i="15"/>
  <c r="O107" i="15"/>
  <c r="M107" i="15"/>
  <c r="K107" i="15"/>
  <c r="I107" i="15"/>
  <c r="G107" i="15"/>
  <c r="S106" i="15"/>
  <c r="R106" i="15"/>
  <c r="Q106" i="15"/>
  <c r="P106" i="15"/>
  <c r="L106" i="15"/>
  <c r="J106" i="15"/>
  <c r="H106" i="15"/>
  <c r="F106" i="15"/>
  <c r="U106" i="15" s="1"/>
  <c r="E106" i="15"/>
  <c r="M106" i="15" s="1"/>
  <c r="D106" i="15"/>
  <c r="G106" i="15" s="1"/>
  <c r="U105" i="15"/>
  <c r="T105" i="15"/>
  <c r="O105" i="15"/>
  <c r="M105" i="15"/>
  <c r="K105" i="15"/>
  <c r="I105" i="15"/>
  <c r="G105" i="15"/>
  <c r="S102" i="15"/>
  <c r="T102" i="15" s="1"/>
  <c r="R102" i="15"/>
  <c r="Q102" i="15"/>
  <c r="P102" i="15"/>
  <c r="L102" i="15"/>
  <c r="J102" i="15"/>
  <c r="K102" i="15" s="1"/>
  <c r="H102" i="15"/>
  <c r="F102" i="15"/>
  <c r="U102" i="15" s="1"/>
  <c r="E102" i="15"/>
  <c r="D102" i="15"/>
  <c r="S101" i="15"/>
  <c r="R101" i="15"/>
  <c r="Q101" i="15"/>
  <c r="T101" i="15" s="1"/>
  <c r="P101" i="15"/>
  <c r="U101" i="15" s="1"/>
  <c r="L101" i="15"/>
  <c r="J101" i="15"/>
  <c r="H101" i="15"/>
  <c r="F101" i="15"/>
  <c r="E101" i="15"/>
  <c r="K101" i="15" s="1"/>
  <c r="D101" i="15"/>
  <c r="U100" i="15"/>
  <c r="T100" i="15"/>
  <c r="O100" i="15"/>
  <c r="M100" i="15"/>
  <c r="K100" i="15"/>
  <c r="I100" i="15"/>
  <c r="G100" i="15"/>
  <c r="U99" i="15"/>
  <c r="T99" i="15"/>
  <c r="O99" i="15"/>
  <c r="M99" i="15"/>
  <c r="K99" i="15"/>
  <c r="I99" i="15"/>
  <c r="G99" i="15"/>
  <c r="U98" i="15"/>
  <c r="T98" i="15"/>
  <c r="O98" i="15"/>
  <c r="M98" i="15"/>
  <c r="K98" i="15"/>
  <c r="I98" i="15"/>
  <c r="G98" i="15"/>
  <c r="U97" i="15"/>
  <c r="T97" i="15"/>
  <c r="O97" i="15"/>
  <c r="M97" i="15"/>
  <c r="K97" i="15"/>
  <c r="I97" i="15"/>
  <c r="G97" i="15"/>
  <c r="S96" i="15"/>
  <c r="R96" i="15"/>
  <c r="Q96" i="15"/>
  <c r="P96" i="15"/>
  <c r="O96" i="15"/>
  <c r="L96" i="15"/>
  <c r="J96" i="15"/>
  <c r="H96" i="15"/>
  <c r="F96" i="15"/>
  <c r="E96" i="15"/>
  <c r="M96" i="15" s="1"/>
  <c r="D96" i="15"/>
  <c r="U95" i="15"/>
  <c r="T95" i="15"/>
  <c r="O95" i="15"/>
  <c r="M95" i="15"/>
  <c r="K95" i="15"/>
  <c r="I95" i="15"/>
  <c r="G95" i="15"/>
  <c r="U94" i="15"/>
  <c r="T94" i="15"/>
  <c r="O94" i="15"/>
  <c r="M94" i="15"/>
  <c r="K94" i="15"/>
  <c r="I94" i="15"/>
  <c r="G94" i="15"/>
  <c r="U93" i="15"/>
  <c r="T93" i="15"/>
  <c r="O93" i="15"/>
  <c r="M93" i="15"/>
  <c r="K93" i="15"/>
  <c r="I93" i="15"/>
  <c r="G93" i="15"/>
  <c r="U92" i="15"/>
  <c r="T92" i="15"/>
  <c r="O92" i="15"/>
  <c r="M92" i="15"/>
  <c r="K92" i="15"/>
  <c r="I92" i="15"/>
  <c r="G92" i="15"/>
  <c r="S91" i="15"/>
  <c r="R91" i="15"/>
  <c r="Q91" i="15"/>
  <c r="T91" i="15" s="1"/>
  <c r="P91" i="15"/>
  <c r="U91" i="15" s="1"/>
  <c r="L91" i="15"/>
  <c r="J91" i="15"/>
  <c r="H91" i="15"/>
  <c r="F91" i="15"/>
  <c r="E91" i="15"/>
  <c r="K91" i="15" s="1"/>
  <c r="D91" i="15"/>
  <c r="O91" i="15" s="1"/>
  <c r="U90" i="15"/>
  <c r="T90" i="15"/>
  <c r="O90" i="15"/>
  <c r="M90" i="15"/>
  <c r="K90" i="15"/>
  <c r="I90" i="15"/>
  <c r="G90" i="15"/>
  <c r="U89" i="15"/>
  <c r="T89" i="15"/>
  <c r="O89" i="15"/>
  <c r="M89" i="15"/>
  <c r="K89" i="15"/>
  <c r="I89" i="15"/>
  <c r="G89" i="15"/>
  <c r="U88" i="15"/>
  <c r="T88" i="15"/>
  <c r="O88" i="15"/>
  <c r="M88" i="15"/>
  <c r="K88" i="15"/>
  <c r="I88" i="15"/>
  <c r="G88" i="15"/>
  <c r="S85" i="15"/>
  <c r="T85" i="15" s="1"/>
  <c r="R85" i="15"/>
  <c r="Q85" i="15"/>
  <c r="P85" i="15"/>
  <c r="L85" i="15"/>
  <c r="J85" i="15"/>
  <c r="H85" i="15"/>
  <c r="F85" i="15"/>
  <c r="U85" i="15" s="1"/>
  <c r="E85" i="15"/>
  <c r="D85" i="15"/>
  <c r="S84" i="15"/>
  <c r="R84" i="15"/>
  <c r="Q84" i="15"/>
  <c r="T84" i="15" s="1"/>
  <c r="P84" i="15"/>
  <c r="U84" i="15" s="1"/>
  <c r="L84" i="15"/>
  <c r="M84" i="15" s="1"/>
  <c r="J84" i="15"/>
  <c r="H84" i="15"/>
  <c r="F84" i="15"/>
  <c r="E84" i="15"/>
  <c r="D84" i="15"/>
  <c r="U83" i="15"/>
  <c r="T83" i="15"/>
  <c r="O83" i="15"/>
  <c r="M83" i="15"/>
  <c r="K83" i="15"/>
  <c r="I83" i="15"/>
  <c r="G83" i="15"/>
  <c r="U82" i="15"/>
  <c r="T82" i="15"/>
  <c r="O82" i="15"/>
  <c r="M82" i="15"/>
  <c r="K82" i="15"/>
  <c r="I82" i="15"/>
  <c r="G82" i="15"/>
  <c r="U81" i="15"/>
  <c r="T81" i="15"/>
  <c r="O81" i="15"/>
  <c r="M81" i="15"/>
  <c r="K81" i="15"/>
  <c r="I81" i="15"/>
  <c r="G81" i="15"/>
  <c r="U80" i="15"/>
  <c r="T80" i="15"/>
  <c r="O80" i="15"/>
  <c r="M80" i="15"/>
  <c r="K80" i="15"/>
  <c r="I80" i="15"/>
  <c r="G80" i="15"/>
  <c r="U79" i="15"/>
  <c r="T79" i="15"/>
  <c r="O79" i="15"/>
  <c r="M79" i="15"/>
  <c r="K79" i="15"/>
  <c r="I79" i="15"/>
  <c r="G79" i="15"/>
  <c r="S78" i="15"/>
  <c r="R78" i="15"/>
  <c r="Q78" i="15"/>
  <c r="P78" i="15"/>
  <c r="O78" i="15"/>
  <c r="L78" i="15"/>
  <c r="J78" i="15"/>
  <c r="H78" i="15"/>
  <c r="I78" i="15" s="1"/>
  <c r="F78" i="15"/>
  <c r="U78" i="15" s="1"/>
  <c r="E78" i="15"/>
  <c r="D78" i="15"/>
  <c r="U77" i="15"/>
  <c r="T77" i="15"/>
  <c r="O77" i="15"/>
  <c r="M77" i="15"/>
  <c r="K77" i="15"/>
  <c r="I77" i="15"/>
  <c r="G77" i="15"/>
  <c r="U76" i="15"/>
  <c r="T76" i="15"/>
  <c r="O76" i="15"/>
  <c r="M76" i="15"/>
  <c r="K76" i="15"/>
  <c r="I76" i="15"/>
  <c r="G76" i="15"/>
  <c r="U75" i="15"/>
  <c r="T75" i="15"/>
  <c r="O75" i="15"/>
  <c r="M75" i="15"/>
  <c r="K75" i="15"/>
  <c r="I75" i="15"/>
  <c r="G75" i="15"/>
  <c r="U74" i="15"/>
  <c r="T74" i="15"/>
  <c r="O74" i="15"/>
  <c r="M74" i="15"/>
  <c r="K74" i="15"/>
  <c r="I74" i="15"/>
  <c r="G74" i="15"/>
  <c r="U73" i="15"/>
  <c r="T73" i="15"/>
  <c r="O73" i="15"/>
  <c r="M73" i="15"/>
  <c r="K73" i="15"/>
  <c r="I73" i="15"/>
  <c r="G73" i="15"/>
  <c r="U72" i="15"/>
  <c r="T72" i="15"/>
  <c r="O72" i="15"/>
  <c r="M72" i="15"/>
  <c r="K72" i="15"/>
  <c r="I72" i="15"/>
  <c r="G72" i="15"/>
  <c r="U71" i="15"/>
  <c r="T71" i="15"/>
  <c r="O71" i="15"/>
  <c r="M71" i="15"/>
  <c r="K71" i="15"/>
  <c r="I71" i="15"/>
  <c r="G71" i="15"/>
  <c r="S70" i="15"/>
  <c r="R70" i="15"/>
  <c r="Q70" i="15"/>
  <c r="P70" i="15"/>
  <c r="U70" i="15" s="1"/>
  <c r="L70" i="15"/>
  <c r="J70" i="15"/>
  <c r="H70" i="15"/>
  <c r="F70" i="15"/>
  <c r="E70" i="15"/>
  <c r="M70" i="15" s="1"/>
  <c r="D70" i="15"/>
  <c r="U69" i="15"/>
  <c r="T69" i="15"/>
  <c r="O69" i="15"/>
  <c r="M69" i="15"/>
  <c r="K69" i="15"/>
  <c r="I69" i="15"/>
  <c r="G69" i="15"/>
  <c r="U68" i="15"/>
  <c r="T68" i="15"/>
  <c r="O68" i="15"/>
  <c r="M68" i="15"/>
  <c r="K68" i="15"/>
  <c r="I68" i="15"/>
  <c r="G68" i="15"/>
  <c r="U67" i="15"/>
  <c r="T67" i="15"/>
  <c r="O67" i="15"/>
  <c r="M67" i="15"/>
  <c r="K67" i="15"/>
  <c r="I67" i="15"/>
  <c r="G67" i="15"/>
  <c r="U66" i="15"/>
  <c r="T66" i="15"/>
  <c r="O66" i="15"/>
  <c r="M66" i="15"/>
  <c r="K66" i="15"/>
  <c r="I66" i="15"/>
  <c r="G66" i="15"/>
  <c r="U65" i="15"/>
  <c r="T65" i="15"/>
  <c r="O65" i="15"/>
  <c r="M65" i="15"/>
  <c r="K65" i="15"/>
  <c r="I65" i="15"/>
  <c r="G65" i="15"/>
  <c r="U64" i="15"/>
  <c r="T64" i="15"/>
  <c r="O64" i="15"/>
  <c r="M64" i="15"/>
  <c r="K64" i="15"/>
  <c r="I64" i="15"/>
  <c r="G64" i="15"/>
  <c r="S63" i="15"/>
  <c r="R63" i="15"/>
  <c r="Q63" i="15"/>
  <c r="T63" i="15" s="1"/>
  <c r="P63" i="15"/>
  <c r="U63" i="15" s="1"/>
  <c r="L63" i="15"/>
  <c r="J63" i="15"/>
  <c r="H63" i="15"/>
  <c r="F63" i="15"/>
  <c r="E63" i="15"/>
  <c r="D63" i="15"/>
  <c r="O63" i="15" s="1"/>
  <c r="U62" i="15"/>
  <c r="T62" i="15"/>
  <c r="O62" i="15"/>
  <c r="M62" i="15"/>
  <c r="K62" i="15"/>
  <c r="I62" i="15"/>
  <c r="G62" i="15"/>
  <c r="U61" i="15"/>
  <c r="T61" i="15"/>
  <c r="O61" i="15"/>
  <c r="M61" i="15"/>
  <c r="K61" i="15"/>
  <c r="I61" i="15"/>
  <c r="G61" i="15"/>
  <c r="U60" i="15"/>
  <c r="T60" i="15"/>
  <c r="O60" i="15"/>
  <c r="M60" i="15"/>
  <c r="K60" i="15"/>
  <c r="I60" i="15"/>
  <c r="G60" i="15"/>
  <c r="U59" i="15"/>
  <c r="T59" i="15"/>
  <c r="O59" i="15"/>
  <c r="M59" i="15"/>
  <c r="K59" i="15"/>
  <c r="I59" i="15"/>
  <c r="G59" i="15"/>
  <c r="S58" i="15"/>
  <c r="R58" i="15"/>
  <c r="Q58" i="15"/>
  <c r="P58" i="15"/>
  <c r="U58" i="15" s="1"/>
  <c r="L58" i="15"/>
  <c r="J58" i="15"/>
  <c r="K58" i="15" s="1"/>
  <c r="H58" i="15"/>
  <c r="F58" i="15"/>
  <c r="E58" i="15"/>
  <c r="D58" i="15"/>
  <c r="U57" i="15"/>
  <c r="T57" i="15"/>
  <c r="O57" i="15"/>
  <c r="M57" i="15"/>
  <c r="K57" i="15"/>
  <c r="I57" i="15"/>
  <c r="G57" i="15"/>
  <c r="S54" i="15"/>
  <c r="R54" i="15"/>
  <c r="Q54" i="15"/>
  <c r="T54" i="15" s="1"/>
  <c r="P54" i="15"/>
  <c r="U54" i="15" s="1"/>
  <c r="L54" i="15"/>
  <c r="J54" i="15"/>
  <c r="H54" i="15"/>
  <c r="F54" i="15"/>
  <c r="E54" i="15"/>
  <c r="M54" i="15" s="1"/>
  <c r="D54" i="15"/>
  <c r="G54" i="15" s="1"/>
  <c r="U53" i="15"/>
  <c r="S53" i="15"/>
  <c r="R53" i="15"/>
  <c r="Q53" i="15"/>
  <c r="T53" i="15" s="1"/>
  <c r="P53" i="15"/>
  <c r="L53" i="15"/>
  <c r="J53" i="15"/>
  <c r="K53" i="15" s="1"/>
  <c r="H53" i="15"/>
  <c r="F53" i="15"/>
  <c r="E53" i="15"/>
  <c r="D53" i="15"/>
  <c r="U52" i="15"/>
  <c r="T52" i="15"/>
  <c r="O52" i="15"/>
  <c r="M52" i="15"/>
  <c r="K52" i="15"/>
  <c r="I52" i="15"/>
  <c r="G52" i="15"/>
  <c r="U51" i="15"/>
  <c r="T51" i="15"/>
  <c r="O51" i="15"/>
  <c r="M51" i="15"/>
  <c r="K51" i="15"/>
  <c r="I51" i="15"/>
  <c r="G51" i="15"/>
  <c r="U50" i="15"/>
  <c r="T50" i="15"/>
  <c r="O50" i="15"/>
  <c r="M50" i="15"/>
  <c r="K50" i="15"/>
  <c r="I50" i="15"/>
  <c r="G50" i="15"/>
  <c r="U49" i="15"/>
  <c r="T49" i="15"/>
  <c r="O49" i="15"/>
  <c r="M49" i="15"/>
  <c r="K49" i="15"/>
  <c r="I49" i="15"/>
  <c r="G49" i="15"/>
  <c r="U48" i="15"/>
  <c r="T48" i="15"/>
  <c r="O48" i="15"/>
  <c r="M48" i="15"/>
  <c r="K48" i="15"/>
  <c r="I48" i="15"/>
  <c r="G48" i="15"/>
  <c r="S47" i="15"/>
  <c r="R47" i="15"/>
  <c r="Q47" i="15"/>
  <c r="P47" i="15"/>
  <c r="L47" i="15"/>
  <c r="J47" i="15"/>
  <c r="H47" i="15"/>
  <c r="I47" i="15" s="1"/>
  <c r="G47" i="15"/>
  <c r="F47" i="15"/>
  <c r="E47" i="15"/>
  <c r="D47" i="15"/>
  <c r="O47" i="15" s="1"/>
  <c r="U46" i="15"/>
  <c r="T46" i="15"/>
  <c r="O46" i="15"/>
  <c r="M46" i="15"/>
  <c r="K46" i="15"/>
  <c r="I46" i="15"/>
  <c r="G46" i="15"/>
  <c r="U45" i="15"/>
  <c r="T45" i="15"/>
  <c r="O45" i="15"/>
  <c r="M45" i="15"/>
  <c r="K45" i="15"/>
  <c r="I45" i="15"/>
  <c r="G45" i="15"/>
  <c r="U44" i="15"/>
  <c r="T44" i="15"/>
  <c r="O44" i="15"/>
  <c r="M44" i="15"/>
  <c r="K44" i="15"/>
  <c r="I44" i="15"/>
  <c r="G44" i="15"/>
  <c r="U43" i="15"/>
  <c r="T43" i="15"/>
  <c r="O43" i="15"/>
  <c r="M43" i="15"/>
  <c r="K43" i="15"/>
  <c r="I43" i="15"/>
  <c r="G43" i="15"/>
  <c r="U42" i="15"/>
  <c r="T42" i="15"/>
  <c r="O42" i="15"/>
  <c r="M42" i="15"/>
  <c r="K42" i="15"/>
  <c r="I42" i="15"/>
  <c r="G42" i="15"/>
  <c r="U41" i="15"/>
  <c r="T41" i="15"/>
  <c r="O41" i="15"/>
  <c r="M41" i="15"/>
  <c r="K41" i="15"/>
  <c r="I41" i="15"/>
  <c r="G41" i="15"/>
  <c r="S40" i="15"/>
  <c r="R40" i="15"/>
  <c r="Q40" i="15"/>
  <c r="P40" i="15"/>
  <c r="L40" i="15"/>
  <c r="J40" i="15"/>
  <c r="H40" i="15"/>
  <c r="F40" i="15"/>
  <c r="U40" i="15" s="1"/>
  <c r="E40" i="15"/>
  <c r="D40" i="15"/>
  <c r="G40" i="15" s="1"/>
  <c r="U39" i="15"/>
  <c r="T39" i="15"/>
  <c r="O39" i="15"/>
  <c r="M39" i="15"/>
  <c r="K39" i="15"/>
  <c r="I39" i="15"/>
  <c r="G39" i="15"/>
  <c r="U38" i="15"/>
  <c r="T38" i="15"/>
  <c r="O38" i="15"/>
  <c r="M38" i="15"/>
  <c r="K38" i="15"/>
  <c r="I38" i="15"/>
  <c r="G38" i="15"/>
  <c r="U37" i="15"/>
  <c r="T37" i="15"/>
  <c r="O37" i="15"/>
  <c r="M37" i="15"/>
  <c r="K37" i="15"/>
  <c r="I37" i="15"/>
  <c r="G37" i="15"/>
  <c r="U36" i="15"/>
  <c r="T36" i="15"/>
  <c r="O36" i="15"/>
  <c r="M36" i="15"/>
  <c r="K36" i="15"/>
  <c r="I36" i="15"/>
  <c r="G36" i="15"/>
  <c r="S35" i="15"/>
  <c r="R35" i="15"/>
  <c r="Q35" i="15"/>
  <c r="T35" i="15" s="1"/>
  <c r="P35" i="15"/>
  <c r="U35" i="15" s="1"/>
  <c r="L35" i="15"/>
  <c r="J35" i="15"/>
  <c r="H35" i="15"/>
  <c r="G35" i="15"/>
  <c r="F35" i="15"/>
  <c r="E35" i="15"/>
  <c r="K35" i="15" s="1"/>
  <c r="D35" i="15"/>
  <c r="O35" i="15" s="1"/>
  <c r="U34" i="15"/>
  <c r="T34" i="15"/>
  <c r="O34" i="15"/>
  <c r="M34" i="15"/>
  <c r="K34" i="15"/>
  <c r="I34" i="15"/>
  <c r="G34" i="15"/>
  <c r="U33" i="15"/>
  <c r="T33" i="15"/>
  <c r="O33" i="15"/>
  <c r="M33" i="15"/>
  <c r="K33" i="15"/>
  <c r="I33" i="15"/>
  <c r="G33" i="15"/>
  <c r="U32" i="15"/>
  <c r="T32" i="15"/>
  <c r="O32" i="15"/>
  <c r="M32" i="15"/>
  <c r="K32" i="15"/>
  <c r="I32" i="15"/>
  <c r="G32" i="15"/>
  <c r="U31" i="15"/>
  <c r="T31" i="15"/>
  <c r="O31" i="15"/>
  <c r="M31" i="15"/>
  <c r="K31" i="15"/>
  <c r="I31" i="15"/>
  <c r="G31" i="15"/>
  <c r="U30" i="15"/>
  <c r="T30" i="15"/>
  <c r="O30" i="15"/>
  <c r="M30" i="15"/>
  <c r="K30" i="15"/>
  <c r="I30" i="15"/>
  <c r="G30" i="15"/>
  <c r="U29" i="15"/>
  <c r="T29" i="15"/>
  <c r="O29" i="15"/>
  <c r="M29" i="15"/>
  <c r="K29" i="15"/>
  <c r="I29" i="15"/>
  <c r="G29" i="15"/>
  <c r="U28" i="15"/>
  <c r="T28" i="15"/>
  <c r="O28" i="15"/>
  <c r="M28" i="15"/>
  <c r="K28" i="15"/>
  <c r="I28" i="15"/>
  <c r="G28" i="15"/>
  <c r="S27" i="15"/>
  <c r="R27" i="15"/>
  <c r="Q27" i="15"/>
  <c r="T27" i="15" s="1"/>
  <c r="P27" i="15"/>
  <c r="U27" i="15" s="1"/>
  <c r="L27" i="15"/>
  <c r="J27" i="15"/>
  <c r="H27" i="15"/>
  <c r="F27" i="15"/>
  <c r="E27" i="15"/>
  <c r="D27" i="15"/>
  <c r="U26" i="15"/>
  <c r="T26" i="15"/>
  <c r="O26" i="15"/>
  <c r="M26" i="15"/>
  <c r="K26" i="15"/>
  <c r="I26" i="15"/>
  <c r="G26" i="15"/>
  <c r="U25" i="15"/>
  <c r="T25" i="15"/>
  <c r="O25" i="15"/>
  <c r="M25" i="15"/>
  <c r="K25" i="15"/>
  <c r="I25" i="15"/>
  <c r="G25" i="15"/>
  <c r="U24" i="15"/>
  <c r="T24" i="15"/>
  <c r="O24" i="15"/>
  <c r="M24" i="15"/>
  <c r="K24" i="15"/>
  <c r="I24" i="15"/>
  <c r="G24" i="15"/>
  <c r="U23" i="15"/>
  <c r="T23" i="15"/>
  <c r="O23" i="15"/>
  <c r="M23" i="15"/>
  <c r="K23" i="15"/>
  <c r="I23" i="15"/>
  <c r="G23" i="15"/>
  <c r="U22" i="15"/>
  <c r="T22" i="15"/>
  <c r="O22" i="15"/>
  <c r="M22" i="15"/>
  <c r="K22" i="15"/>
  <c r="I22" i="15"/>
  <c r="G22" i="15"/>
  <c r="U21" i="15"/>
  <c r="T21" i="15"/>
  <c r="O21" i="15"/>
  <c r="M21" i="15"/>
  <c r="K21" i="15"/>
  <c r="I21" i="15"/>
  <c r="G21" i="15"/>
  <c r="U20" i="15"/>
  <c r="T20" i="15"/>
  <c r="O20" i="15"/>
  <c r="M20" i="15"/>
  <c r="K20" i="15"/>
  <c r="I20" i="15"/>
  <c r="G20" i="15"/>
  <c r="U19" i="15"/>
  <c r="S19" i="15"/>
  <c r="R19" i="15"/>
  <c r="Q19" i="15"/>
  <c r="T19" i="15" s="1"/>
  <c r="P19" i="15"/>
  <c r="L19" i="15"/>
  <c r="M19" i="15" s="1"/>
  <c r="J19" i="15"/>
  <c r="K19" i="15" s="1"/>
  <c r="H19" i="15"/>
  <c r="F19" i="15"/>
  <c r="E19" i="15"/>
  <c r="D19" i="15"/>
  <c r="U18" i="15"/>
  <c r="T18" i="15"/>
  <c r="O18" i="15"/>
  <c r="M18" i="15"/>
  <c r="K18" i="15"/>
  <c r="I18" i="15"/>
  <c r="G18" i="15"/>
  <c r="U17" i="15"/>
  <c r="T17" i="15"/>
  <c r="O17" i="15"/>
  <c r="M17" i="15"/>
  <c r="K17" i="15"/>
  <c r="I17" i="15"/>
  <c r="G17" i="15"/>
  <c r="U16" i="15"/>
  <c r="T16" i="15"/>
  <c r="O16" i="15"/>
  <c r="M16" i="15"/>
  <c r="K16" i="15"/>
  <c r="I16" i="15"/>
  <c r="G16" i="15"/>
  <c r="U15" i="15"/>
  <c r="T15" i="15"/>
  <c r="O15" i="15"/>
  <c r="M15" i="15"/>
  <c r="K15" i="15"/>
  <c r="I15" i="15"/>
  <c r="G15" i="15"/>
  <c r="U14" i="15"/>
  <c r="T14" i="15"/>
  <c r="O14" i="15"/>
  <c r="M14" i="15"/>
  <c r="K14" i="15"/>
  <c r="I14" i="15"/>
  <c r="G14" i="15"/>
  <c r="U13" i="15"/>
  <c r="T13" i="15"/>
  <c r="O13" i="15"/>
  <c r="M13" i="15"/>
  <c r="K13" i="15"/>
  <c r="I13" i="15"/>
  <c r="G13" i="15"/>
  <c r="U12" i="15"/>
  <c r="T12" i="15"/>
  <c r="O12" i="15"/>
  <c r="M12" i="15"/>
  <c r="K12" i="15"/>
  <c r="I12" i="15"/>
  <c r="G12" i="15"/>
  <c r="U11" i="15"/>
  <c r="T11" i="15"/>
  <c r="O11" i="15"/>
  <c r="M11" i="15"/>
  <c r="K11" i="15"/>
  <c r="I11" i="15"/>
  <c r="G11" i="15"/>
  <c r="S10" i="15"/>
  <c r="R10" i="15"/>
  <c r="Q10" i="15"/>
  <c r="T10" i="15" s="1"/>
  <c r="P10" i="15"/>
  <c r="L10" i="15"/>
  <c r="J10" i="15"/>
  <c r="H10" i="15"/>
  <c r="F10" i="15"/>
  <c r="E10" i="15"/>
  <c r="K10" i="15" s="1"/>
  <c r="D10" i="15"/>
  <c r="U9" i="15"/>
  <c r="T9" i="15"/>
  <c r="O9" i="15"/>
  <c r="M9" i="15"/>
  <c r="K9" i="15"/>
  <c r="I9" i="15"/>
  <c r="G9" i="15"/>
  <c r="U8" i="15"/>
  <c r="T8" i="15"/>
  <c r="O8" i="15"/>
  <c r="M8" i="15"/>
  <c r="K8" i="15"/>
  <c r="I8" i="15"/>
  <c r="G8" i="15"/>
  <c r="S339" i="14"/>
  <c r="R339" i="14"/>
  <c r="Q339" i="14"/>
  <c r="T339" i="14" s="1"/>
  <c r="P339" i="14"/>
  <c r="U339" i="14" s="1"/>
  <c r="L339" i="14"/>
  <c r="J339" i="14"/>
  <c r="H339" i="14"/>
  <c r="F339" i="14"/>
  <c r="E339" i="14"/>
  <c r="D339" i="14"/>
  <c r="S338" i="14"/>
  <c r="R338" i="14"/>
  <c r="Q338" i="14"/>
  <c r="T338" i="14" s="1"/>
  <c r="P338" i="14"/>
  <c r="L338" i="14"/>
  <c r="J338" i="14"/>
  <c r="H338" i="14"/>
  <c r="F338" i="14"/>
  <c r="U338" i="14" s="1"/>
  <c r="E338" i="14"/>
  <c r="D338" i="14"/>
  <c r="S337" i="14"/>
  <c r="R337" i="14"/>
  <c r="Q337" i="14"/>
  <c r="T337" i="14" s="1"/>
  <c r="P337" i="14"/>
  <c r="U337" i="14" s="1"/>
  <c r="L337" i="14"/>
  <c r="J337" i="14"/>
  <c r="H337" i="14"/>
  <c r="F337" i="14"/>
  <c r="E337" i="14"/>
  <c r="M337" i="14" s="1"/>
  <c r="D337" i="14"/>
  <c r="U336" i="14"/>
  <c r="T336" i="14"/>
  <c r="O336" i="14"/>
  <c r="M336" i="14"/>
  <c r="K336" i="14"/>
  <c r="I336" i="14"/>
  <c r="G336" i="14"/>
  <c r="U335" i="14"/>
  <c r="T335" i="14"/>
  <c r="O335" i="14"/>
  <c r="M335" i="14"/>
  <c r="K335" i="14"/>
  <c r="I335" i="14"/>
  <c r="G335" i="14"/>
  <c r="U334" i="14"/>
  <c r="T334" i="14"/>
  <c r="O334" i="14"/>
  <c r="M334" i="14"/>
  <c r="K334" i="14"/>
  <c r="I334" i="14"/>
  <c r="G334" i="14"/>
  <c r="U333" i="14"/>
  <c r="T333" i="14"/>
  <c r="O333" i="14"/>
  <c r="M333" i="14"/>
  <c r="K333" i="14"/>
  <c r="I333" i="14"/>
  <c r="G333" i="14"/>
  <c r="S332" i="14"/>
  <c r="R332" i="14"/>
  <c r="Q332" i="14"/>
  <c r="T332" i="14" s="1"/>
  <c r="P332" i="14"/>
  <c r="U332" i="14" s="1"/>
  <c r="L332" i="14"/>
  <c r="J332" i="14"/>
  <c r="H332" i="14"/>
  <c r="F332" i="14"/>
  <c r="E332" i="14"/>
  <c r="M332" i="14" s="1"/>
  <c r="D332" i="14"/>
  <c r="G332" i="14" s="1"/>
  <c r="U331" i="14"/>
  <c r="T331" i="14"/>
  <c r="O331" i="14"/>
  <c r="M331" i="14"/>
  <c r="K331" i="14"/>
  <c r="I331" i="14"/>
  <c r="G331" i="14"/>
  <c r="U330" i="14"/>
  <c r="T330" i="14"/>
  <c r="O330" i="14"/>
  <c r="M330" i="14"/>
  <c r="K330" i="14"/>
  <c r="I330" i="14"/>
  <c r="G330" i="14"/>
  <c r="U329" i="14"/>
  <c r="T329" i="14"/>
  <c r="O329" i="14"/>
  <c r="M329" i="14"/>
  <c r="K329" i="14"/>
  <c r="I329" i="14"/>
  <c r="G329" i="14"/>
  <c r="U328" i="14"/>
  <c r="T328" i="14"/>
  <c r="O328" i="14"/>
  <c r="M328" i="14"/>
  <c r="K328" i="14"/>
  <c r="I328" i="14"/>
  <c r="G328" i="14"/>
  <c r="U327" i="14"/>
  <c r="T327" i="14"/>
  <c r="O327" i="14"/>
  <c r="M327" i="14"/>
  <c r="K327" i="14"/>
  <c r="I327" i="14"/>
  <c r="G327" i="14"/>
  <c r="U326" i="14"/>
  <c r="T326" i="14"/>
  <c r="O326" i="14"/>
  <c r="M326" i="14"/>
  <c r="K326" i="14"/>
  <c r="I326" i="14"/>
  <c r="G326" i="14"/>
  <c r="U325" i="14"/>
  <c r="T325" i="14"/>
  <c r="O325" i="14"/>
  <c r="M325" i="14"/>
  <c r="K325" i="14"/>
  <c r="I325" i="14"/>
  <c r="G325" i="14"/>
  <c r="U324" i="14"/>
  <c r="T324" i="14"/>
  <c r="O324" i="14"/>
  <c r="M324" i="14"/>
  <c r="K324" i="14"/>
  <c r="I324" i="14"/>
  <c r="G324" i="14"/>
  <c r="U323" i="14"/>
  <c r="T323" i="14"/>
  <c r="S323" i="14"/>
  <c r="R323" i="14"/>
  <c r="Q323" i="14"/>
  <c r="P323" i="14"/>
  <c r="L323" i="14"/>
  <c r="K323" i="14"/>
  <c r="J323" i="14"/>
  <c r="I323" i="14"/>
  <c r="H323" i="14"/>
  <c r="F323" i="14"/>
  <c r="E323" i="14"/>
  <c r="D323" i="14"/>
  <c r="G323" i="14" s="1"/>
  <c r="U322" i="14"/>
  <c r="T322" i="14"/>
  <c r="O322" i="14"/>
  <c r="M322" i="14"/>
  <c r="K322" i="14"/>
  <c r="I322" i="14"/>
  <c r="G322" i="14"/>
  <c r="U321" i="14"/>
  <c r="T321" i="14"/>
  <c r="O321" i="14"/>
  <c r="M321" i="14"/>
  <c r="K321" i="14"/>
  <c r="I321" i="14"/>
  <c r="G321" i="14"/>
  <c r="U320" i="14"/>
  <c r="T320" i="14"/>
  <c r="O320" i="14"/>
  <c r="M320" i="14"/>
  <c r="K320" i="14"/>
  <c r="I320" i="14"/>
  <c r="G320" i="14"/>
  <c r="U319" i="14"/>
  <c r="T319" i="14"/>
  <c r="O319" i="14"/>
  <c r="M319" i="14"/>
  <c r="K319" i="14"/>
  <c r="I319" i="14"/>
  <c r="G319" i="14"/>
  <c r="U318" i="14"/>
  <c r="T318" i="14"/>
  <c r="O318" i="14"/>
  <c r="M318" i="14"/>
  <c r="K318" i="14"/>
  <c r="I318" i="14"/>
  <c r="G318" i="14"/>
  <c r="S317" i="14"/>
  <c r="R317" i="14"/>
  <c r="Q317" i="14"/>
  <c r="P317" i="14"/>
  <c r="U317" i="14" s="1"/>
  <c r="O317" i="14"/>
  <c r="L317" i="14"/>
  <c r="J317" i="14"/>
  <c r="H317" i="14"/>
  <c r="I317" i="14" s="1"/>
  <c r="G317" i="14"/>
  <c r="F317" i="14"/>
  <c r="E317" i="14"/>
  <c r="D317" i="14"/>
  <c r="U316" i="14"/>
  <c r="T316" i="14"/>
  <c r="O316" i="14"/>
  <c r="M316" i="14"/>
  <c r="K316" i="14"/>
  <c r="I316" i="14"/>
  <c r="G316" i="14"/>
  <c r="U315" i="14"/>
  <c r="T315" i="14"/>
  <c r="O315" i="14"/>
  <c r="M315" i="14"/>
  <c r="K315" i="14"/>
  <c r="I315" i="14"/>
  <c r="G315" i="14"/>
  <c r="U314" i="14"/>
  <c r="T314" i="14"/>
  <c r="O314" i="14"/>
  <c r="M314" i="14"/>
  <c r="K314" i="14"/>
  <c r="I314" i="14"/>
  <c r="G314" i="14"/>
  <c r="U313" i="14"/>
  <c r="T313" i="14"/>
  <c r="O313" i="14"/>
  <c r="M313" i="14"/>
  <c r="K313" i="14"/>
  <c r="I313" i="14"/>
  <c r="G313" i="14"/>
  <c r="U312" i="14"/>
  <c r="T312" i="14"/>
  <c r="O312" i="14"/>
  <c r="M312" i="14"/>
  <c r="K312" i="14"/>
  <c r="I312" i="14"/>
  <c r="G312" i="14"/>
  <c r="U311" i="14"/>
  <c r="T311" i="14"/>
  <c r="O311" i="14"/>
  <c r="M311" i="14"/>
  <c r="K311" i="14"/>
  <c r="I311" i="14"/>
  <c r="G311" i="14"/>
  <c r="S310" i="14"/>
  <c r="R310" i="14"/>
  <c r="Q310" i="14"/>
  <c r="P310" i="14"/>
  <c r="L310" i="14"/>
  <c r="J310" i="14"/>
  <c r="H310" i="14"/>
  <c r="F310" i="14"/>
  <c r="U310" i="14" s="1"/>
  <c r="E310" i="14"/>
  <c r="M310" i="14" s="1"/>
  <c r="D310" i="14"/>
  <c r="U309" i="14"/>
  <c r="T309" i="14"/>
  <c r="O309" i="14"/>
  <c r="M309" i="14"/>
  <c r="K309" i="14"/>
  <c r="I309" i="14"/>
  <c r="G309" i="14"/>
  <c r="U308" i="14"/>
  <c r="T308" i="14"/>
  <c r="O308" i="14"/>
  <c r="M308" i="14"/>
  <c r="K308" i="14"/>
  <c r="I308" i="14"/>
  <c r="G308" i="14"/>
  <c r="U307" i="14"/>
  <c r="T307" i="14"/>
  <c r="O307" i="14"/>
  <c r="M307" i="14"/>
  <c r="K307" i="14"/>
  <c r="I307" i="14"/>
  <c r="G307" i="14"/>
  <c r="U306" i="14"/>
  <c r="T306" i="14"/>
  <c r="O306" i="14"/>
  <c r="M306" i="14"/>
  <c r="K306" i="14"/>
  <c r="I306" i="14"/>
  <c r="G306" i="14"/>
  <c r="U305" i="14"/>
  <c r="T305" i="14"/>
  <c r="O305" i="14"/>
  <c r="M305" i="14"/>
  <c r="K305" i="14"/>
  <c r="I305" i="14"/>
  <c r="G305" i="14"/>
  <c r="U304" i="14"/>
  <c r="T304" i="14"/>
  <c r="O304" i="14"/>
  <c r="M304" i="14"/>
  <c r="K304" i="14"/>
  <c r="I304" i="14"/>
  <c r="G304" i="14"/>
  <c r="S303" i="14"/>
  <c r="R303" i="14"/>
  <c r="Q303" i="14"/>
  <c r="T303" i="14" s="1"/>
  <c r="P303" i="14"/>
  <c r="U303" i="14" s="1"/>
  <c r="L303" i="14"/>
  <c r="J303" i="14"/>
  <c r="H303" i="14"/>
  <c r="F303" i="14"/>
  <c r="E303" i="14"/>
  <c r="M303" i="14" s="1"/>
  <c r="D303" i="14"/>
  <c r="U302" i="14"/>
  <c r="T302" i="14"/>
  <c r="O302" i="14"/>
  <c r="M302" i="14"/>
  <c r="K302" i="14"/>
  <c r="I302" i="14"/>
  <c r="G302" i="14"/>
  <c r="T299" i="14"/>
  <c r="S299" i="14"/>
  <c r="R299" i="14"/>
  <c r="Q299" i="14"/>
  <c r="P299" i="14"/>
  <c r="U299" i="14" s="1"/>
  <c r="L299" i="14"/>
  <c r="J299" i="14"/>
  <c r="H299" i="14"/>
  <c r="I299" i="14" s="1"/>
  <c r="G299" i="14"/>
  <c r="F299" i="14"/>
  <c r="E299" i="14"/>
  <c r="D299" i="14"/>
  <c r="O299" i="14" s="1"/>
  <c r="S298" i="14"/>
  <c r="R298" i="14"/>
  <c r="Q298" i="14"/>
  <c r="T298" i="14" s="1"/>
  <c r="P298" i="14"/>
  <c r="L298" i="14"/>
  <c r="J298" i="14"/>
  <c r="H298" i="14"/>
  <c r="F298" i="14"/>
  <c r="E298" i="14"/>
  <c r="K298" i="14" s="1"/>
  <c r="D298" i="14"/>
  <c r="U297" i="14"/>
  <c r="T297" i="14"/>
  <c r="O297" i="14"/>
  <c r="M297" i="14"/>
  <c r="K297" i="14"/>
  <c r="I297" i="14"/>
  <c r="G297" i="14"/>
  <c r="U296" i="14"/>
  <c r="T296" i="14"/>
  <c r="O296" i="14"/>
  <c r="M296" i="14"/>
  <c r="K296" i="14"/>
  <c r="I296" i="14"/>
  <c r="G296" i="14"/>
  <c r="U295" i="14"/>
  <c r="T295" i="14"/>
  <c r="O295" i="14"/>
  <c r="M295" i="14"/>
  <c r="K295" i="14"/>
  <c r="I295" i="14"/>
  <c r="G295" i="14"/>
  <c r="U294" i="14"/>
  <c r="T294" i="14"/>
  <c r="O294" i="14"/>
  <c r="M294" i="14"/>
  <c r="K294" i="14"/>
  <c r="I294" i="14"/>
  <c r="G294" i="14"/>
  <c r="U293" i="14"/>
  <c r="T293" i="14"/>
  <c r="O293" i="14"/>
  <c r="M293" i="14"/>
  <c r="K293" i="14"/>
  <c r="I293" i="14"/>
  <c r="G293" i="14"/>
  <c r="S292" i="14"/>
  <c r="R292" i="14"/>
  <c r="Q292" i="14"/>
  <c r="T292" i="14" s="1"/>
  <c r="P292" i="14"/>
  <c r="U292" i="14" s="1"/>
  <c r="L292" i="14"/>
  <c r="J292" i="14"/>
  <c r="H292" i="14"/>
  <c r="F292" i="14"/>
  <c r="E292" i="14"/>
  <c r="D292" i="14"/>
  <c r="G292" i="14" s="1"/>
  <c r="U291" i="14"/>
  <c r="T291" i="14"/>
  <c r="O291" i="14"/>
  <c r="M291" i="14"/>
  <c r="K291" i="14"/>
  <c r="I291" i="14"/>
  <c r="G291" i="14"/>
  <c r="U290" i="14"/>
  <c r="T290" i="14"/>
  <c r="O290" i="14"/>
  <c r="M290" i="14"/>
  <c r="K290" i="14"/>
  <c r="I290" i="14"/>
  <c r="G290" i="14"/>
  <c r="U289" i="14"/>
  <c r="T289" i="14"/>
  <c r="O289" i="14"/>
  <c r="M289" i="14"/>
  <c r="K289" i="14"/>
  <c r="I289" i="14"/>
  <c r="G289" i="14"/>
  <c r="U288" i="14"/>
  <c r="T288" i="14"/>
  <c r="O288" i="14"/>
  <c r="M288" i="14"/>
  <c r="K288" i="14"/>
  <c r="I288" i="14"/>
  <c r="G288" i="14"/>
  <c r="U287" i="14"/>
  <c r="T287" i="14"/>
  <c r="O287" i="14"/>
  <c r="M287" i="14"/>
  <c r="K287" i="14"/>
  <c r="I287" i="14"/>
  <c r="G287" i="14"/>
  <c r="U286" i="14"/>
  <c r="T286" i="14"/>
  <c r="O286" i="14"/>
  <c r="M286" i="14"/>
  <c r="K286" i="14"/>
  <c r="I286" i="14"/>
  <c r="G286" i="14"/>
  <c r="T285" i="14"/>
  <c r="S285" i="14"/>
  <c r="R285" i="14"/>
  <c r="Q285" i="14"/>
  <c r="P285" i="14"/>
  <c r="U285" i="14" s="1"/>
  <c r="L285" i="14"/>
  <c r="J285" i="14"/>
  <c r="H285" i="14"/>
  <c r="I285" i="14" s="1"/>
  <c r="G285" i="14"/>
  <c r="F285" i="14"/>
  <c r="E285" i="14"/>
  <c r="D285" i="14"/>
  <c r="O285" i="14" s="1"/>
  <c r="U284" i="14"/>
  <c r="T284" i="14"/>
  <c r="O284" i="14"/>
  <c r="M284" i="14"/>
  <c r="K284" i="14"/>
  <c r="I284" i="14"/>
  <c r="G284" i="14"/>
  <c r="U283" i="14"/>
  <c r="T283" i="14"/>
  <c r="O283" i="14"/>
  <c r="M283" i="14"/>
  <c r="K283" i="14"/>
  <c r="I283" i="14"/>
  <c r="G283" i="14"/>
  <c r="U282" i="14"/>
  <c r="T282" i="14"/>
  <c r="O282" i="14"/>
  <c r="M282" i="14"/>
  <c r="K282" i="14"/>
  <c r="I282" i="14"/>
  <c r="G282" i="14"/>
  <c r="U281" i="14"/>
  <c r="T281" i="14"/>
  <c r="O281" i="14"/>
  <c r="M281" i="14"/>
  <c r="K281" i="14"/>
  <c r="I281" i="14"/>
  <c r="G281" i="14"/>
  <c r="U280" i="14"/>
  <c r="T280" i="14"/>
  <c r="O280" i="14"/>
  <c r="M280" i="14"/>
  <c r="K280" i="14"/>
  <c r="I280" i="14"/>
  <c r="G280" i="14"/>
  <c r="U279" i="14"/>
  <c r="T279" i="14"/>
  <c r="O279" i="14"/>
  <c r="M279" i="14"/>
  <c r="K279" i="14"/>
  <c r="I279" i="14"/>
  <c r="G279" i="14"/>
  <c r="U278" i="14"/>
  <c r="T278" i="14"/>
  <c r="O278" i="14"/>
  <c r="M278" i="14"/>
  <c r="K278" i="14"/>
  <c r="I278" i="14"/>
  <c r="G278" i="14"/>
  <c r="U277" i="14"/>
  <c r="T277" i="14"/>
  <c r="O277" i="14"/>
  <c r="M277" i="14"/>
  <c r="K277" i="14"/>
  <c r="I277" i="14"/>
  <c r="G277" i="14"/>
  <c r="U276" i="14"/>
  <c r="T276" i="14"/>
  <c r="O276" i="14"/>
  <c r="M276" i="14"/>
  <c r="K276" i="14"/>
  <c r="I276" i="14"/>
  <c r="G276" i="14"/>
  <c r="S275" i="14"/>
  <c r="R275" i="14"/>
  <c r="Q275" i="14"/>
  <c r="T275" i="14" s="1"/>
  <c r="P275" i="14"/>
  <c r="U275" i="14" s="1"/>
  <c r="L275" i="14"/>
  <c r="J275" i="14"/>
  <c r="H275" i="14"/>
  <c r="F275" i="14"/>
  <c r="E275" i="14"/>
  <c r="M275" i="14" s="1"/>
  <c r="D275" i="14"/>
  <c r="U274" i="14"/>
  <c r="T274" i="14"/>
  <c r="O274" i="14"/>
  <c r="M274" i="14"/>
  <c r="K274" i="14"/>
  <c r="I274" i="14"/>
  <c r="G274" i="14"/>
  <c r="U273" i="14"/>
  <c r="T273" i="14"/>
  <c r="O273" i="14"/>
  <c r="M273" i="14"/>
  <c r="K273" i="14"/>
  <c r="I273" i="14"/>
  <c r="G273" i="14"/>
  <c r="U272" i="14"/>
  <c r="T272" i="14"/>
  <c r="O272" i="14"/>
  <c r="M272" i="14"/>
  <c r="K272" i="14"/>
  <c r="I272" i="14"/>
  <c r="G272" i="14"/>
  <c r="U271" i="14"/>
  <c r="T271" i="14"/>
  <c r="O271" i="14"/>
  <c r="M271" i="14"/>
  <c r="K271" i="14"/>
  <c r="I271" i="14"/>
  <c r="G271" i="14"/>
  <c r="U270" i="14"/>
  <c r="T270" i="14"/>
  <c r="O270" i="14"/>
  <c r="M270" i="14"/>
  <c r="K270" i="14"/>
  <c r="I270" i="14"/>
  <c r="G270" i="14"/>
  <c r="U269" i="14"/>
  <c r="T269" i="14"/>
  <c r="O269" i="14"/>
  <c r="M269" i="14"/>
  <c r="K269" i="14"/>
  <c r="I269" i="14"/>
  <c r="G269" i="14"/>
  <c r="U268" i="14"/>
  <c r="T268" i="14"/>
  <c r="O268" i="14"/>
  <c r="M268" i="14"/>
  <c r="K268" i="14"/>
  <c r="I268" i="14"/>
  <c r="G268" i="14"/>
  <c r="S267" i="14"/>
  <c r="R267" i="14"/>
  <c r="Q267" i="14"/>
  <c r="P267" i="14"/>
  <c r="L267" i="14"/>
  <c r="J267" i="14"/>
  <c r="H267" i="14"/>
  <c r="I267" i="14" s="1"/>
  <c r="F267" i="14"/>
  <c r="E267" i="14"/>
  <c r="D267" i="14"/>
  <c r="G267" i="14" s="1"/>
  <c r="U266" i="14"/>
  <c r="T266" i="14"/>
  <c r="O266" i="14"/>
  <c r="M266" i="14"/>
  <c r="K266" i="14"/>
  <c r="I266" i="14"/>
  <c r="G266" i="14"/>
  <c r="U265" i="14"/>
  <c r="T265" i="14"/>
  <c r="O265" i="14"/>
  <c r="M265" i="14"/>
  <c r="K265" i="14"/>
  <c r="I265" i="14"/>
  <c r="G265" i="14"/>
  <c r="U264" i="14"/>
  <c r="T264" i="14"/>
  <c r="O264" i="14"/>
  <c r="M264" i="14"/>
  <c r="K264" i="14"/>
  <c r="I264" i="14"/>
  <c r="G264" i="14"/>
  <c r="U263" i="14"/>
  <c r="T263" i="14"/>
  <c r="O263" i="14"/>
  <c r="M263" i="14"/>
  <c r="K263" i="14"/>
  <c r="I263" i="14"/>
  <c r="G263" i="14"/>
  <c r="S260" i="14"/>
  <c r="R260" i="14"/>
  <c r="Q260" i="14"/>
  <c r="T260" i="14" s="1"/>
  <c r="P260" i="14"/>
  <c r="U260" i="14" s="1"/>
  <c r="L260" i="14"/>
  <c r="J260" i="14"/>
  <c r="H260" i="14"/>
  <c r="F260" i="14"/>
  <c r="E260" i="14"/>
  <c r="D260" i="14"/>
  <c r="S259" i="14"/>
  <c r="R259" i="14"/>
  <c r="Q259" i="14"/>
  <c r="T259" i="14" s="1"/>
  <c r="P259" i="14"/>
  <c r="L259" i="14"/>
  <c r="J259" i="14"/>
  <c r="H259" i="14"/>
  <c r="G259" i="14"/>
  <c r="F259" i="14"/>
  <c r="E259" i="14"/>
  <c r="M259" i="14" s="1"/>
  <c r="D259" i="14"/>
  <c r="O259" i="14" s="1"/>
  <c r="U258" i="14"/>
  <c r="T258" i="14"/>
  <c r="O258" i="14"/>
  <c r="M258" i="14"/>
  <c r="K258" i="14"/>
  <c r="I258" i="14"/>
  <c r="G258" i="14"/>
  <c r="U257" i="14"/>
  <c r="T257" i="14"/>
  <c r="O257" i="14"/>
  <c r="M257" i="14"/>
  <c r="K257" i="14"/>
  <c r="I257" i="14"/>
  <c r="G257" i="14"/>
  <c r="U256" i="14"/>
  <c r="T256" i="14"/>
  <c r="O256" i="14"/>
  <c r="M256" i="14"/>
  <c r="K256" i="14"/>
  <c r="I256" i="14"/>
  <c r="G256" i="14"/>
  <c r="U255" i="14"/>
  <c r="T255" i="14"/>
  <c r="O255" i="14"/>
  <c r="M255" i="14"/>
  <c r="K255" i="14"/>
  <c r="I255" i="14"/>
  <c r="G255" i="14"/>
  <c r="S254" i="14"/>
  <c r="R254" i="14"/>
  <c r="Q254" i="14"/>
  <c r="T254" i="14" s="1"/>
  <c r="P254" i="14"/>
  <c r="L254" i="14"/>
  <c r="J254" i="14"/>
  <c r="H254" i="14"/>
  <c r="F254" i="14"/>
  <c r="U254" i="14" s="1"/>
  <c r="E254" i="14"/>
  <c r="M254" i="14" s="1"/>
  <c r="D254" i="14"/>
  <c r="U253" i="14"/>
  <c r="T253" i="14"/>
  <c r="O253" i="14"/>
  <c r="M253" i="14"/>
  <c r="K253" i="14"/>
  <c r="I253" i="14"/>
  <c r="G253" i="14"/>
  <c r="U252" i="14"/>
  <c r="T252" i="14"/>
  <c r="O252" i="14"/>
  <c r="M252" i="14"/>
  <c r="K252" i="14"/>
  <c r="I252" i="14"/>
  <c r="G252" i="14"/>
  <c r="U251" i="14"/>
  <c r="T251" i="14"/>
  <c r="O251" i="14"/>
  <c r="M251" i="14"/>
  <c r="K251" i="14"/>
  <c r="I251" i="14"/>
  <c r="G251" i="14"/>
  <c r="U250" i="14"/>
  <c r="T250" i="14"/>
  <c r="O250" i="14"/>
  <c r="M250" i="14"/>
  <c r="K250" i="14"/>
  <c r="I250" i="14"/>
  <c r="G250" i="14"/>
  <c r="U249" i="14"/>
  <c r="T249" i="14"/>
  <c r="O249" i="14"/>
  <c r="M249" i="14"/>
  <c r="K249" i="14"/>
  <c r="I249" i="14"/>
  <c r="G249" i="14"/>
  <c r="U248" i="14"/>
  <c r="T248" i="14"/>
  <c r="O248" i="14"/>
  <c r="M248" i="14"/>
  <c r="K248" i="14"/>
  <c r="I248" i="14"/>
  <c r="G248" i="14"/>
  <c r="S247" i="14"/>
  <c r="R247" i="14"/>
  <c r="Q247" i="14"/>
  <c r="T247" i="14" s="1"/>
  <c r="P247" i="14"/>
  <c r="U247" i="14" s="1"/>
  <c r="L247" i="14"/>
  <c r="J247" i="14"/>
  <c r="H247" i="14"/>
  <c r="F247" i="14"/>
  <c r="E247" i="14"/>
  <c r="D247" i="14"/>
  <c r="U246" i="14"/>
  <c r="T246" i="14"/>
  <c r="O246" i="14"/>
  <c r="M246" i="14"/>
  <c r="K246" i="14"/>
  <c r="I246" i="14"/>
  <c r="G246" i="14"/>
  <c r="U245" i="14"/>
  <c r="T245" i="14"/>
  <c r="O245" i="14"/>
  <c r="M245" i="14"/>
  <c r="K245" i="14"/>
  <c r="I245" i="14"/>
  <c r="G245" i="14"/>
  <c r="U244" i="14"/>
  <c r="T244" i="14"/>
  <c r="O244" i="14"/>
  <c r="M244" i="14"/>
  <c r="K244" i="14"/>
  <c r="I244" i="14"/>
  <c r="G244" i="14"/>
  <c r="U243" i="14"/>
  <c r="T243" i="14"/>
  <c r="O243" i="14"/>
  <c r="M243" i="14"/>
  <c r="K243" i="14"/>
  <c r="I243" i="14"/>
  <c r="G243" i="14"/>
  <c r="U242" i="14"/>
  <c r="T242" i="14"/>
  <c r="O242" i="14"/>
  <c r="M242" i="14"/>
  <c r="K242" i="14"/>
  <c r="I242" i="14"/>
  <c r="G242" i="14"/>
  <c r="U241" i="14"/>
  <c r="T241" i="14"/>
  <c r="O241" i="14"/>
  <c r="M241" i="14"/>
  <c r="K241" i="14"/>
  <c r="I241" i="14"/>
  <c r="G241" i="14"/>
  <c r="S240" i="14"/>
  <c r="R240" i="14"/>
  <c r="Q240" i="14"/>
  <c r="T240" i="14" s="1"/>
  <c r="P240" i="14"/>
  <c r="O240" i="14"/>
  <c r="L240" i="14"/>
  <c r="J240" i="14"/>
  <c r="K240" i="14" s="1"/>
  <c r="H240" i="14"/>
  <c r="F240" i="14"/>
  <c r="E240" i="14"/>
  <c r="D240" i="14"/>
  <c r="I240" i="14" s="1"/>
  <c r="U239" i="14"/>
  <c r="T239" i="14"/>
  <c r="O239" i="14"/>
  <c r="M239" i="14"/>
  <c r="K239" i="14"/>
  <c r="I239" i="14"/>
  <c r="G239" i="14"/>
  <c r="U238" i="14"/>
  <c r="T238" i="14"/>
  <c r="O238" i="14"/>
  <c r="M238" i="14"/>
  <c r="K238" i="14"/>
  <c r="I238" i="14"/>
  <c r="G238" i="14"/>
  <c r="U237" i="14"/>
  <c r="T237" i="14"/>
  <c r="O237" i="14"/>
  <c r="M237" i="14"/>
  <c r="K237" i="14"/>
  <c r="I237" i="14"/>
  <c r="G237" i="14"/>
  <c r="U236" i="14"/>
  <c r="T236" i="14"/>
  <c r="O236" i="14"/>
  <c r="M236" i="14"/>
  <c r="K236" i="14"/>
  <c r="I236" i="14"/>
  <c r="G236" i="14"/>
  <c r="U235" i="14"/>
  <c r="T235" i="14"/>
  <c r="O235" i="14"/>
  <c r="M235" i="14"/>
  <c r="K235" i="14"/>
  <c r="I235" i="14"/>
  <c r="G235" i="14"/>
  <c r="U234" i="14"/>
  <c r="T234" i="14"/>
  <c r="O234" i="14"/>
  <c r="M234" i="14"/>
  <c r="K234" i="14"/>
  <c r="I234" i="14"/>
  <c r="G234" i="14"/>
  <c r="S231" i="14"/>
  <c r="T231" i="14" s="1"/>
  <c r="R231" i="14"/>
  <c r="Q231" i="14"/>
  <c r="P231" i="14"/>
  <c r="L231" i="14"/>
  <c r="K231" i="14"/>
  <c r="J231" i="14"/>
  <c r="I231" i="14"/>
  <c r="H231" i="14"/>
  <c r="F231" i="14"/>
  <c r="E231" i="14"/>
  <c r="D231" i="14"/>
  <c r="G231" i="14" s="1"/>
  <c r="S230" i="14"/>
  <c r="R230" i="14"/>
  <c r="Q230" i="14"/>
  <c r="P230" i="14"/>
  <c r="L230" i="14"/>
  <c r="J230" i="14"/>
  <c r="H230" i="14"/>
  <c r="F230" i="14"/>
  <c r="U230" i="14" s="1"/>
  <c r="E230" i="14"/>
  <c r="M230" i="14" s="1"/>
  <c r="D230" i="14"/>
  <c r="I230" i="14" s="1"/>
  <c r="U229" i="14"/>
  <c r="T229" i="14"/>
  <c r="O229" i="14"/>
  <c r="M229" i="14"/>
  <c r="K229" i="14"/>
  <c r="I229" i="14"/>
  <c r="G229" i="14"/>
  <c r="U228" i="14"/>
  <c r="T228" i="14"/>
  <c r="O228" i="14"/>
  <c r="M228" i="14"/>
  <c r="K228" i="14"/>
  <c r="I228" i="14"/>
  <c r="G228" i="14"/>
  <c r="U227" i="14"/>
  <c r="T227" i="14"/>
  <c r="O227" i="14"/>
  <c r="M227" i="14"/>
  <c r="K227" i="14"/>
  <c r="I227" i="14"/>
  <c r="G227" i="14"/>
  <c r="U226" i="14"/>
  <c r="T226" i="14"/>
  <c r="O226" i="14"/>
  <c r="M226" i="14"/>
  <c r="K226" i="14"/>
  <c r="I226" i="14"/>
  <c r="G226" i="14"/>
  <c r="U225" i="14"/>
  <c r="T225" i="14"/>
  <c r="O225" i="14"/>
  <c r="M225" i="14"/>
  <c r="K225" i="14"/>
  <c r="I225" i="14"/>
  <c r="G225" i="14"/>
  <c r="S224" i="14"/>
  <c r="R224" i="14"/>
  <c r="Q224" i="14"/>
  <c r="T224" i="14" s="1"/>
  <c r="P224" i="14"/>
  <c r="L224" i="14"/>
  <c r="J224" i="14"/>
  <c r="H224" i="14"/>
  <c r="F224" i="14"/>
  <c r="E224" i="14"/>
  <c r="D224" i="14"/>
  <c r="U223" i="14"/>
  <c r="T223" i="14"/>
  <c r="O223" i="14"/>
  <c r="M223" i="14"/>
  <c r="K223" i="14"/>
  <c r="I223" i="14"/>
  <c r="G223" i="14"/>
  <c r="U222" i="14"/>
  <c r="T222" i="14"/>
  <c r="O222" i="14"/>
  <c r="M222" i="14"/>
  <c r="K222" i="14"/>
  <c r="I222" i="14"/>
  <c r="G222" i="14"/>
  <c r="U221" i="14"/>
  <c r="T221" i="14"/>
  <c r="O221" i="14"/>
  <c r="M221" i="14"/>
  <c r="K221" i="14"/>
  <c r="I221" i="14"/>
  <c r="G221" i="14"/>
  <c r="U220" i="14"/>
  <c r="T220" i="14"/>
  <c r="O220" i="14"/>
  <c r="M220" i="14"/>
  <c r="K220" i="14"/>
  <c r="I220" i="14"/>
  <c r="G220" i="14"/>
  <c r="U219" i="14"/>
  <c r="T219" i="14"/>
  <c r="O219" i="14"/>
  <c r="M219" i="14"/>
  <c r="K219" i="14"/>
  <c r="I219" i="14"/>
  <c r="G219" i="14"/>
  <c r="U218" i="14"/>
  <c r="T218" i="14"/>
  <c r="O218" i="14"/>
  <c r="M218" i="14"/>
  <c r="K218" i="14"/>
  <c r="I218" i="14"/>
  <c r="G218" i="14"/>
  <c r="U217" i="14"/>
  <c r="T217" i="14"/>
  <c r="O217" i="14"/>
  <c r="M217" i="14"/>
  <c r="K217" i="14"/>
  <c r="I217" i="14"/>
  <c r="G217" i="14"/>
  <c r="S216" i="14"/>
  <c r="R216" i="14"/>
  <c r="Q216" i="14"/>
  <c r="T216" i="14" s="1"/>
  <c r="P216" i="14"/>
  <c r="L216" i="14"/>
  <c r="J216" i="14"/>
  <c r="H216" i="14"/>
  <c r="F216" i="14"/>
  <c r="U216" i="14" s="1"/>
  <c r="E216" i="14"/>
  <c r="D216" i="14"/>
  <c r="U215" i="14"/>
  <c r="T215" i="14"/>
  <c r="O215" i="14"/>
  <c r="M215" i="14"/>
  <c r="K215" i="14"/>
  <c r="I215" i="14"/>
  <c r="G215" i="14"/>
  <c r="U214" i="14"/>
  <c r="T214" i="14"/>
  <c r="O214" i="14"/>
  <c r="M214" i="14"/>
  <c r="K214" i="14"/>
  <c r="I214" i="14"/>
  <c r="G214" i="14"/>
  <c r="U213" i="14"/>
  <c r="T213" i="14"/>
  <c r="O213" i="14"/>
  <c r="M213" i="14"/>
  <c r="K213" i="14"/>
  <c r="I213" i="14"/>
  <c r="G213" i="14"/>
  <c r="U212" i="14"/>
  <c r="T212" i="14"/>
  <c r="O212" i="14"/>
  <c r="M212" i="14"/>
  <c r="K212" i="14"/>
  <c r="I212" i="14"/>
  <c r="G212" i="14"/>
  <c r="U211" i="14"/>
  <c r="T211" i="14"/>
  <c r="O211" i="14"/>
  <c r="M211" i="14"/>
  <c r="K211" i="14"/>
  <c r="I211" i="14"/>
  <c r="G211" i="14"/>
  <c r="U210" i="14"/>
  <c r="T210" i="14"/>
  <c r="O210" i="14"/>
  <c r="M210" i="14"/>
  <c r="K210" i="14"/>
  <c r="I210" i="14"/>
  <c r="G210" i="14"/>
  <c r="U209" i="14"/>
  <c r="T209" i="14"/>
  <c r="O209" i="14"/>
  <c r="M209" i="14"/>
  <c r="K209" i="14"/>
  <c r="I209" i="14"/>
  <c r="G209" i="14"/>
  <c r="U208" i="14"/>
  <c r="T208" i="14"/>
  <c r="O208" i="14"/>
  <c r="M208" i="14"/>
  <c r="K208" i="14"/>
  <c r="I208" i="14"/>
  <c r="G208" i="14"/>
  <c r="S205" i="14"/>
  <c r="R205" i="14"/>
  <c r="Q205" i="14"/>
  <c r="T205" i="14" s="1"/>
  <c r="P205" i="14"/>
  <c r="L205" i="14"/>
  <c r="J205" i="14"/>
  <c r="H205" i="14"/>
  <c r="F205" i="14"/>
  <c r="U205" i="14" s="1"/>
  <c r="E205" i="14"/>
  <c r="M205" i="14" s="1"/>
  <c r="D205" i="14"/>
  <c r="S204" i="14"/>
  <c r="R204" i="14"/>
  <c r="Q204" i="14"/>
  <c r="T204" i="14" s="1"/>
  <c r="P204" i="14"/>
  <c r="U204" i="14" s="1"/>
  <c r="L204" i="14"/>
  <c r="J204" i="14"/>
  <c r="H204" i="14"/>
  <c r="F204" i="14"/>
  <c r="E204" i="14"/>
  <c r="D204" i="14"/>
  <c r="U203" i="14"/>
  <c r="T203" i="14"/>
  <c r="O203" i="14"/>
  <c r="M203" i="14"/>
  <c r="K203" i="14"/>
  <c r="I203" i="14"/>
  <c r="G203" i="14"/>
  <c r="U202" i="14"/>
  <c r="T202" i="14"/>
  <c r="O202" i="14"/>
  <c r="M202" i="14"/>
  <c r="K202" i="14"/>
  <c r="I202" i="14"/>
  <c r="G202" i="14"/>
  <c r="U201" i="14"/>
  <c r="T201" i="14"/>
  <c r="O201" i="14"/>
  <c r="M201" i="14"/>
  <c r="K201" i="14"/>
  <c r="I201" i="14"/>
  <c r="G201" i="14"/>
  <c r="U200" i="14"/>
  <c r="T200" i="14"/>
  <c r="O200" i="14"/>
  <c r="M200" i="14"/>
  <c r="K200" i="14"/>
  <c r="I200" i="14"/>
  <c r="G200" i="14"/>
  <c r="U199" i="14"/>
  <c r="T199" i="14"/>
  <c r="O199" i="14"/>
  <c r="M199" i="14"/>
  <c r="K199" i="14"/>
  <c r="I199" i="14"/>
  <c r="G199" i="14"/>
  <c r="S198" i="14"/>
  <c r="R198" i="14"/>
  <c r="Q198" i="14"/>
  <c r="P198" i="14"/>
  <c r="O198" i="14"/>
  <c r="L198" i="14"/>
  <c r="J198" i="14"/>
  <c r="K198" i="14" s="1"/>
  <c r="H198" i="14"/>
  <c r="F198" i="14"/>
  <c r="U198" i="14" s="1"/>
  <c r="E198" i="14"/>
  <c r="D198" i="14"/>
  <c r="U197" i="14"/>
  <c r="T197" i="14"/>
  <c r="O197" i="14"/>
  <c r="M197" i="14"/>
  <c r="K197" i="14"/>
  <c r="I197" i="14"/>
  <c r="G197" i="14"/>
  <c r="U196" i="14"/>
  <c r="T196" i="14"/>
  <c r="O196" i="14"/>
  <c r="M196" i="14"/>
  <c r="K196" i="14"/>
  <c r="I196" i="14"/>
  <c r="G196" i="14"/>
  <c r="U195" i="14"/>
  <c r="T195" i="14"/>
  <c r="O195" i="14"/>
  <c r="M195" i="14"/>
  <c r="K195" i="14"/>
  <c r="I195" i="14"/>
  <c r="G195" i="14"/>
  <c r="U194" i="14"/>
  <c r="T194" i="14"/>
  <c r="O194" i="14"/>
  <c r="M194" i="14"/>
  <c r="K194" i="14"/>
  <c r="I194" i="14"/>
  <c r="G194" i="14"/>
  <c r="U193" i="14"/>
  <c r="T193" i="14"/>
  <c r="O193" i="14"/>
  <c r="M193" i="14"/>
  <c r="K193" i="14"/>
  <c r="I193" i="14"/>
  <c r="G193" i="14"/>
  <c r="U192" i="14"/>
  <c r="T192" i="14"/>
  <c r="O192" i="14"/>
  <c r="M192" i="14"/>
  <c r="K192" i="14"/>
  <c r="I192" i="14"/>
  <c r="G192" i="14"/>
  <c r="S191" i="14"/>
  <c r="R191" i="14"/>
  <c r="Q191" i="14"/>
  <c r="T191" i="14" s="1"/>
  <c r="P191" i="14"/>
  <c r="L191" i="14"/>
  <c r="J191" i="14"/>
  <c r="K191" i="14" s="1"/>
  <c r="I191" i="14"/>
  <c r="H191" i="14"/>
  <c r="F191" i="14"/>
  <c r="E191" i="14"/>
  <c r="D191" i="14"/>
  <c r="U190" i="14"/>
  <c r="T190" i="14"/>
  <c r="O190" i="14"/>
  <c r="M190" i="14"/>
  <c r="K190" i="14"/>
  <c r="I190" i="14"/>
  <c r="G190" i="14"/>
  <c r="U189" i="14"/>
  <c r="T189" i="14"/>
  <c r="O189" i="14"/>
  <c r="M189" i="14"/>
  <c r="K189" i="14"/>
  <c r="I189" i="14"/>
  <c r="G189" i="14"/>
  <c r="U188" i="14"/>
  <c r="T188" i="14"/>
  <c r="O188" i="14"/>
  <c r="M188" i="14"/>
  <c r="K188" i="14"/>
  <c r="I188" i="14"/>
  <c r="G188" i="14"/>
  <c r="U187" i="14"/>
  <c r="T187" i="14"/>
  <c r="O187" i="14"/>
  <c r="M187" i="14"/>
  <c r="K187" i="14"/>
  <c r="I187" i="14"/>
  <c r="G187" i="14"/>
  <c r="U186" i="14"/>
  <c r="T186" i="14"/>
  <c r="O186" i="14"/>
  <c r="M186" i="14"/>
  <c r="K186" i="14"/>
  <c r="I186" i="14"/>
  <c r="G186" i="14"/>
  <c r="S185" i="14"/>
  <c r="R185" i="14"/>
  <c r="Q185" i="14"/>
  <c r="P185" i="14"/>
  <c r="L185" i="14"/>
  <c r="J185" i="14"/>
  <c r="I185" i="14"/>
  <c r="H185" i="14"/>
  <c r="F185" i="14"/>
  <c r="G185" i="14" s="1"/>
  <c r="E185" i="14"/>
  <c r="D185" i="14"/>
  <c r="O185" i="14" s="1"/>
  <c r="U184" i="14"/>
  <c r="T184" i="14"/>
  <c r="O184" i="14"/>
  <c r="M184" i="14"/>
  <c r="K184" i="14"/>
  <c r="I184" i="14"/>
  <c r="G184" i="14"/>
  <c r="U183" i="14"/>
  <c r="T183" i="14"/>
  <c r="O183" i="14"/>
  <c r="M183" i="14"/>
  <c r="K183" i="14"/>
  <c r="I183" i="14"/>
  <c r="G183" i="14"/>
  <c r="U182" i="14"/>
  <c r="T182" i="14"/>
  <c r="O182" i="14"/>
  <c r="M182" i="14"/>
  <c r="K182" i="14"/>
  <c r="I182" i="14"/>
  <c r="G182" i="14"/>
  <c r="U181" i="14"/>
  <c r="T181" i="14"/>
  <c r="O181" i="14"/>
  <c r="M181" i="14"/>
  <c r="K181" i="14"/>
  <c r="I181" i="14"/>
  <c r="G181" i="14"/>
  <c r="U180" i="14"/>
  <c r="T180" i="14"/>
  <c r="O180" i="14"/>
  <c r="M180" i="14"/>
  <c r="K180" i="14"/>
  <c r="I180" i="14"/>
  <c r="G180" i="14"/>
  <c r="T179" i="14"/>
  <c r="S179" i="14"/>
  <c r="R179" i="14"/>
  <c r="Q179" i="14"/>
  <c r="P179" i="14"/>
  <c r="U179" i="14" s="1"/>
  <c r="L179" i="14"/>
  <c r="K179" i="14"/>
  <c r="J179" i="14"/>
  <c r="H179" i="14"/>
  <c r="I179" i="14" s="1"/>
  <c r="F179" i="14"/>
  <c r="E179" i="14"/>
  <c r="D179" i="14"/>
  <c r="G179" i="14" s="1"/>
  <c r="U178" i="14"/>
  <c r="T178" i="14"/>
  <c r="O178" i="14"/>
  <c r="M178" i="14"/>
  <c r="K178" i="14"/>
  <c r="I178" i="14"/>
  <c r="G178" i="14"/>
  <c r="U177" i="14"/>
  <c r="T177" i="14"/>
  <c r="O177" i="14"/>
  <c r="M177" i="14"/>
  <c r="K177" i="14"/>
  <c r="I177" i="14"/>
  <c r="G177" i="14"/>
  <c r="U176" i="14"/>
  <c r="T176" i="14"/>
  <c r="O176" i="14"/>
  <c r="M176" i="14"/>
  <c r="K176" i="14"/>
  <c r="I176" i="14"/>
  <c r="G176" i="14"/>
  <c r="U175" i="14"/>
  <c r="T175" i="14"/>
  <c r="O175" i="14"/>
  <c r="M175" i="14"/>
  <c r="K175" i="14"/>
  <c r="I175" i="14"/>
  <c r="G175" i="14"/>
  <c r="U174" i="14"/>
  <c r="T174" i="14"/>
  <c r="O174" i="14"/>
  <c r="M174" i="14"/>
  <c r="K174" i="14"/>
  <c r="I174" i="14"/>
  <c r="G174" i="14"/>
  <c r="U173" i="14"/>
  <c r="T173" i="14"/>
  <c r="O173" i="14"/>
  <c r="M173" i="14"/>
  <c r="K173" i="14"/>
  <c r="I173" i="14"/>
  <c r="G173" i="14"/>
  <c r="S170" i="14"/>
  <c r="R170" i="14"/>
  <c r="Q170" i="14"/>
  <c r="P170" i="14"/>
  <c r="L170" i="14"/>
  <c r="J170" i="14"/>
  <c r="H170" i="14"/>
  <c r="F170" i="14"/>
  <c r="U170" i="14" s="1"/>
  <c r="E170" i="14"/>
  <c r="K170" i="14" s="1"/>
  <c r="D170" i="14"/>
  <c r="S169" i="14"/>
  <c r="R169" i="14"/>
  <c r="Q169" i="14"/>
  <c r="P169" i="14"/>
  <c r="U169" i="14" s="1"/>
  <c r="O169" i="14"/>
  <c r="L169" i="14"/>
  <c r="J169" i="14"/>
  <c r="I169" i="14"/>
  <c r="H169" i="14"/>
  <c r="F169" i="14"/>
  <c r="E169" i="14"/>
  <c r="D169" i="14"/>
  <c r="G169" i="14" s="1"/>
  <c r="U168" i="14"/>
  <c r="T168" i="14"/>
  <c r="O168" i="14"/>
  <c r="M168" i="14"/>
  <c r="K168" i="14"/>
  <c r="I168" i="14"/>
  <c r="G168" i="14"/>
  <c r="U167" i="14"/>
  <c r="T167" i="14"/>
  <c r="O167" i="14"/>
  <c r="M167" i="14"/>
  <c r="K167" i="14"/>
  <c r="I167" i="14"/>
  <c r="G167" i="14"/>
  <c r="U166" i="14"/>
  <c r="T166" i="14"/>
  <c r="O166" i="14"/>
  <c r="M166" i="14"/>
  <c r="K166" i="14"/>
  <c r="I166" i="14"/>
  <c r="G166" i="14"/>
  <c r="U165" i="14"/>
  <c r="T165" i="14"/>
  <c r="O165" i="14"/>
  <c r="M165" i="14"/>
  <c r="K165" i="14"/>
  <c r="I165" i="14"/>
  <c r="G165" i="14"/>
  <c r="U164" i="14"/>
  <c r="T164" i="14"/>
  <c r="O164" i="14"/>
  <c r="M164" i="14"/>
  <c r="K164" i="14"/>
  <c r="I164" i="14"/>
  <c r="G164" i="14"/>
  <c r="S163" i="14"/>
  <c r="R163" i="14"/>
  <c r="Q163" i="14"/>
  <c r="T163" i="14" s="1"/>
  <c r="P163" i="14"/>
  <c r="U163" i="14" s="1"/>
  <c r="L163" i="14"/>
  <c r="K163" i="14"/>
  <c r="J163" i="14"/>
  <c r="H163" i="14"/>
  <c r="F163" i="14"/>
  <c r="E163" i="14"/>
  <c r="M163" i="14" s="1"/>
  <c r="D163" i="14"/>
  <c r="I163" i="14" s="1"/>
  <c r="U162" i="14"/>
  <c r="T162" i="14"/>
  <c r="O162" i="14"/>
  <c r="M162" i="14"/>
  <c r="K162" i="14"/>
  <c r="I162" i="14"/>
  <c r="G162" i="14"/>
  <c r="U161" i="14"/>
  <c r="T161" i="14"/>
  <c r="O161" i="14"/>
  <c r="M161" i="14"/>
  <c r="K161" i="14"/>
  <c r="I161" i="14"/>
  <c r="G161" i="14"/>
  <c r="U160" i="14"/>
  <c r="T160" i="14"/>
  <c r="O160" i="14"/>
  <c r="M160" i="14"/>
  <c r="K160" i="14"/>
  <c r="I160" i="14"/>
  <c r="G160" i="14"/>
  <c r="U159" i="14"/>
  <c r="T159" i="14"/>
  <c r="O159" i="14"/>
  <c r="M159" i="14"/>
  <c r="K159" i="14"/>
  <c r="I159" i="14"/>
  <c r="G159" i="14"/>
  <c r="U158" i="14"/>
  <c r="T158" i="14"/>
  <c r="O158" i="14"/>
  <c r="M158" i="14"/>
  <c r="K158" i="14"/>
  <c r="I158" i="14"/>
  <c r="G158" i="14"/>
  <c r="S157" i="14"/>
  <c r="R157" i="14"/>
  <c r="Q157" i="14"/>
  <c r="P157" i="14"/>
  <c r="U157" i="14" s="1"/>
  <c r="O157" i="14"/>
  <c r="L157" i="14"/>
  <c r="J157" i="14"/>
  <c r="H157" i="14"/>
  <c r="F157" i="14"/>
  <c r="E157" i="14"/>
  <c r="K157" i="14" s="1"/>
  <c r="D157" i="14"/>
  <c r="U156" i="14"/>
  <c r="T156" i="14"/>
  <c r="O156" i="14"/>
  <c r="M156" i="14"/>
  <c r="K156" i="14"/>
  <c r="I156" i="14"/>
  <c r="G156" i="14"/>
  <c r="U155" i="14"/>
  <c r="T155" i="14"/>
  <c r="O155" i="14"/>
  <c r="M155" i="14"/>
  <c r="K155" i="14"/>
  <c r="I155" i="14"/>
  <c r="G155" i="14"/>
  <c r="U154" i="14"/>
  <c r="T154" i="14"/>
  <c r="O154" i="14"/>
  <c r="M154" i="14"/>
  <c r="K154" i="14"/>
  <c r="I154" i="14"/>
  <c r="G154" i="14"/>
  <c r="U153" i="14"/>
  <c r="T153" i="14"/>
  <c r="O153" i="14"/>
  <c r="M153" i="14"/>
  <c r="K153" i="14"/>
  <c r="I153" i="14"/>
  <c r="G153" i="14"/>
  <c r="U152" i="14"/>
  <c r="T152" i="14"/>
  <c r="O152" i="14"/>
  <c r="M152" i="14"/>
  <c r="K152" i="14"/>
  <c r="I152" i="14"/>
  <c r="G152" i="14"/>
  <c r="U151" i="14"/>
  <c r="T151" i="14"/>
  <c r="O151" i="14"/>
  <c r="M151" i="14"/>
  <c r="K151" i="14"/>
  <c r="I151" i="14"/>
  <c r="G151" i="14"/>
  <c r="S150" i="14"/>
  <c r="R150" i="14"/>
  <c r="Q150" i="14"/>
  <c r="T150" i="14" s="1"/>
  <c r="P150" i="14"/>
  <c r="U150" i="14" s="1"/>
  <c r="L150" i="14"/>
  <c r="J150" i="14"/>
  <c r="H150" i="14"/>
  <c r="F150" i="14"/>
  <c r="E150" i="14"/>
  <c r="D150" i="14"/>
  <c r="G150" i="14" s="1"/>
  <c r="U149" i="14"/>
  <c r="T149" i="14"/>
  <c r="O149" i="14"/>
  <c r="M149" i="14"/>
  <c r="K149" i="14"/>
  <c r="I149" i="14"/>
  <c r="G149" i="14"/>
  <c r="U148" i="14"/>
  <c r="T148" i="14"/>
  <c r="O148" i="14"/>
  <c r="M148" i="14"/>
  <c r="K148" i="14"/>
  <c r="I148" i="14"/>
  <c r="G148" i="14"/>
  <c r="U147" i="14"/>
  <c r="T147" i="14"/>
  <c r="O147" i="14"/>
  <c r="M147" i="14"/>
  <c r="K147" i="14"/>
  <c r="I147" i="14"/>
  <c r="G147" i="14"/>
  <c r="U146" i="14"/>
  <c r="T146" i="14"/>
  <c r="O146" i="14"/>
  <c r="M146" i="14"/>
  <c r="K146" i="14"/>
  <c r="I146" i="14"/>
  <c r="G146" i="14"/>
  <c r="U145" i="14"/>
  <c r="T145" i="14"/>
  <c r="O145" i="14"/>
  <c r="M145" i="14"/>
  <c r="K145" i="14"/>
  <c r="I145" i="14"/>
  <c r="G145" i="14"/>
  <c r="S144" i="14"/>
  <c r="R144" i="14"/>
  <c r="Q144" i="14"/>
  <c r="P144" i="14"/>
  <c r="O144" i="14"/>
  <c r="L144" i="14"/>
  <c r="J144" i="14"/>
  <c r="H144" i="14"/>
  <c r="F144" i="14"/>
  <c r="U144" i="14" s="1"/>
  <c r="E144" i="14"/>
  <c r="D144" i="14"/>
  <c r="U143" i="14"/>
  <c r="T143" i="14"/>
  <c r="O143" i="14"/>
  <c r="M143" i="14"/>
  <c r="K143" i="14"/>
  <c r="I143" i="14"/>
  <c r="G143" i="14"/>
  <c r="U142" i="14"/>
  <c r="T142" i="14"/>
  <c r="O142" i="14"/>
  <c r="M142" i="14"/>
  <c r="K142" i="14"/>
  <c r="I142" i="14"/>
  <c r="G142" i="14"/>
  <c r="U141" i="14"/>
  <c r="T141" i="14"/>
  <c r="O141" i="14"/>
  <c r="M141" i="14"/>
  <c r="K141" i="14"/>
  <c r="I141" i="14"/>
  <c r="G141" i="14"/>
  <c r="U140" i="14"/>
  <c r="T140" i="14"/>
  <c r="O140" i="14"/>
  <c r="M140" i="14"/>
  <c r="K140" i="14"/>
  <c r="I140" i="14"/>
  <c r="G140" i="14"/>
  <c r="U139" i="14"/>
  <c r="T139" i="14"/>
  <c r="O139" i="14"/>
  <c r="M139" i="14"/>
  <c r="K139" i="14"/>
  <c r="I139" i="14"/>
  <c r="G139" i="14"/>
  <c r="U138" i="14"/>
  <c r="T138" i="14"/>
  <c r="O138" i="14"/>
  <c r="M138" i="14"/>
  <c r="K138" i="14"/>
  <c r="I138" i="14"/>
  <c r="G138" i="14"/>
  <c r="S137" i="14"/>
  <c r="R137" i="14"/>
  <c r="Q137" i="14"/>
  <c r="T137" i="14" s="1"/>
  <c r="P137" i="14"/>
  <c r="U137" i="14" s="1"/>
  <c r="L137" i="14"/>
  <c r="J137" i="14"/>
  <c r="H137" i="14"/>
  <c r="I137" i="14" s="1"/>
  <c r="G137" i="14"/>
  <c r="F137" i="14"/>
  <c r="E137" i="14"/>
  <c r="D137" i="14"/>
  <c r="O137" i="14" s="1"/>
  <c r="U136" i="14"/>
  <c r="T136" i="14"/>
  <c r="O136" i="14"/>
  <c r="M136" i="14"/>
  <c r="K136" i="14"/>
  <c r="I136" i="14"/>
  <c r="G136" i="14"/>
  <c r="U135" i="14"/>
  <c r="T135" i="14"/>
  <c r="O135" i="14"/>
  <c r="M135" i="14"/>
  <c r="K135" i="14"/>
  <c r="I135" i="14"/>
  <c r="G135" i="14"/>
  <c r="U134" i="14"/>
  <c r="T134" i="14"/>
  <c r="O134" i="14"/>
  <c r="M134" i="14"/>
  <c r="K134" i="14"/>
  <c r="I134" i="14"/>
  <c r="G134" i="14"/>
  <c r="U133" i="14"/>
  <c r="T133" i="14"/>
  <c r="O133" i="14"/>
  <c r="M133" i="14"/>
  <c r="K133" i="14"/>
  <c r="I133" i="14"/>
  <c r="G133" i="14"/>
  <c r="S132" i="14"/>
  <c r="R132" i="14"/>
  <c r="Q132" i="14"/>
  <c r="T132" i="14" s="1"/>
  <c r="P132" i="14"/>
  <c r="L132" i="14"/>
  <c r="J132" i="14"/>
  <c r="H132" i="14"/>
  <c r="F132" i="14"/>
  <c r="U132" i="14" s="1"/>
  <c r="E132" i="14"/>
  <c r="K132" i="14" s="1"/>
  <c r="D132" i="14"/>
  <c r="U131" i="14"/>
  <c r="T131" i="14"/>
  <c r="O131" i="14"/>
  <c r="M131" i="14"/>
  <c r="K131" i="14"/>
  <c r="I131" i="14"/>
  <c r="G131" i="14"/>
  <c r="U130" i="14"/>
  <c r="T130" i="14"/>
  <c r="O130" i="14"/>
  <c r="M130" i="14"/>
  <c r="K130" i="14"/>
  <c r="I130" i="14"/>
  <c r="G130" i="14"/>
  <c r="U129" i="14"/>
  <c r="T129" i="14"/>
  <c r="O129" i="14"/>
  <c r="M129" i="14"/>
  <c r="K129" i="14"/>
  <c r="I129" i="14"/>
  <c r="G129" i="14"/>
  <c r="U128" i="14"/>
  <c r="T128" i="14"/>
  <c r="O128" i="14"/>
  <c r="M128" i="14"/>
  <c r="K128" i="14"/>
  <c r="I128" i="14"/>
  <c r="G128" i="14"/>
  <c r="U127" i="14"/>
  <c r="T127" i="14"/>
  <c r="O127" i="14"/>
  <c r="M127" i="14"/>
  <c r="K127" i="14"/>
  <c r="I127" i="14"/>
  <c r="G127" i="14"/>
  <c r="S126" i="14"/>
  <c r="R126" i="14"/>
  <c r="Q126" i="14"/>
  <c r="T126" i="14" s="1"/>
  <c r="P126" i="14"/>
  <c r="U126" i="14" s="1"/>
  <c r="L126" i="14"/>
  <c r="J126" i="14"/>
  <c r="H126" i="14"/>
  <c r="F126" i="14"/>
  <c r="E126" i="14"/>
  <c r="M126" i="14" s="1"/>
  <c r="D126" i="14"/>
  <c r="G126" i="14" s="1"/>
  <c r="U125" i="14"/>
  <c r="T125" i="14"/>
  <c r="O125" i="14"/>
  <c r="M125" i="14"/>
  <c r="K125" i="14"/>
  <c r="I125" i="14"/>
  <c r="G125" i="14"/>
  <c r="U124" i="14"/>
  <c r="T124" i="14"/>
  <c r="O124" i="14"/>
  <c r="M124" i="14"/>
  <c r="K124" i="14"/>
  <c r="I124" i="14"/>
  <c r="G124" i="14"/>
  <c r="U123" i="14"/>
  <c r="T123" i="14"/>
  <c r="O123" i="14"/>
  <c r="M123" i="14"/>
  <c r="K123" i="14"/>
  <c r="I123" i="14"/>
  <c r="G123" i="14"/>
  <c r="U122" i="14"/>
  <c r="T122" i="14"/>
  <c r="O122" i="14"/>
  <c r="M122" i="14"/>
  <c r="K122" i="14"/>
  <c r="I122" i="14"/>
  <c r="G122" i="14"/>
  <c r="S121" i="14"/>
  <c r="R121" i="14"/>
  <c r="Q121" i="14"/>
  <c r="T121" i="14" s="1"/>
  <c r="P121" i="14"/>
  <c r="L121" i="14"/>
  <c r="J121" i="14"/>
  <c r="H121" i="14"/>
  <c r="F121" i="14"/>
  <c r="E121" i="14"/>
  <c r="K121" i="14" s="1"/>
  <c r="D121" i="14"/>
  <c r="I121" i="14" s="1"/>
  <c r="U120" i="14"/>
  <c r="T120" i="14"/>
  <c r="O120" i="14"/>
  <c r="M120" i="14"/>
  <c r="K120" i="14"/>
  <c r="I120" i="14"/>
  <c r="G120" i="14"/>
  <c r="U119" i="14"/>
  <c r="T119" i="14"/>
  <c r="O119" i="14"/>
  <c r="M119" i="14"/>
  <c r="K119" i="14"/>
  <c r="I119" i="14"/>
  <c r="G119" i="14"/>
  <c r="U118" i="14"/>
  <c r="T118" i="14"/>
  <c r="O118" i="14"/>
  <c r="M118" i="14"/>
  <c r="K118" i="14"/>
  <c r="I118" i="14"/>
  <c r="G118" i="14"/>
  <c r="U117" i="14"/>
  <c r="T117" i="14"/>
  <c r="O117" i="14"/>
  <c r="M117" i="14"/>
  <c r="K117" i="14"/>
  <c r="I117" i="14"/>
  <c r="G117" i="14"/>
  <c r="U116" i="14"/>
  <c r="T116" i="14"/>
  <c r="O116" i="14"/>
  <c r="M116" i="14"/>
  <c r="K116" i="14"/>
  <c r="I116" i="14"/>
  <c r="G116" i="14"/>
  <c r="U115" i="14"/>
  <c r="T115" i="14"/>
  <c r="O115" i="14"/>
  <c r="M115" i="14"/>
  <c r="K115" i="14"/>
  <c r="I115" i="14"/>
  <c r="G115" i="14"/>
  <c r="U114" i="14"/>
  <c r="T114" i="14"/>
  <c r="O114" i="14"/>
  <c r="M114" i="14"/>
  <c r="K114" i="14"/>
  <c r="I114" i="14"/>
  <c r="G114" i="14"/>
  <c r="U113" i="14"/>
  <c r="T113" i="14"/>
  <c r="O113" i="14"/>
  <c r="M113" i="14"/>
  <c r="K113" i="14"/>
  <c r="I113" i="14"/>
  <c r="G113" i="14"/>
  <c r="S112" i="14"/>
  <c r="R112" i="14"/>
  <c r="Q112" i="14"/>
  <c r="P112" i="14"/>
  <c r="O112" i="14"/>
  <c r="L112" i="14"/>
  <c r="J112" i="14"/>
  <c r="K112" i="14" s="1"/>
  <c r="H112" i="14"/>
  <c r="F112" i="14"/>
  <c r="U112" i="14" s="1"/>
  <c r="E112" i="14"/>
  <c r="D112" i="14"/>
  <c r="U111" i="14"/>
  <c r="T111" i="14"/>
  <c r="O111" i="14"/>
  <c r="M111" i="14"/>
  <c r="K111" i="14"/>
  <c r="I111" i="14"/>
  <c r="G111" i="14"/>
  <c r="U110" i="14"/>
  <c r="T110" i="14"/>
  <c r="O110" i="14"/>
  <c r="M110" i="14"/>
  <c r="K110" i="14"/>
  <c r="I110" i="14"/>
  <c r="G110" i="14"/>
  <c r="U109" i="14"/>
  <c r="T109" i="14"/>
  <c r="O109" i="14"/>
  <c r="M109" i="14"/>
  <c r="K109" i="14"/>
  <c r="I109" i="14"/>
  <c r="G109" i="14"/>
  <c r="U108" i="14"/>
  <c r="T108" i="14"/>
  <c r="O108" i="14"/>
  <c r="M108" i="14"/>
  <c r="K108" i="14"/>
  <c r="I108" i="14"/>
  <c r="G108" i="14"/>
  <c r="U107" i="14"/>
  <c r="T107" i="14"/>
  <c r="O107" i="14"/>
  <c r="M107" i="14"/>
  <c r="K107" i="14"/>
  <c r="I107" i="14"/>
  <c r="G107" i="14"/>
  <c r="S106" i="14"/>
  <c r="R106" i="14"/>
  <c r="Q106" i="14"/>
  <c r="P106" i="14"/>
  <c r="L106" i="14"/>
  <c r="J106" i="14"/>
  <c r="H106" i="14"/>
  <c r="F106" i="14"/>
  <c r="U106" i="14" s="1"/>
  <c r="E106" i="14"/>
  <c r="M106" i="14" s="1"/>
  <c r="D106" i="14"/>
  <c r="U105" i="14"/>
  <c r="T105" i="14"/>
  <c r="O105" i="14"/>
  <c r="M105" i="14"/>
  <c r="K105" i="14"/>
  <c r="I105" i="14"/>
  <c r="G105" i="14"/>
  <c r="S102" i="14"/>
  <c r="R102" i="14"/>
  <c r="Q102" i="14"/>
  <c r="T102" i="14" s="1"/>
  <c r="P102" i="14"/>
  <c r="L102" i="14"/>
  <c r="J102" i="14"/>
  <c r="H102" i="14"/>
  <c r="F102" i="14"/>
  <c r="U102" i="14" s="1"/>
  <c r="E102" i="14"/>
  <c r="D102" i="14"/>
  <c r="S101" i="14"/>
  <c r="R101" i="14"/>
  <c r="Q101" i="14"/>
  <c r="T101" i="14" s="1"/>
  <c r="P101" i="14"/>
  <c r="O101" i="14"/>
  <c r="L101" i="14"/>
  <c r="J101" i="14"/>
  <c r="H101" i="14"/>
  <c r="F101" i="14"/>
  <c r="E101" i="14"/>
  <c r="M101" i="14" s="1"/>
  <c r="D101" i="14"/>
  <c r="G101" i="14" s="1"/>
  <c r="U100" i="14"/>
  <c r="T100" i="14"/>
  <c r="O100" i="14"/>
  <c r="M100" i="14"/>
  <c r="K100" i="14"/>
  <c r="I100" i="14"/>
  <c r="G100" i="14"/>
  <c r="U99" i="14"/>
  <c r="T99" i="14"/>
  <c r="O99" i="14"/>
  <c r="M99" i="14"/>
  <c r="K99" i="14"/>
  <c r="I99" i="14"/>
  <c r="G99" i="14"/>
  <c r="U98" i="14"/>
  <c r="T98" i="14"/>
  <c r="O98" i="14"/>
  <c r="M98" i="14"/>
  <c r="K98" i="14"/>
  <c r="I98" i="14"/>
  <c r="G98" i="14"/>
  <c r="U97" i="14"/>
  <c r="T97" i="14"/>
  <c r="O97" i="14"/>
  <c r="M97" i="14"/>
  <c r="K97" i="14"/>
  <c r="I97" i="14"/>
  <c r="G97" i="14"/>
  <c r="S96" i="14"/>
  <c r="R96" i="14"/>
  <c r="Q96" i="14"/>
  <c r="P96" i="14"/>
  <c r="U96" i="14" s="1"/>
  <c r="L96" i="14"/>
  <c r="J96" i="14"/>
  <c r="H96" i="14"/>
  <c r="F96" i="14"/>
  <c r="E96" i="14"/>
  <c r="M96" i="14" s="1"/>
  <c r="D96" i="14"/>
  <c r="G96" i="14" s="1"/>
  <c r="U95" i="14"/>
  <c r="T95" i="14"/>
  <c r="O95" i="14"/>
  <c r="M95" i="14"/>
  <c r="K95" i="14"/>
  <c r="I95" i="14"/>
  <c r="G95" i="14"/>
  <c r="U94" i="14"/>
  <c r="T94" i="14"/>
  <c r="O94" i="14"/>
  <c r="M94" i="14"/>
  <c r="K94" i="14"/>
  <c r="I94" i="14"/>
  <c r="G94" i="14"/>
  <c r="U93" i="14"/>
  <c r="T93" i="14"/>
  <c r="O93" i="14"/>
  <c r="M93" i="14"/>
  <c r="K93" i="14"/>
  <c r="I93" i="14"/>
  <c r="G93" i="14"/>
  <c r="U92" i="14"/>
  <c r="T92" i="14"/>
  <c r="O92" i="14"/>
  <c r="M92" i="14"/>
  <c r="K92" i="14"/>
  <c r="I92" i="14"/>
  <c r="G92" i="14"/>
  <c r="S91" i="14"/>
  <c r="R91" i="14"/>
  <c r="Q91" i="14"/>
  <c r="T91" i="14" s="1"/>
  <c r="P91" i="14"/>
  <c r="L91" i="14"/>
  <c r="J91" i="14"/>
  <c r="H91" i="14"/>
  <c r="F91" i="14"/>
  <c r="E91" i="14"/>
  <c r="K91" i="14" s="1"/>
  <c r="D91" i="14"/>
  <c r="I91" i="14" s="1"/>
  <c r="U90" i="14"/>
  <c r="T90" i="14"/>
  <c r="O90" i="14"/>
  <c r="M90" i="14"/>
  <c r="K90" i="14"/>
  <c r="I90" i="14"/>
  <c r="G90" i="14"/>
  <c r="U89" i="14"/>
  <c r="T89" i="14"/>
  <c r="O89" i="14"/>
  <c r="M89" i="14"/>
  <c r="K89" i="14"/>
  <c r="I89" i="14"/>
  <c r="G89" i="14"/>
  <c r="U88" i="14"/>
  <c r="T88" i="14"/>
  <c r="O88" i="14"/>
  <c r="M88" i="14"/>
  <c r="K88" i="14"/>
  <c r="I88" i="14"/>
  <c r="G88" i="14"/>
  <c r="T85" i="14"/>
  <c r="S85" i="14"/>
  <c r="R85" i="14"/>
  <c r="Q85" i="14"/>
  <c r="P85" i="14"/>
  <c r="O85" i="14"/>
  <c r="L85" i="14"/>
  <c r="J85" i="14"/>
  <c r="H85" i="14"/>
  <c r="I85" i="14" s="1"/>
  <c r="G85" i="14"/>
  <c r="F85" i="14"/>
  <c r="E85" i="14"/>
  <c r="M85" i="14" s="1"/>
  <c r="D85" i="14"/>
  <c r="S84" i="14"/>
  <c r="R84" i="14"/>
  <c r="Q84" i="14"/>
  <c r="T84" i="14" s="1"/>
  <c r="P84" i="14"/>
  <c r="O84" i="14"/>
  <c r="L84" i="14"/>
  <c r="J84" i="14"/>
  <c r="H84" i="14"/>
  <c r="F84" i="14"/>
  <c r="E84" i="14"/>
  <c r="D84" i="14"/>
  <c r="I84" i="14" s="1"/>
  <c r="U83" i="14"/>
  <c r="T83" i="14"/>
  <c r="O83" i="14"/>
  <c r="M83" i="14"/>
  <c r="K83" i="14"/>
  <c r="I83" i="14"/>
  <c r="G83" i="14"/>
  <c r="U82" i="14"/>
  <c r="T82" i="14"/>
  <c r="O82" i="14"/>
  <c r="M82" i="14"/>
  <c r="K82" i="14"/>
  <c r="I82" i="14"/>
  <c r="G82" i="14"/>
  <c r="U81" i="14"/>
  <c r="T81" i="14"/>
  <c r="O81" i="14"/>
  <c r="M81" i="14"/>
  <c r="K81" i="14"/>
  <c r="I81" i="14"/>
  <c r="G81" i="14"/>
  <c r="U80" i="14"/>
  <c r="T80" i="14"/>
  <c r="O80" i="14"/>
  <c r="M80" i="14"/>
  <c r="K80" i="14"/>
  <c r="I80" i="14"/>
  <c r="G80" i="14"/>
  <c r="U79" i="14"/>
  <c r="T79" i="14"/>
  <c r="O79" i="14"/>
  <c r="M79" i="14"/>
  <c r="K79" i="14"/>
  <c r="I79" i="14"/>
  <c r="G79" i="14"/>
  <c r="S78" i="14"/>
  <c r="R78" i="14"/>
  <c r="Q78" i="14"/>
  <c r="T78" i="14" s="1"/>
  <c r="P78" i="14"/>
  <c r="L78" i="14"/>
  <c r="J78" i="14"/>
  <c r="H78" i="14"/>
  <c r="F78" i="14"/>
  <c r="U78" i="14" s="1"/>
  <c r="E78" i="14"/>
  <c r="D78" i="14"/>
  <c r="U77" i="14"/>
  <c r="T77" i="14"/>
  <c r="O77" i="14"/>
  <c r="M77" i="14"/>
  <c r="K77" i="14"/>
  <c r="I77" i="14"/>
  <c r="G77" i="14"/>
  <c r="U76" i="14"/>
  <c r="T76" i="14"/>
  <c r="O76" i="14"/>
  <c r="M76" i="14"/>
  <c r="K76" i="14"/>
  <c r="I76" i="14"/>
  <c r="G76" i="14"/>
  <c r="U75" i="14"/>
  <c r="T75" i="14"/>
  <c r="O75" i="14"/>
  <c r="M75" i="14"/>
  <c r="K75" i="14"/>
  <c r="I75" i="14"/>
  <c r="G75" i="14"/>
  <c r="U74" i="14"/>
  <c r="T74" i="14"/>
  <c r="O74" i="14"/>
  <c r="M74" i="14"/>
  <c r="K74" i="14"/>
  <c r="I74" i="14"/>
  <c r="G74" i="14"/>
  <c r="U73" i="14"/>
  <c r="T73" i="14"/>
  <c r="O73" i="14"/>
  <c r="M73" i="14"/>
  <c r="K73" i="14"/>
  <c r="I73" i="14"/>
  <c r="G73" i="14"/>
  <c r="U72" i="14"/>
  <c r="T72" i="14"/>
  <c r="O72" i="14"/>
  <c r="M72" i="14"/>
  <c r="K72" i="14"/>
  <c r="I72" i="14"/>
  <c r="G72" i="14"/>
  <c r="U71" i="14"/>
  <c r="T71" i="14"/>
  <c r="O71" i="14"/>
  <c r="M71" i="14"/>
  <c r="K71" i="14"/>
  <c r="I71" i="14"/>
  <c r="G71" i="14"/>
  <c r="S70" i="14"/>
  <c r="R70" i="14"/>
  <c r="Q70" i="14"/>
  <c r="P70" i="14"/>
  <c r="U70" i="14" s="1"/>
  <c r="L70" i="14"/>
  <c r="J70" i="14"/>
  <c r="H70" i="14"/>
  <c r="F70" i="14"/>
  <c r="E70" i="14"/>
  <c r="M70" i="14" s="1"/>
  <c r="D70" i="14"/>
  <c r="I70" i="14" s="1"/>
  <c r="U69" i="14"/>
  <c r="T69" i="14"/>
  <c r="O69" i="14"/>
  <c r="M69" i="14"/>
  <c r="K69" i="14"/>
  <c r="I69" i="14"/>
  <c r="G69" i="14"/>
  <c r="U68" i="14"/>
  <c r="T68" i="14"/>
  <c r="O68" i="14"/>
  <c r="M68" i="14"/>
  <c r="K68" i="14"/>
  <c r="I68" i="14"/>
  <c r="G68" i="14"/>
  <c r="U67" i="14"/>
  <c r="T67" i="14"/>
  <c r="O67" i="14"/>
  <c r="M67" i="14"/>
  <c r="K67" i="14"/>
  <c r="I67" i="14"/>
  <c r="G67" i="14"/>
  <c r="U66" i="14"/>
  <c r="T66" i="14"/>
  <c r="O66" i="14"/>
  <c r="M66" i="14"/>
  <c r="K66" i="14"/>
  <c r="I66" i="14"/>
  <c r="G66" i="14"/>
  <c r="U65" i="14"/>
  <c r="T65" i="14"/>
  <c r="O65" i="14"/>
  <c r="M65" i="14"/>
  <c r="K65" i="14"/>
  <c r="I65" i="14"/>
  <c r="G65" i="14"/>
  <c r="U64" i="14"/>
  <c r="T64" i="14"/>
  <c r="O64" i="14"/>
  <c r="M64" i="14"/>
  <c r="K64" i="14"/>
  <c r="I64" i="14"/>
  <c r="G64" i="14"/>
  <c r="S63" i="14"/>
  <c r="R63" i="14"/>
  <c r="Q63" i="14"/>
  <c r="T63" i="14" s="1"/>
  <c r="P63" i="14"/>
  <c r="O63" i="14"/>
  <c r="L63" i="14"/>
  <c r="J63" i="14"/>
  <c r="H63" i="14"/>
  <c r="F63" i="14"/>
  <c r="E63" i="14"/>
  <c r="D63" i="14"/>
  <c r="U62" i="14"/>
  <c r="T62" i="14"/>
  <c r="O62" i="14"/>
  <c r="M62" i="14"/>
  <c r="K62" i="14"/>
  <c r="I62" i="14"/>
  <c r="G62" i="14"/>
  <c r="U61" i="14"/>
  <c r="T61" i="14"/>
  <c r="O61" i="14"/>
  <c r="M61" i="14"/>
  <c r="K61" i="14"/>
  <c r="I61" i="14"/>
  <c r="G61" i="14"/>
  <c r="U60" i="14"/>
  <c r="T60" i="14"/>
  <c r="O60" i="14"/>
  <c r="M60" i="14"/>
  <c r="K60" i="14"/>
  <c r="I60" i="14"/>
  <c r="G60" i="14"/>
  <c r="U59" i="14"/>
  <c r="T59" i="14"/>
  <c r="O59" i="14"/>
  <c r="M59" i="14"/>
  <c r="K59" i="14"/>
  <c r="I59" i="14"/>
  <c r="G59" i="14"/>
  <c r="S58" i="14"/>
  <c r="R58" i="14"/>
  <c r="Q58" i="14"/>
  <c r="T58" i="14" s="1"/>
  <c r="P58" i="14"/>
  <c r="U58" i="14" s="1"/>
  <c r="L58" i="14"/>
  <c r="J58" i="14"/>
  <c r="H58" i="14"/>
  <c r="F58" i="14"/>
  <c r="E58" i="14"/>
  <c r="D58" i="14"/>
  <c r="I58" i="14" s="1"/>
  <c r="U57" i="14"/>
  <c r="T57" i="14"/>
  <c r="O57" i="14"/>
  <c r="M57" i="14"/>
  <c r="K57" i="14"/>
  <c r="I57" i="14"/>
  <c r="G57" i="14"/>
  <c r="S54" i="14"/>
  <c r="R54" i="14"/>
  <c r="Q54" i="14"/>
  <c r="P54" i="14"/>
  <c r="U54" i="14" s="1"/>
  <c r="L54" i="14"/>
  <c r="J54" i="14"/>
  <c r="H54" i="14"/>
  <c r="F54" i="14"/>
  <c r="E54" i="14"/>
  <c r="M54" i="14" s="1"/>
  <c r="D54" i="14"/>
  <c r="I54" i="14" s="1"/>
  <c r="S53" i="14"/>
  <c r="T53" i="14" s="1"/>
  <c r="R53" i="14"/>
  <c r="Q53" i="14"/>
  <c r="P53" i="14"/>
  <c r="U53" i="14" s="1"/>
  <c r="L53" i="14"/>
  <c r="J53" i="14"/>
  <c r="H53" i="14"/>
  <c r="I53" i="14" s="1"/>
  <c r="G53" i="14"/>
  <c r="F53" i="14"/>
  <c r="E53" i="14"/>
  <c r="D53" i="14"/>
  <c r="O53" i="14" s="1"/>
  <c r="U52" i="14"/>
  <c r="T52" i="14"/>
  <c r="O52" i="14"/>
  <c r="M52" i="14"/>
  <c r="K52" i="14"/>
  <c r="I52" i="14"/>
  <c r="G52" i="14"/>
  <c r="U51" i="14"/>
  <c r="T51" i="14"/>
  <c r="O51" i="14"/>
  <c r="M51" i="14"/>
  <c r="K51" i="14"/>
  <c r="I51" i="14"/>
  <c r="G51" i="14"/>
  <c r="U50" i="14"/>
  <c r="T50" i="14"/>
  <c r="O50" i="14"/>
  <c r="M50" i="14"/>
  <c r="K50" i="14"/>
  <c r="I50" i="14"/>
  <c r="G50" i="14"/>
  <c r="U49" i="14"/>
  <c r="T49" i="14"/>
  <c r="O49" i="14"/>
  <c r="M49" i="14"/>
  <c r="K49" i="14"/>
  <c r="I49" i="14"/>
  <c r="G49" i="14"/>
  <c r="U48" i="14"/>
  <c r="T48" i="14"/>
  <c r="O48" i="14"/>
  <c r="M48" i="14"/>
  <c r="K48" i="14"/>
  <c r="I48" i="14"/>
  <c r="G48" i="14"/>
  <c r="S47" i="14"/>
  <c r="T47" i="14" s="1"/>
  <c r="R47" i="14"/>
  <c r="Q47" i="14"/>
  <c r="P47" i="14"/>
  <c r="L47" i="14"/>
  <c r="J47" i="14"/>
  <c r="K47" i="14" s="1"/>
  <c r="H47" i="14"/>
  <c r="I47" i="14" s="1"/>
  <c r="F47" i="14"/>
  <c r="E47" i="14"/>
  <c r="M47" i="14" s="1"/>
  <c r="D47" i="14"/>
  <c r="O47" i="14" s="1"/>
  <c r="U46" i="14"/>
  <c r="T46" i="14"/>
  <c r="O46" i="14"/>
  <c r="M46" i="14"/>
  <c r="K46" i="14"/>
  <c r="I46" i="14"/>
  <c r="G46" i="14"/>
  <c r="U45" i="14"/>
  <c r="T45" i="14"/>
  <c r="O45" i="14"/>
  <c r="M45" i="14"/>
  <c r="K45" i="14"/>
  <c r="I45" i="14"/>
  <c r="G45" i="14"/>
  <c r="U44" i="14"/>
  <c r="T44" i="14"/>
  <c r="O44" i="14"/>
  <c r="M44" i="14"/>
  <c r="K44" i="14"/>
  <c r="I44" i="14"/>
  <c r="G44" i="14"/>
  <c r="U43" i="14"/>
  <c r="T43" i="14"/>
  <c r="O43" i="14"/>
  <c r="M43" i="14"/>
  <c r="K43" i="14"/>
  <c r="I43" i="14"/>
  <c r="G43" i="14"/>
  <c r="U42" i="14"/>
  <c r="T42" i="14"/>
  <c r="O42" i="14"/>
  <c r="M42" i="14"/>
  <c r="K42" i="14"/>
  <c r="I42" i="14"/>
  <c r="G42" i="14"/>
  <c r="U41" i="14"/>
  <c r="T41" i="14"/>
  <c r="O41" i="14"/>
  <c r="M41" i="14"/>
  <c r="K41" i="14"/>
  <c r="I41" i="14"/>
  <c r="G41" i="14"/>
  <c r="S40" i="14"/>
  <c r="R40" i="14"/>
  <c r="Q40" i="14"/>
  <c r="P40" i="14"/>
  <c r="L40" i="14"/>
  <c r="J40" i="14"/>
  <c r="H40" i="14"/>
  <c r="F40" i="14"/>
  <c r="U40" i="14" s="1"/>
  <c r="E40" i="14"/>
  <c r="M40" i="14" s="1"/>
  <c r="D40" i="14"/>
  <c r="U39" i="14"/>
  <c r="T39" i="14"/>
  <c r="O39" i="14"/>
  <c r="M39" i="14"/>
  <c r="K39" i="14"/>
  <c r="I39" i="14"/>
  <c r="G39" i="14"/>
  <c r="U38" i="14"/>
  <c r="T38" i="14"/>
  <c r="O38" i="14"/>
  <c r="M38" i="14"/>
  <c r="K38" i="14"/>
  <c r="I38" i="14"/>
  <c r="G38" i="14"/>
  <c r="U37" i="14"/>
  <c r="T37" i="14"/>
  <c r="O37" i="14"/>
  <c r="M37" i="14"/>
  <c r="K37" i="14"/>
  <c r="I37" i="14"/>
  <c r="G37" i="14"/>
  <c r="U36" i="14"/>
  <c r="T36" i="14"/>
  <c r="O36" i="14"/>
  <c r="M36" i="14"/>
  <c r="K36" i="14"/>
  <c r="I36" i="14"/>
  <c r="G36" i="14"/>
  <c r="T35" i="14"/>
  <c r="S35" i="14"/>
  <c r="R35" i="14"/>
  <c r="Q35" i="14"/>
  <c r="P35" i="14"/>
  <c r="U35" i="14" s="1"/>
  <c r="L35" i="14"/>
  <c r="J35" i="14"/>
  <c r="I35" i="14"/>
  <c r="H35" i="14"/>
  <c r="G35" i="14"/>
  <c r="F35" i="14"/>
  <c r="E35" i="14"/>
  <c r="M35" i="14" s="1"/>
  <c r="D35" i="14"/>
  <c r="O35" i="14" s="1"/>
  <c r="U34" i="14"/>
  <c r="T34" i="14"/>
  <c r="O34" i="14"/>
  <c r="M34" i="14"/>
  <c r="K34" i="14"/>
  <c r="I34" i="14"/>
  <c r="G34" i="14"/>
  <c r="U33" i="14"/>
  <c r="T33" i="14"/>
  <c r="O33" i="14"/>
  <c r="M33" i="14"/>
  <c r="K33" i="14"/>
  <c r="I33" i="14"/>
  <c r="G33" i="14"/>
  <c r="U32" i="14"/>
  <c r="T32" i="14"/>
  <c r="O32" i="14"/>
  <c r="M32" i="14"/>
  <c r="K32" i="14"/>
  <c r="I32" i="14"/>
  <c r="G32" i="14"/>
  <c r="U31" i="14"/>
  <c r="T31" i="14"/>
  <c r="O31" i="14"/>
  <c r="M31" i="14"/>
  <c r="K31" i="14"/>
  <c r="I31" i="14"/>
  <c r="G31" i="14"/>
  <c r="U30" i="14"/>
  <c r="T30" i="14"/>
  <c r="O30" i="14"/>
  <c r="M30" i="14"/>
  <c r="K30" i="14"/>
  <c r="I30" i="14"/>
  <c r="G30" i="14"/>
  <c r="U29" i="14"/>
  <c r="T29" i="14"/>
  <c r="O29" i="14"/>
  <c r="M29" i="14"/>
  <c r="K29" i="14"/>
  <c r="I29" i="14"/>
  <c r="G29" i="14"/>
  <c r="U28" i="14"/>
  <c r="T28" i="14"/>
  <c r="O28" i="14"/>
  <c r="M28" i="14"/>
  <c r="K28" i="14"/>
  <c r="I28" i="14"/>
  <c r="G28" i="14"/>
  <c r="T27" i="14"/>
  <c r="S27" i="14"/>
  <c r="R27" i="14"/>
  <c r="Q27" i="14"/>
  <c r="P27" i="14"/>
  <c r="L27" i="14"/>
  <c r="J27" i="14"/>
  <c r="K27" i="14" s="1"/>
  <c r="I27" i="14"/>
  <c r="H27" i="14"/>
  <c r="F27" i="14"/>
  <c r="U27" i="14" s="1"/>
  <c r="E27" i="14"/>
  <c r="D27" i="14"/>
  <c r="U26" i="14"/>
  <c r="T26" i="14"/>
  <c r="O26" i="14"/>
  <c r="M26" i="14"/>
  <c r="K26" i="14"/>
  <c r="I26" i="14"/>
  <c r="G26" i="14"/>
  <c r="U25" i="14"/>
  <c r="T25" i="14"/>
  <c r="O25" i="14"/>
  <c r="M25" i="14"/>
  <c r="K25" i="14"/>
  <c r="I25" i="14"/>
  <c r="G25" i="14"/>
  <c r="U24" i="14"/>
  <c r="T24" i="14"/>
  <c r="O24" i="14"/>
  <c r="M24" i="14"/>
  <c r="K24" i="14"/>
  <c r="I24" i="14"/>
  <c r="G24" i="14"/>
  <c r="U23" i="14"/>
  <c r="T23" i="14"/>
  <c r="O23" i="14"/>
  <c r="M23" i="14"/>
  <c r="K23" i="14"/>
  <c r="I23" i="14"/>
  <c r="G23" i="14"/>
  <c r="U22" i="14"/>
  <c r="T22" i="14"/>
  <c r="O22" i="14"/>
  <c r="M22" i="14"/>
  <c r="K22" i="14"/>
  <c r="I22" i="14"/>
  <c r="G22" i="14"/>
  <c r="U21" i="14"/>
  <c r="T21" i="14"/>
  <c r="O21" i="14"/>
  <c r="M21" i="14"/>
  <c r="K21" i="14"/>
  <c r="I21" i="14"/>
  <c r="G21" i="14"/>
  <c r="U20" i="14"/>
  <c r="T20" i="14"/>
  <c r="O20" i="14"/>
  <c r="M20" i="14"/>
  <c r="K20" i="14"/>
  <c r="I20" i="14"/>
  <c r="G20" i="14"/>
  <c r="S19" i="14"/>
  <c r="R19" i="14"/>
  <c r="Q19" i="14"/>
  <c r="P19" i="14"/>
  <c r="U19" i="14" s="1"/>
  <c r="L19" i="14"/>
  <c r="J19" i="14"/>
  <c r="H19" i="14"/>
  <c r="F19" i="14"/>
  <c r="G19" i="14" s="1"/>
  <c r="E19" i="14"/>
  <c r="M19" i="14" s="1"/>
  <c r="D19" i="14"/>
  <c r="O19" i="14" s="1"/>
  <c r="U18" i="14"/>
  <c r="T18" i="14"/>
  <c r="O18" i="14"/>
  <c r="M18" i="14"/>
  <c r="K18" i="14"/>
  <c r="I18" i="14"/>
  <c r="G18" i="14"/>
  <c r="U17" i="14"/>
  <c r="T17" i="14"/>
  <c r="O17" i="14"/>
  <c r="M17" i="14"/>
  <c r="K17" i="14"/>
  <c r="I17" i="14"/>
  <c r="G17" i="14"/>
  <c r="U16" i="14"/>
  <c r="T16" i="14"/>
  <c r="O16" i="14"/>
  <c r="M16" i="14"/>
  <c r="K16" i="14"/>
  <c r="I16" i="14"/>
  <c r="G16" i="14"/>
  <c r="U15" i="14"/>
  <c r="T15" i="14"/>
  <c r="O15" i="14"/>
  <c r="M15" i="14"/>
  <c r="K15" i="14"/>
  <c r="I15" i="14"/>
  <c r="G15" i="14"/>
  <c r="U14" i="14"/>
  <c r="T14" i="14"/>
  <c r="O14" i="14"/>
  <c r="M14" i="14"/>
  <c r="K14" i="14"/>
  <c r="I14" i="14"/>
  <c r="G14" i="14"/>
  <c r="U13" i="14"/>
  <c r="T13" i="14"/>
  <c r="O13" i="14"/>
  <c r="M13" i="14"/>
  <c r="K13" i="14"/>
  <c r="I13" i="14"/>
  <c r="G13" i="14"/>
  <c r="U12" i="14"/>
  <c r="T12" i="14"/>
  <c r="O12" i="14"/>
  <c r="M12" i="14"/>
  <c r="K12" i="14"/>
  <c r="I12" i="14"/>
  <c r="G12" i="14"/>
  <c r="U11" i="14"/>
  <c r="T11" i="14"/>
  <c r="O11" i="14"/>
  <c r="M11" i="14"/>
  <c r="K11" i="14"/>
  <c r="I11" i="14"/>
  <c r="G11" i="14"/>
  <c r="S10" i="14"/>
  <c r="R10" i="14"/>
  <c r="Q10" i="14"/>
  <c r="T10" i="14" s="1"/>
  <c r="P10" i="14"/>
  <c r="O10" i="14"/>
  <c r="L10" i="14"/>
  <c r="J10" i="14"/>
  <c r="H10" i="14"/>
  <c r="F10" i="14"/>
  <c r="E10" i="14"/>
  <c r="D10" i="14"/>
  <c r="U9" i="14"/>
  <c r="T9" i="14"/>
  <c r="O9" i="14"/>
  <c r="M9" i="14"/>
  <c r="K9" i="14"/>
  <c r="I9" i="14"/>
  <c r="G9" i="14"/>
  <c r="U8" i="14"/>
  <c r="T8" i="14"/>
  <c r="O8" i="14"/>
  <c r="M8" i="14"/>
  <c r="K8" i="14"/>
  <c r="I8" i="14"/>
  <c r="G8" i="14"/>
  <c r="S339" i="13"/>
  <c r="R339" i="13"/>
  <c r="Q339" i="13"/>
  <c r="P339" i="13"/>
  <c r="U339" i="13" s="1"/>
  <c r="L339" i="13"/>
  <c r="J339" i="13"/>
  <c r="H339" i="13"/>
  <c r="I339" i="13" s="1"/>
  <c r="F339" i="13"/>
  <c r="E339" i="13"/>
  <c r="D339" i="13"/>
  <c r="O339" i="13" s="1"/>
  <c r="S338" i="13"/>
  <c r="R338" i="13"/>
  <c r="Q338" i="13"/>
  <c r="P338" i="13"/>
  <c r="L338" i="13"/>
  <c r="J338" i="13"/>
  <c r="H338" i="13"/>
  <c r="F338" i="13"/>
  <c r="U338" i="13" s="1"/>
  <c r="E338" i="13"/>
  <c r="K338" i="13" s="1"/>
  <c r="D338" i="13"/>
  <c r="S337" i="13"/>
  <c r="R337" i="13"/>
  <c r="Q337" i="13"/>
  <c r="P337" i="13"/>
  <c r="L337" i="13"/>
  <c r="J337" i="13"/>
  <c r="K337" i="13" s="1"/>
  <c r="H337" i="13"/>
  <c r="F337" i="13"/>
  <c r="E337" i="13"/>
  <c r="D337" i="13"/>
  <c r="U336" i="13"/>
  <c r="T336" i="13"/>
  <c r="O336" i="13"/>
  <c r="M336" i="13"/>
  <c r="K336" i="13"/>
  <c r="I336" i="13"/>
  <c r="G336" i="13"/>
  <c r="U335" i="13"/>
  <c r="T335" i="13"/>
  <c r="O335" i="13"/>
  <c r="M335" i="13"/>
  <c r="K335" i="13"/>
  <c r="I335" i="13"/>
  <c r="G335" i="13"/>
  <c r="U334" i="13"/>
  <c r="T334" i="13"/>
  <c r="O334" i="13"/>
  <c r="M334" i="13"/>
  <c r="K334" i="13"/>
  <c r="I334" i="13"/>
  <c r="G334" i="13"/>
  <c r="U333" i="13"/>
  <c r="T333" i="13"/>
  <c r="O333" i="13"/>
  <c r="M333" i="13"/>
  <c r="K333" i="13"/>
  <c r="I333" i="13"/>
  <c r="G333" i="13"/>
  <c r="S332" i="13"/>
  <c r="R332" i="13"/>
  <c r="Q332" i="13"/>
  <c r="T332" i="13" s="1"/>
  <c r="P332" i="13"/>
  <c r="U332" i="13" s="1"/>
  <c r="L332" i="13"/>
  <c r="J332" i="13"/>
  <c r="K332" i="13" s="1"/>
  <c r="H332" i="13"/>
  <c r="F332" i="13"/>
  <c r="E332" i="13"/>
  <c r="D332" i="13"/>
  <c r="I332" i="13" s="1"/>
  <c r="U331" i="13"/>
  <c r="T331" i="13"/>
  <c r="O331" i="13"/>
  <c r="M331" i="13"/>
  <c r="K331" i="13"/>
  <c r="I331" i="13"/>
  <c r="G331" i="13"/>
  <c r="U330" i="13"/>
  <c r="T330" i="13"/>
  <c r="O330" i="13"/>
  <c r="M330" i="13"/>
  <c r="K330" i="13"/>
  <c r="I330" i="13"/>
  <c r="G330" i="13"/>
  <c r="U329" i="13"/>
  <c r="T329" i="13"/>
  <c r="O329" i="13"/>
  <c r="M329" i="13"/>
  <c r="K329" i="13"/>
  <c r="I329" i="13"/>
  <c r="G329" i="13"/>
  <c r="U328" i="13"/>
  <c r="T328" i="13"/>
  <c r="O328" i="13"/>
  <c r="M328" i="13"/>
  <c r="K328" i="13"/>
  <c r="I328" i="13"/>
  <c r="G328" i="13"/>
  <c r="U327" i="13"/>
  <c r="T327" i="13"/>
  <c r="O327" i="13"/>
  <c r="M327" i="13"/>
  <c r="K327" i="13"/>
  <c r="I327" i="13"/>
  <c r="G327" i="13"/>
  <c r="U326" i="13"/>
  <c r="T326" i="13"/>
  <c r="O326" i="13"/>
  <c r="M326" i="13"/>
  <c r="K326" i="13"/>
  <c r="I326" i="13"/>
  <c r="G326" i="13"/>
  <c r="U325" i="13"/>
  <c r="T325" i="13"/>
  <c r="O325" i="13"/>
  <c r="M325" i="13"/>
  <c r="K325" i="13"/>
  <c r="I325" i="13"/>
  <c r="G325" i="13"/>
  <c r="U324" i="13"/>
  <c r="T324" i="13"/>
  <c r="O324" i="13"/>
  <c r="M324" i="13"/>
  <c r="K324" i="13"/>
  <c r="I324" i="13"/>
  <c r="G324" i="13"/>
  <c r="S323" i="13"/>
  <c r="R323" i="13"/>
  <c r="Q323" i="13"/>
  <c r="T323" i="13" s="1"/>
  <c r="P323" i="13"/>
  <c r="U323" i="13" s="1"/>
  <c r="L323" i="13"/>
  <c r="J323" i="13"/>
  <c r="H323" i="13"/>
  <c r="F323" i="13"/>
  <c r="E323" i="13"/>
  <c r="M323" i="13" s="1"/>
  <c r="D323" i="13"/>
  <c r="U322" i="13"/>
  <c r="T322" i="13"/>
  <c r="O322" i="13"/>
  <c r="M322" i="13"/>
  <c r="K322" i="13"/>
  <c r="I322" i="13"/>
  <c r="G322" i="13"/>
  <c r="U321" i="13"/>
  <c r="T321" i="13"/>
  <c r="O321" i="13"/>
  <c r="M321" i="13"/>
  <c r="K321" i="13"/>
  <c r="I321" i="13"/>
  <c r="G321" i="13"/>
  <c r="U320" i="13"/>
  <c r="T320" i="13"/>
  <c r="O320" i="13"/>
  <c r="M320" i="13"/>
  <c r="K320" i="13"/>
  <c r="I320" i="13"/>
  <c r="G320" i="13"/>
  <c r="U319" i="13"/>
  <c r="T319" i="13"/>
  <c r="O319" i="13"/>
  <c r="M319" i="13"/>
  <c r="K319" i="13"/>
  <c r="I319" i="13"/>
  <c r="G319" i="13"/>
  <c r="U318" i="13"/>
  <c r="T318" i="13"/>
  <c r="O318" i="13"/>
  <c r="M318" i="13"/>
  <c r="K318" i="13"/>
  <c r="I318" i="13"/>
  <c r="G318" i="13"/>
  <c r="S317" i="13"/>
  <c r="R317" i="13"/>
  <c r="Q317" i="13"/>
  <c r="P317" i="13"/>
  <c r="L317" i="13"/>
  <c r="J317" i="13"/>
  <c r="H317" i="13"/>
  <c r="F317" i="13"/>
  <c r="E317" i="13"/>
  <c r="M317" i="13" s="1"/>
  <c r="D317" i="13"/>
  <c r="U316" i="13"/>
  <c r="T316" i="13"/>
  <c r="O316" i="13"/>
  <c r="M316" i="13"/>
  <c r="K316" i="13"/>
  <c r="I316" i="13"/>
  <c r="G316" i="13"/>
  <c r="U315" i="13"/>
  <c r="T315" i="13"/>
  <c r="O315" i="13"/>
  <c r="M315" i="13"/>
  <c r="K315" i="13"/>
  <c r="I315" i="13"/>
  <c r="G315" i="13"/>
  <c r="U314" i="13"/>
  <c r="T314" i="13"/>
  <c r="O314" i="13"/>
  <c r="M314" i="13"/>
  <c r="K314" i="13"/>
  <c r="I314" i="13"/>
  <c r="G314" i="13"/>
  <c r="U313" i="13"/>
  <c r="T313" i="13"/>
  <c r="O313" i="13"/>
  <c r="M313" i="13"/>
  <c r="K313" i="13"/>
  <c r="I313" i="13"/>
  <c r="G313" i="13"/>
  <c r="U312" i="13"/>
  <c r="T312" i="13"/>
  <c r="O312" i="13"/>
  <c r="M312" i="13"/>
  <c r="K312" i="13"/>
  <c r="I312" i="13"/>
  <c r="G312" i="13"/>
  <c r="U311" i="13"/>
  <c r="T311" i="13"/>
  <c r="O311" i="13"/>
  <c r="M311" i="13"/>
  <c r="K311" i="13"/>
  <c r="I311" i="13"/>
  <c r="G311" i="13"/>
  <c r="S310" i="13"/>
  <c r="R310" i="13"/>
  <c r="Q310" i="13"/>
  <c r="T310" i="13" s="1"/>
  <c r="P310" i="13"/>
  <c r="U310" i="13" s="1"/>
  <c r="L310" i="13"/>
  <c r="J310" i="13"/>
  <c r="H310" i="13"/>
  <c r="F310" i="13"/>
  <c r="E310" i="13"/>
  <c r="D310" i="13"/>
  <c r="I310" i="13" s="1"/>
  <c r="U309" i="13"/>
  <c r="T309" i="13"/>
  <c r="O309" i="13"/>
  <c r="M309" i="13"/>
  <c r="K309" i="13"/>
  <c r="I309" i="13"/>
  <c r="G309" i="13"/>
  <c r="U308" i="13"/>
  <c r="T308" i="13"/>
  <c r="O308" i="13"/>
  <c r="M308" i="13"/>
  <c r="K308" i="13"/>
  <c r="I308" i="13"/>
  <c r="G308" i="13"/>
  <c r="U307" i="13"/>
  <c r="T307" i="13"/>
  <c r="O307" i="13"/>
  <c r="M307" i="13"/>
  <c r="K307" i="13"/>
  <c r="I307" i="13"/>
  <c r="G307" i="13"/>
  <c r="U306" i="13"/>
  <c r="T306" i="13"/>
  <c r="O306" i="13"/>
  <c r="M306" i="13"/>
  <c r="K306" i="13"/>
  <c r="I306" i="13"/>
  <c r="G306" i="13"/>
  <c r="U305" i="13"/>
  <c r="T305" i="13"/>
  <c r="O305" i="13"/>
  <c r="M305" i="13"/>
  <c r="K305" i="13"/>
  <c r="I305" i="13"/>
  <c r="G305" i="13"/>
  <c r="U304" i="13"/>
  <c r="T304" i="13"/>
  <c r="O304" i="13"/>
  <c r="M304" i="13"/>
  <c r="K304" i="13"/>
  <c r="I304" i="13"/>
  <c r="G304" i="13"/>
  <c r="S303" i="13"/>
  <c r="T303" i="13" s="1"/>
  <c r="R303" i="13"/>
  <c r="Q303" i="13"/>
  <c r="P303" i="13"/>
  <c r="L303" i="13"/>
  <c r="K303" i="13"/>
  <c r="J303" i="13"/>
  <c r="H303" i="13"/>
  <c r="F303" i="13"/>
  <c r="E303" i="13"/>
  <c r="D303" i="13"/>
  <c r="U302" i="13"/>
  <c r="T302" i="13"/>
  <c r="O302" i="13"/>
  <c r="M302" i="13"/>
  <c r="K302" i="13"/>
  <c r="I302" i="13"/>
  <c r="G302" i="13"/>
  <c r="S299" i="13"/>
  <c r="T299" i="13" s="1"/>
  <c r="R299" i="13"/>
  <c r="Q299" i="13"/>
  <c r="P299" i="13"/>
  <c r="L299" i="13"/>
  <c r="J299" i="13"/>
  <c r="H299" i="13"/>
  <c r="I299" i="13" s="1"/>
  <c r="F299" i="13"/>
  <c r="G299" i="13" s="1"/>
  <c r="E299" i="13"/>
  <c r="M299" i="13" s="1"/>
  <c r="D299" i="13"/>
  <c r="O299" i="13" s="1"/>
  <c r="S298" i="13"/>
  <c r="R298" i="13"/>
  <c r="Q298" i="13"/>
  <c r="T298" i="13" s="1"/>
  <c r="P298" i="13"/>
  <c r="U298" i="13" s="1"/>
  <c r="L298" i="13"/>
  <c r="K298" i="13"/>
  <c r="J298" i="13"/>
  <c r="H298" i="13"/>
  <c r="F298" i="13"/>
  <c r="E298" i="13"/>
  <c r="D298" i="13"/>
  <c r="I298" i="13" s="1"/>
  <c r="U297" i="13"/>
  <c r="T297" i="13"/>
  <c r="O297" i="13"/>
  <c r="M297" i="13"/>
  <c r="K297" i="13"/>
  <c r="I297" i="13"/>
  <c r="G297" i="13"/>
  <c r="U296" i="13"/>
  <c r="T296" i="13"/>
  <c r="O296" i="13"/>
  <c r="M296" i="13"/>
  <c r="K296" i="13"/>
  <c r="I296" i="13"/>
  <c r="G296" i="13"/>
  <c r="U295" i="13"/>
  <c r="T295" i="13"/>
  <c r="O295" i="13"/>
  <c r="M295" i="13"/>
  <c r="K295" i="13"/>
  <c r="I295" i="13"/>
  <c r="G295" i="13"/>
  <c r="U294" i="13"/>
  <c r="T294" i="13"/>
  <c r="O294" i="13"/>
  <c r="M294" i="13"/>
  <c r="K294" i="13"/>
  <c r="I294" i="13"/>
  <c r="G294" i="13"/>
  <c r="U293" i="13"/>
  <c r="T293" i="13"/>
  <c r="O293" i="13"/>
  <c r="M293" i="13"/>
  <c r="K293" i="13"/>
  <c r="I293" i="13"/>
  <c r="G293" i="13"/>
  <c r="S292" i="13"/>
  <c r="R292" i="13"/>
  <c r="Q292" i="13"/>
  <c r="T292" i="13" s="1"/>
  <c r="P292" i="13"/>
  <c r="U292" i="13" s="1"/>
  <c r="L292" i="13"/>
  <c r="J292" i="13"/>
  <c r="K292" i="13" s="1"/>
  <c r="H292" i="13"/>
  <c r="F292" i="13"/>
  <c r="E292" i="13"/>
  <c r="D292" i="13"/>
  <c r="U291" i="13"/>
  <c r="T291" i="13"/>
  <c r="O291" i="13"/>
  <c r="M291" i="13"/>
  <c r="K291" i="13"/>
  <c r="I291" i="13"/>
  <c r="G291" i="13"/>
  <c r="U290" i="13"/>
  <c r="T290" i="13"/>
  <c r="O290" i="13"/>
  <c r="M290" i="13"/>
  <c r="K290" i="13"/>
  <c r="I290" i="13"/>
  <c r="G290" i="13"/>
  <c r="U289" i="13"/>
  <c r="T289" i="13"/>
  <c r="O289" i="13"/>
  <c r="M289" i="13"/>
  <c r="K289" i="13"/>
  <c r="I289" i="13"/>
  <c r="G289" i="13"/>
  <c r="U288" i="13"/>
  <c r="T288" i="13"/>
  <c r="O288" i="13"/>
  <c r="M288" i="13"/>
  <c r="K288" i="13"/>
  <c r="I288" i="13"/>
  <c r="G288" i="13"/>
  <c r="U287" i="13"/>
  <c r="T287" i="13"/>
  <c r="O287" i="13"/>
  <c r="M287" i="13"/>
  <c r="K287" i="13"/>
  <c r="I287" i="13"/>
  <c r="G287" i="13"/>
  <c r="U286" i="13"/>
  <c r="T286" i="13"/>
  <c r="O286" i="13"/>
  <c r="M286" i="13"/>
  <c r="K286" i="13"/>
  <c r="I286" i="13"/>
  <c r="G286" i="13"/>
  <c r="S285" i="13"/>
  <c r="T285" i="13" s="1"/>
  <c r="R285" i="13"/>
  <c r="Q285" i="13"/>
  <c r="P285" i="13"/>
  <c r="L285" i="13"/>
  <c r="J285" i="13"/>
  <c r="K285" i="13" s="1"/>
  <c r="H285" i="13"/>
  <c r="I285" i="13" s="1"/>
  <c r="G285" i="13"/>
  <c r="F285" i="13"/>
  <c r="E285" i="13"/>
  <c r="D285" i="13"/>
  <c r="O285" i="13" s="1"/>
  <c r="U284" i="13"/>
  <c r="T284" i="13"/>
  <c r="O284" i="13"/>
  <c r="M284" i="13"/>
  <c r="K284" i="13"/>
  <c r="I284" i="13"/>
  <c r="G284" i="13"/>
  <c r="U283" i="13"/>
  <c r="T283" i="13"/>
  <c r="O283" i="13"/>
  <c r="M283" i="13"/>
  <c r="K283" i="13"/>
  <c r="I283" i="13"/>
  <c r="G283" i="13"/>
  <c r="U282" i="13"/>
  <c r="T282" i="13"/>
  <c r="O282" i="13"/>
  <c r="M282" i="13"/>
  <c r="K282" i="13"/>
  <c r="I282" i="13"/>
  <c r="G282" i="13"/>
  <c r="U281" i="13"/>
  <c r="T281" i="13"/>
  <c r="O281" i="13"/>
  <c r="M281" i="13"/>
  <c r="K281" i="13"/>
  <c r="I281" i="13"/>
  <c r="G281" i="13"/>
  <c r="U280" i="13"/>
  <c r="T280" i="13"/>
  <c r="O280" i="13"/>
  <c r="M280" i="13"/>
  <c r="K280" i="13"/>
  <c r="I280" i="13"/>
  <c r="G280" i="13"/>
  <c r="U279" i="13"/>
  <c r="T279" i="13"/>
  <c r="O279" i="13"/>
  <c r="M279" i="13"/>
  <c r="K279" i="13"/>
  <c r="I279" i="13"/>
  <c r="G279" i="13"/>
  <c r="U278" i="13"/>
  <c r="T278" i="13"/>
  <c r="O278" i="13"/>
  <c r="M278" i="13"/>
  <c r="K278" i="13"/>
  <c r="I278" i="13"/>
  <c r="G278" i="13"/>
  <c r="U277" i="13"/>
  <c r="T277" i="13"/>
  <c r="O277" i="13"/>
  <c r="M277" i="13"/>
  <c r="K277" i="13"/>
  <c r="I277" i="13"/>
  <c r="G277" i="13"/>
  <c r="U276" i="13"/>
  <c r="T276" i="13"/>
  <c r="O276" i="13"/>
  <c r="M276" i="13"/>
  <c r="K276" i="13"/>
  <c r="I276" i="13"/>
  <c r="G276" i="13"/>
  <c r="S275" i="13"/>
  <c r="R275" i="13"/>
  <c r="Q275" i="13"/>
  <c r="T275" i="13" s="1"/>
  <c r="P275" i="13"/>
  <c r="L275" i="13"/>
  <c r="J275" i="13"/>
  <c r="H275" i="13"/>
  <c r="F275" i="13"/>
  <c r="E275" i="13"/>
  <c r="D275" i="13"/>
  <c r="U274" i="13"/>
  <c r="T274" i="13"/>
  <c r="O274" i="13"/>
  <c r="M274" i="13"/>
  <c r="K274" i="13"/>
  <c r="I274" i="13"/>
  <c r="G274" i="13"/>
  <c r="U273" i="13"/>
  <c r="T273" i="13"/>
  <c r="O273" i="13"/>
  <c r="M273" i="13"/>
  <c r="K273" i="13"/>
  <c r="I273" i="13"/>
  <c r="G273" i="13"/>
  <c r="U272" i="13"/>
  <c r="T272" i="13"/>
  <c r="O272" i="13"/>
  <c r="M272" i="13"/>
  <c r="K272" i="13"/>
  <c r="I272" i="13"/>
  <c r="G272" i="13"/>
  <c r="U271" i="13"/>
  <c r="T271" i="13"/>
  <c r="O271" i="13"/>
  <c r="M271" i="13"/>
  <c r="K271" i="13"/>
  <c r="I271" i="13"/>
  <c r="G271" i="13"/>
  <c r="U270" i="13"/>
  <c r="T270" i="13"/>
  <c r="O270" i="13"/>
  <c r="M270" i="13"/>
  <c r="K270" i="13"/>
  <c r="I270" i="13"/>
  <c r="G270" i="13"/>
  <c r="U269" i="13"/>
  <c r="T269" i="13"/>
  <c r="O269" i="13"/>
  <c r="M269" i="13"/>
  <c r="K269" i="13"/>
  <c r="I269" i="13"/>
  <c r="G269" i="13"/>
  <c r="U268" i="13"/>
  <c r="T268" i="13"/>
  <c r="O268" i="13"/>
  <c r="M268" i="13"/>
  <c r="K268" i="13"/>
  <c r="I268" i="13"/>
  <c r="G268" i="13"/>
  <c r="S267" i="13"/>
  <c r="R267" i="13"/>
  <c r="Q267" i="13"/>
  <c r="T267" i="13" s="1"/>
  <c r="P267" i="13"/>
  <c r="U267" i="13" s="1"/>
  <c r="L267" i="13"/>
  <c r="J267" i="13"/>
  <c r="H267" i="13"/>
  <c r="F267" i="13"/>
  <c r="E267" i="13"/>
  <c r="D267" i="13"/>
  <c r="U266" i="13"/>
  <c r="T266" i="13"/>
  <c r="O266" i="13"/>
  <c r="M266" i="13"/>
  <c r="K266" i="13"/>
  <c r="I266" i="13"/>
  <c r="G266" i="13"/>
  <c r="U265" i="13"/>
  <c r="T265" i="13"/>
  <c r="O265" i="13"/>
  <c r="M265" i="13"/>
  <c r="K265" i="13"/>
  <c r="I265" i="13"/>
  <c r="G265" i="13"/>
  <c r="U264" i="13"/>
  <c r="T264" i="13"/>
  <c r="O264" i="13"/>
  <c r="M264" i="13"/>
  <c r="K264" i="13"/>
  <c r="I264" i="13"/>
  <c r="G264" i="13"/>
  <c r="U263" i="13"/>
  <c r="T263" i="13"/>
  <c r="O263" i="13"/>
  <c r="M263" i="13"/>
  <c r="K263" i="13"/>
  <c r="I263" i="13"/>
  <c r="G263" i="13"/>
  <c r="S260" i="13"/>
  <c r="R260" i="13"/>
  <c r="Q260" i="13"/>
  <c r="T260" i="13" s="1"/>
  <c r="P260" i="13"/>
  <c r="L260" i="13"/>
  <c r="J260" i="13"/>
  <c r="K260" i="13" s="1"/>
  <c r="H260" i="13"/>
  <c r="F260" i="13"/>
  <c r="E260" i="13"/>
  <c r="D260" i="13"/>
  <c r="O260" i="13" s="1"/>
  <c r="T259" i="13"/>
  <c r="S259" i="13"/>
  <c r="R259" i="13"/>
  <c r="Q259" i="13"/>
  <c r="P259" i="13"/>
  <c r="U259" i="13" s="1"/>
  <c r="L259" i="13"/>
  <c r="J259" i="13"/>
  <c r="K259" i="13" s="1"/>
  <c r="H259" i="13"/>
  <c r="I259" i="13" s="1"/>
  <c r="G259" i="13"/>
  <c r="F259" i="13"/>
  <c r="E259" i="13"/>
  <c r="D259" i="13"/>
  <c r="O259" i="13" s="1"/>
  <c r="U258" i="13"/>
  <c r="T258" i="13"/>
  <c r="O258" i="13"/>
  <c r="M258" i="13"/>
  <c r="K258" i="13"/>
  <c r="I258" i="13"/>
  <c r="G258" i="13"/>
  <c r="U257" i="13"/>
  <c r="T257" i="13"/>
  <c r="O257" i="13"/>
  <c r="M257" i="13"/>
  <c r="K257" i="13"/>
  <c r="I257" i="13"/>
  <c r="G257" i="13"/>
  <c r="U256" i="13"/>
  <c r="T256" i="13"/>
  <c r="O256" i="13"/>
  <c r="M256" i="13"/>
  <c r="K256" i="13"/>
  <c r="I256" i="13"/>
  <c r="G256" i="13"/>
  <c r="U255" i="13"/>
  <c r="T255" i="13"/>
  <c r="O255" i="13"/>
  <c r="M255" i="13"/>
  <c r="K255" i="13"/>
  <c r="I255" i="13"/>
  <c r="G255" i="13"/>
  <c r="S254" i="13"/>
  <c r="R254" i="13"/>
  <c r="Q254" i="13"/>
  <c r="T254" i="13" s="1"/>
  <c r="P254" i="13"/>
  <c r="L254" i="13"/>
  <c r="J254" i="13"/>
  <c r="K254" i="13" s="1"/>
  <c r="H254" i="13"/>
  <c r="F254" i="13"/>
  <c r="U254" i="13" s="1"/>
  <c r="E254" i="13"/>
  <c r="D254" i="13"/>
  <c r="U253" i="13"/>
  <c r="T253" i="13"/>
  <c r="O253" i="13"/>
  <c r="M253" i="13"/>
  <c r="K253" i="13"/>
  <c r="I253" i="13"/>
  <c r="G253" i="13"/>
  <c r="U252" i="13"/>
  <c r="T252" i="13"/>
  <c r="O252" i="13"/>
  <c r="M252" i="13"/>
  <c r="K252" i="13"/>
  <c r="I252" i="13"/>
  <c r="G252" i="13"/>
  <c r="U251" i="13"/>
  <c r="T251" i="13"/>
  <c r="O251" i="13"/>
  <c r="M251" i="13"/>
  <c r="K251" i="13"/>
  <c r="I251" i="13"/>
  <c r="G251" i="13"/>
  <c r="U250" i="13"/>
  <c r="T250" i="13"/>
  <c r="O250" i="13"/>
  <c r="M250" i="13"/>
  <c r="K250" i="13"/>
  <c r="I250" i="13"/>
  <c r="G250" i="13"/>
  <c r="U249" i="13"/>
  <c r="T249" i="13"/>
  <c r="O249" i="13"/>
  <c r="M249" i="13"/>
  <c r="K249" i="13"/>
  <c r="I249" i="13"/>
  <c r="G249" i="13"/>
  <c r="U248" i="13"/>
  <c r="T248" i="13"/>
  <c r="O248" i="13"/>
  <c r="M248" i="13"/>
  <c r="K248" i="13"/>
  <c r="I248" i="13"/>
  <c r="G248" i="13"/>
  <c r="S247" i="13"/>
  <c r="T247" i="13" s="1"/>
  <c r="R247" i="13"/>
  <c r="Q247" i="13"/>
  <c r="P247" i="13"/>
  <c r="L247" i="13"/>
  <c r="J247" i="13"/>
  <c r="K247" i="13" s="1"/>
  <c r="I247" i="13"/>
  <c r="H247" i="13"/>
  <c r="F247" i="13"/>
  <c r="G247" i="13" s="1"/>
  <c r="E247" i="13"/>
  <c r="D247" i="13"/>
  <c r="O247" i="13" s="1"/>
  <c r="U246" i="13"/>
  <c r="T246" i="13"/>
  <c r="O246" i="13"/>
  <c r="M246" i="13"/>
  <c r="K246" i="13"/>
  <c r="I246" i="13"/>
  <c r="G246" i="13"/>
  <c r="U245" i="13"/>
  <c r="T245" i="13"/>
  <c r="O245" i="13"/>
  <c r="M245" i="13"/>
  <c r="K245" i="13"/>
  <c r="I245" i="13"/>
  <c r="G245" i="13"/>
  <c r="U244" i="13"/>
  <c r="T244" i="13"/>
  <c r="O244" i="13"/>
  <c r="M244" i="13"/>
  <c r="K244" i="13"/>
  <c r="I244" i="13"/>
  <c r="G244" i="13"/>
  <c r="U243" i="13"/>
  <c r="T243" i="13"/>
  <c r="O243" i="13"/>
  <c r="M243" i="13"/>
  <c r="K243" i="13"/>
  <c r="I243" i="13"/>
  <c r="G243" i="13"/>
  <c r="U242" i="13"/>
  <c r="T242" i="13"/>
  <c r="O242" i="13"/>
  <c r="M242" i="13"/>
  <c r="K242" i="13"/>
  <c r="I242" i="13"/>
  <c r="G242" i="13"/>
  <c r="U241" i="13"/>
  <c r="T241" i="13"/>
  <c r="O241" i="13"/>
  <c r="M241" i="13"/>
  <c r="K241" i="13"/>
  <c r="I241" i="13"/>
  <c r="G241" i="13"/>
  <c r="S240" i="13"/>
  <c r="R240" i="13"/>
  <c r="Q240" i="13"/>
  <c r="P240" i="13"/>
  <c r="L240" i="13"/>
  <c r="J240" i="13"/>
  <c r="H240" i="13"/>
  <c r="F240" i="13"/>
  <c r="E240" i="13"/>
  <c r="M240" i="13" s="1"/>
  <c r="D240" i="13"/>
  <c r="G240" i="13" s="1"/>
  <c r="U239" i="13"/>
  <c r="T239" i="13"/>
  <c r="O239" i="13"/>
  <c r="M239" i="13"/>
  <c r="K239" i="13"/>
  <c r="I239" i="13"/>
  <c r="G239" i="13"/>
  <c r="U238" i="13"/>
  <c r="T238" i="13"/>
  <c r="O238" i="13"/>
  <c r="M238" i="13"/>
  <c r="K238" i="13"/>
  <c r="I238" i="13"/>
  <c r="G238" i="13"/>
  <c r="U237" i="13"/>
  <c r="T237" i="13"/>
  <c r="O237" i="13"/>
  <c r="M237" i="13"/>
  <c r="K237" i="13"/>
  <c r="I237" i="13"/>
  <c r="G237" i="13"/>
  <c r="U236" i="13"/>
  <c r="T236" i="13"/>
  <c r="O236" i="13"/>
  <c r="M236" i="13"/>
  <c r="K236" i="13"/>
  <c r="I236" i="13"/>
  <c r="G236" i="13"/>
  <c r="U235" i="13"/>
  <c r="T235" i="13"/>
  <c r="O235" i="13"/>
  <c r="M235" i="13"/>
  <c r="K235" i="13"/>
  <c r="I235" i="13"/>
  <c r="G235" i="13"/>
  <c r="U234" i="13"/>
  <c r="T234" i="13"/>
  <c r="O234" i="13"/>
  <c r="M234" i="13"/>
  <c r="K234" i="13"/>
  <c r="I234" i="13"/>
  <c r="G234" i="13"/>
  <c r="S231" i="13"/>
  <c r="R231" i="13"/>
  <c r="Q231" i="13"/>
  <c r="T231" i="13" s="1"/>
  <c r="P231" i="13"/>
  <c r="U231" i="13" s="1"/>
  <c r="L231" i="13"/>
  <c r="J231" i="13"/>
  <c r="H231" i="13"/>
  <c r="I231" i="13" s="1"/>
  <c r="G231" i="13"/>
  <c r="F231" i="13"/>
  <c r="E231" i="13"/>
  <c r="D231" i="13"/>
  <c r="O231" i="13" s="1"/>
  <c r="S230" i="13"/>
  <c r="R230" i="13"/>
  <c r="Q230" i="13"/>
  <c r="T230" i="13" s="1"/>
  <c r="P230" i="13"/>
  <c r="O230" i="13"/>
  <c r="L230" i="13"/>
  <c r="J230" i="13"/>
  <c r="H230" i="13"/>
  <c r="F230" i="13"/>
  <c r="U230" i="13" s="1"/>
  <c r="E230" i="13"/>
  <c r="M230" i="13" s="1"/>
  <c r="D230" i="13"/>
  <c r="U229" i="13"/>
  <c r="T229" i="13"/>
  <c r="O229" i="13"/>
  <c r="M229" i="13"/>
  <c r="K229" i="13"/>
  <c r="I229" i="13"/>
  <c r="G229" i="13"/>
  <c r="U228" i="13"/>
  <c r="T228" i="13"/>
  <c r="O228" i="13"/>
  <c r="M228" i="13"/>
  <c r="K228" i="13"/>
  <c r="I228" i="13"/>
  <c r="G228" i="13"/>
  <c r="U227" i="13"/>
  <c r="T227" i="13"/>
  <c r="O227" i="13"/>
  <c r="M227" i="13"/>
  <c r="K227" i="13"/>
  <c r="I227" i="13"/>
  <c r="G227" i="13"/>
  <c r="U226" i="13"/>
  <c r="T226" i="13"/>
  <c r="O226" i="13"/>
  <c r="M226" i="13"/>
  <c r="K226" i="13"/>
  <c r="I226" i="13"/>
  <c r="G226" i="13"/>
  <c r="U225" i="13"/>
  <c r="T225" i="13"/>
  <c r="O225" i="13"/>
  <c r="M225" i="13"/>
  <c r="K225" i="13"/>
  <c r="I225" i="13"/>
  <c r="G225" i="13"/>
  <c r="S224" i="13"/>
  <c r="R224" i="13"/>
  <c r="Q224" i="13"/>
  <c r="T224" i="13" s="1"/>
  <c r="P224" i="13"/>
  <c r="L224" i="13"/>
  <c r="J224" i="13"/>
  <c r="H224" i="13"/>
  <c r="F224" i="13"/>
  <c r="E224" i="13"/>
  <c r="D224" i="13"/>
  <c r="G224" i="13" s="1"/>
  <c r="U223" i="13"/>
  <c r="T223" i="13"/>
  <c r="O223" i="13"/>
  <c r="M223" i="13"/>
  <c r="K223" i="13"/>
  <c r="I223" i="13"/>
  <c r="G223" i="13"/>
  <c r="U222" i="13"/>
  <c r="T222" i="13"/>
  <c r="O222" i="13"/>
  <c r="M222" i="13"/>
  <c r="K222" i="13"/>
  <c r="I222" i="13"/>
  <c r="G222" i="13"/>
  <c r="U221" i="13"/>
  <c r="T221" i="13"/>
  <c r="O221" i="13"/>
  <c r="M221" i="13"/>
  <c r="K221" i="13"/>
  <c r="I221" i="13"/>
  <c r="G221" i="13"/>
  <c r="U220" i="13"/>
  <c r="T220" i="13"/>
  <c r="O220" i="13"/>
  <c r="M220" i="13"/>
  <c r="K220" i="13"/>
  <c r="I220" i="13"/>
  <c r="G220" i="13"/>
  <c r="U219" i="13"/>
  <c r="T219" i="13"/>
  <c r="O219" i="13"/>
  <c r="M219" i="13"/>
  <c r="K219" i="13"/>
  <c r="I219" i="13"/>
  <c r="G219" i="13"/>
  <c r="U218" i="13"/>
  <c r="T218" i="13"/>
  <c r="O218" i="13"/>
  <c r="M218" i="13"/>
  <c r="K218" i="13"/>
  <c r="I218" i="13"/>
  <c r="G218" i="13"/>
  <c r="U217" i="13"/>
  <c r="T217" i="13"/>
  <c r="O217" i="13"/>
  <c r="M217" i="13"/>
  <c r="K217" i="13"/>
  <c r="I217" i="13"/>
  <c r="G217" i="13"/>
  <c r="S216" i="13"/>
  <c r="R216" i="13"/>
  <c r="Q216" i="13"/>
  <c r="P216" i="13"/>
  <c r="L216" i="13"/>
  <c r="J216" i="13"/>
  <c r="H216" i="13"/>
  <c r="F216" i="13"/>
  <c r="U216" i="13" s="1"/>
  <c r="E216" i="13"/>
  <c r="M216" i="13" s="1"/>
  <c r="D216" i="13"/>
  <c r="U215" i="13"/>
  <c r="T215" i="13"/>
  <c r="O215" i="13"/>
  <c r="M215" i="13"/>
  <c r="K215" i="13"/>
  <c r="I215" i="13"/>
  <c r="G215" i="13"/>
  <c r="U214" i="13"/>
  <c r="T214" i="13"/>
  <c r="O214" i="13"/>
  <c r="M214" i="13"/>
  <c r="K214" i="13"/>
  <c r="I214" i="13"/>
  <c r="G214" i="13"/>
  <c r="U213" i="13"/>
  <c r="T213" i="13"/>
  <c r="O213" i="13"/>
  <c r="M213" i="13"/>
  <c r="K213" i="13"/>
  <c r="I213" i="13"/>
  <c r="G213" i="13"/>
  <c r="U212" i="13"/>
  <c r="T212" i="13"/>
  <c r="O212" i="13"/>
  <c r="M212" i="13"/>
  <c r="K212" i="13"/>
  <c r="I212" i="13"/>
  <c r="G212" i="13"/>
  <c r="U211" i="13"/>
  <c r="T211" i="13"/>
  <c r="O211" i="13"/>
  <c r="M211" i="13"/>
  <c r="K211" i="13"/>
  <c r="I211" i="13"/>
  <c r="G211" i="13"/>
  <c r="U210" i="13"/>
  <c r="T210" i="13"/>
  <c r="O210" i="13"/>
  <c r="M210" i="13"/>
  <c r="K210" i="13"/>
  <c r="I210" i="13"/>
  <c r="G210" i="13"/>
  <c r="U209" i="13"/>
  <c r="T209" i="13"/>
  <c r="O209" i="13"/>
  <c r="M209" i="13"/>
  <c r="K209" i="13"/>
  <c r="I209" i="13"/>
  <c r="G209" i="13"/>
  <c r="U208" i="13"/>
  <c r="T208" i="13"/>
  <c r="O208" i="13"/>
  <c r="M208" i="13"/>
  <c r="K208" i="13"/>
  <c r="I208" i="13"/>
  <c r="G208" i="13"/>
  <c r="S205" i="13"/>
  <c r="R205" i="13"/>
  <c r="Q205" i="13"/>
  <c r="T205" i="13" s="1"/>
  <c r="P205" i="13"/>
  <c r="U205" i="13" s="1"/>
  <c r="L205" i="13"/>
  <c r="J205" i="13"/>
  <c r="H205" i="13"/>
  <c r="I205" i="13" s="1"/>
  <c r="G205" i="13"/>
  <c r="F205" i="13"/>
  <c r="E205" i="13"/>
  <c r="D205" i="13"/>
  <c r="O205" i="13" s="1"/>
  <c r="S204" i="13"/>
  <c r="R204" i="13"/>
  <c r="Q204" i="13"/>
  <c r="T204" i="13" s="1"/>
  <c r="P204" i="13"/>
  <c r="L204" i="13"/>
  <c r="J204" i="13"/>
  <c r="H204" i="13"/>
  <c r="F204" i="13"/>
  <c r="E204" i="13"/>
  <c r="M204" i="13" s="1"/>
  <c r="D204" i="13"/>
  <c r="U203" i="13"/>
  <c r="T203" i="13"/>
  <c r="O203" i="13"/>
  <c r="M203" i="13"/>
  <c r="K203" i="13"/>
  <c r="I203" i="13"/>
  <c r="G203" i="13"/>
  <c r="U202" i="13"/>
  <c r="T202" i="13"/>
  <c r="O202" i="13"/>
  <c r="M202" i="13"/>
  <c r="K202" i="13"/>
  <c r="I202" i="13"/>
  <c r="G202" i="13"/>
  <c r="U201" i="13"/>
  <c r="T201" i="13"/>
  <c r="O201" i="13"/>
  <c r="M201" i="13"/>
  <c r="K201" i="13"/>
  <c r="I201" i="13"/>
  <c r="G201" i="13"/>
  <c r="U200" i="13"/>
  <c r="T200" i="13"/>
  <c r="O200" i="13"/>
  <c r="M200" i="13"/>
  <c r="K200" i="13"/>
  <c r="I200" i="13"/>
  <c r="G200" i="13"/>
  <c r="U199" i="13"/>
  <c r="T199" i="13"/>
  <c r="O199" i="13"/>
  <c r="M199" i="13"/>
  <c r="K199" i="13"/>
  <c r="I199" i="13"/>
  <c r="G199" i="13"/>
  <c r="S198" i="13"/>
  <c r="R198" i="13"/>
  <c r="Q198" i="13"/>
  <c r="T198" i="13" s="1"/>
  <c r="P198" i="13"/>
  <c r="L198" i="13"/>
  <c r="J198" i="13"/>
  <c r="H198" i="13"/>
  <c r="F198" i="13"/>
  <c r="E198" i="13"/>
  <c r="D198" i="13"/>
  <c r="G198" i="13" s="1"/>
  <c r="U197" i="13"/>
  <c r="T197" i="13"/>
  <c r="O197" i="13"/>
  <c r="M197" i="13"/>
  <c r="K197" i="13"/>
  <c r="I197" i="13"/>
  <c r="G197" i="13"/>
  <c r="U196" i="13"/>
  <c r="T196" i="13"/>
  <c r="O196" i="13"/>
  <c r="M196" i="13"/>
  <c r="K196" i="13"/>
  <c r="I196" i="13"/>
  <c r="G196" i="13"/>
  <c r="U195" i="13"/>
  <c r="T195" i="13"/>
  <c r="O195" i="13"/>
  <c r="M195" i="13"/>
  <c r="K195" i="13"/>
  <c r="I195" i="13"/>
  <c r="G195" i="13"/>
  <c r="U194" i="13"/>
  <c r="T194" i="13"/>
  <c r="O194" i="13"/>
  <c r="M194" i="13"/>
  <c r="K194" i="13"/>
  <c r="I194" i="13"/>
  <c r="G194" i="13"/>
  <c r="U193" i="13"/>
  <c r="T193" i="13"/>
  <c r="O193" i="13"/>
  <c r="M193" i="13"/>
  <c r="K193" i="13"/>
  <c r="I193" i="13"/>
  <c r="G193" i="13"/>
  <c r="U192" i="13"/>
  <c r="T192" i="13"/>
  <c r="O192" i="13"/>
  <c r="M192" i="13"/>
  <c r="K192" i="13"/>
  <c r="I192" i="13"/>
  <c r="G192" i="13"/>
  <c r="S191" i="13"/>
  <c r="R191" i="13"/>
  <c r="Q191" i="13"/>
  <c r="P191" i="13"/>
  <c r="L191" i="13"/>
  <c r="J191" i="13"/>
  <c r="H191" i="13"/>
  <c r="G191" i="13"/>
  <c r="F191" i="13"/>
  <c r="E191" i="13"/>
  <c r="M191" i="13" s="1"/>
  <c r="D191" i="13"/>
  <c r="O191" i="13" s="1"/>
  <c r="U190" i="13"/>
  <c r="T190" i="13"/>
  <c r="O190" i="13"/>
  <c r="M190" i="13"/>
  <c r="K190" i="13"/>
  <c r="I190" i="13"/>
  <c r="G190" i="13"/>
  <c r="U189" i="13"/>
  <c r="T189" i="13"/>
  <c r="O189" i="13"/>
  <c r="M189" i="13"/>
  <c r="K189" i="13"/>
  <c r="I189" i="13"/>
  <c r="G189" i="13"/>
  <c r="U188" i="13"/>
  <c r="T188" i="13"/>
  <c r="O188" i="13"/>
  <c r="M188" i="13"/>
  <c r="K188" i="13"/>
  <c r="I188" i="13"/>
  <c r="G188" i="13"/>
  <c r="U187" i="13"/>
  <c r="T187" i="13"/>
  <c r="O187" i="13"/>
  <c r="M187" i="13"/>
  <c r="K187" i="13"/>
  <c r="I187" i="13"/>
  <c r="G187" i="13"/>
  <c r="U186" i="13"/>
  <c r="T186" i="13"/>
  <c r="O186" i="13"/>
  <c r="M186" i="13"/>
  <c r="K186" i="13"/>
  <c r="I186" i="13"/>
  <c r="G186" i="13"/>
  <c r="S185" i="13"/>
  <c r="T185" i="13" s="1"/>
  <c r="R185" i="13"/>
  <c r="Q185" i="13"/>
  <c r="P185" i="13"/>
  <c r="L185" i="13"/>
  <c r="J185" i="13"/>
  <c r="H185" i="13"/>
  <c r="I185" i="13" s="1"/>
  <c r="F185" i="13"/>
  <c r="U185" i="13" s="1"/>
  <c r="E185" i="13"/>
  <c r="D185" i="13"/>
  <c r="O185" i="13" s="1"/>
  <c r="U184" i="13"/>
  <c r="T184" i="13"/>
  <c r="O184" i="13"/>
  <c r="M184" i="13"/>
  <c r="K184" i="13"/>
  <c r="I184" i="13"/>
  <c r="G184" i="13"/>
  <c r="U183" i="13"/>
  <c r="T183" i="13"/>
  <c r="O183" i="13"/>
  <c r="M183" i="13"/>
  <c r="K183" i="13"/>
  <c r="I183" i="13"/>
  <c r="G183" i="13"/>
  <c r="U182" i="13"/>
  <c r="T182" i="13"/>
  <c r="O182" i="13"/>
  <c r="M182" i="13"/>
  <c r="K182" i="13"/>
  <c r="I182" i="13"/>
  <c r="G182" i="13"/>
  <c r="U181" i="13"/>
  <c r="T181" i="13"/>
  <c r="O181" i="13"/>
  <c r="M181" i="13"/>
  <c r="K181" i="13"/>
  <c r="I181" i="13"/>
  <c r="G181" i="13"/>
  <c r="U180" i="13"/>
  <c r="T180" i="13"/>
  <c r="O180" i="13"/>
  <c r="M180" i="13"/>
  <c r="K180" i="13"/>
  <c r="I180" i="13"/>
  <c r="G180" i="13"/>
  <c r="S179" i="13"/>
  <c r="R179" i="13"/>
  <c r="Q179" i="13"/>
  <c r="T179" i="13" s="1"/>
  <c r="P179" i="13"/>
  <c r="U179" i="13" s="1"/>
  <c r="L179" i="13"/>
  <c r="J179" i="13"/>
  <c r="H179" i="13"/>
  <c r="F179" i="13"/>
  <c r="E179" i="13"/>
  <c r="M179" i="13" s="1"/>
  <c r="D179" i="13"/>
  <c r="U178" i="13"/>
  <c r="T178" i="13"/>
  <c r="O178" i="13"/>
  <c r="M178" i="13"/>
  <c r="K178" i="13"/>
  <c r="I178" i="13"/>
  <c r="G178" i="13"/>
  <c r="U177" i="13"/>
  <c r="T177" i="13"/>
  <c r="O177" i="13"/>
  <c r="M177" i="13"/>
  <c r="K177" i="13"/>
  <c r="I177" i="13"/>
  <c r="G177" i="13"/>
  <c r="U176" i="13"/>
  <c r="T176" i="13"/>
  <c r="O176" i="13"/>
  <c r="M176" i="13"/>
  <c r="K176" i="13"/>
  <c r="I176" i="13"/>
  <c r="G176" i="13"/>
  <c r="U175" i="13"/>
  <c r="T175" i="13"/>
  <c r="O175" i="13"/>
  <c r="M175" i="13"/>
  <c r="K175" i="13"/>
  <c r="I175" i="13"/>
  <c r="G175" i="13"/>
  <c r="U174" i="13"/>
  <c r="T174" i="13"/>
  <c r="O174" i="13"/>
  <c r="M174" i="13"/>
  <c r="K174" i="13"/>
  <c r="I174" i="13"/>
  <c r="G174" i="13"/>
  <c r="U173" i="13"/>
  <c r="T173" i="13"/>
  <c r="O173" i="13"/>
  <c r="M173" i="13"/>
  <c r="K173" i="13"/>
  <c r="I173" i="13"/>
  <c r="G173" i="13"/>
  <c r="S170" i="13"/>
  <c r="R170" i="13"/>
  <c r="Q170" i="13"/>
  <c r="T170" i="13" s="1"/>
  <c r="P170" i="13"/>
  <c r="U170" i="13" s="1"/>
  <c r="L170" i="13"/>
  <c r="J170" i="13"/>
  <c r="K170" i="13" s="1"/>
  <c r="H170" i="13"/>
  <c r="F170" i="13"/>
  <c r="E170" i="13"/>
  <c r="D170" i="13"/>
  <c r="I170" i="13" s="1"/>
  <c r="U169" i="13"/>
  <c r="S169" i="13"/>
  <c r="T169" i="13" s="1"/>
  <c r="R169" i="13"/>
  <c r="Q169" i="13"/>
  <c r="P169" i="13"/>
  <c r="L169" i="13"/>
  <c r="J169" i="13"/>
  <c r="I169" i="13"/>
  <c r="H169" i="13"/>
  <c r="F169" i="13"/>
  <c r="E169" i="13"/>
  <c r="M169" i="13" s="1"/>
  <c r="D169" i="13"/>
  <c r="O169" i="13" s="1"/>
  <c r="U168" i="13"/>
  <c r="T168" i="13"/>
  <c r="O168" i="13"/>
  <c r="M168" i="13"/>
  <c r="K168" i="13"/>
  <c r="I168" i="13"/>
  <c r="G168" i="13"/>
  <c r="U167" i="13"/>
  <c r="T167" i="13"/>
  <c r="O167" i="13"/>
  <c r="M167" i="13"/>
  <c r="K167" i="13"/>
  <c r="I167" i="13"/>
  <c r="G167" i="13"/>
  <c r="U166" i="13"/>
  <c r="T166" i="13"/>
  <c r="O166" i="13"/>
  <c r="M166" i="13"/>
  <c r="K166" i="13"/>
  <c r="I166" i="13"/>
  <c r="G166" i="13"/>
  <c r="U165" i="13"/>
  <c r="T165" i="13"/>
  <c r="O165" i="13"/>
  <c r="M165" i="13"/>
  <c r="K165" i="13"/>
  <c r="I165" i="13"/>
  <c r="G165" i="13"/>
  <c r="U164" i="13"/>
  <c r="T164" i="13"/>
  <c r="O164" i="13"/>
  <c r="M164" i="13"/>
  <c r="K164" i="13"/>
  <c r="I164" i="13"/>
  <c r="G164" i="13"/>
  <c r="S163" i="13"/>
  <c r="R163" i="13"/>
  <c r="Q163" i="13"/>
  <c r="P163" i="13"/>
  <c r="U163" i="13" s="1"/>
  <c r="L163" i="13"/>
  <c r="J163" i="13"/>
  <c r="H163" i="13"/>
  <c r="F163" i="13"/>
  <c r="G163" i="13" s="1"/>
  <c r="E163" i="13"/>
  <c r="M163" i="13" s="1"/>
  <c r="D163" i="13"/>
  <c r="U162" i="13"/>
  <c r="T162" i="13"/>
  <c r="O162" i="13"/>
  <c r="M162" i="13"/>
  <c r="K162" i="13"/>
  <c r="I162" i="13"/>
  <c r="G162" i="13"/>
  <c r="U161" i="13"/>
  <c r="T161" i="13"/>
  <c r="O161" i="13"/>
  <c r="M161" i="13"/>
  <c r="K161" i="13"/>
  <c r="I161" i="13"/>
  <c r="G161" i="13"/>
  <c r="U160" i="13"/>
  <c r="T160" i="13"/>
  <c r="O160" i="13"/>
  <c r="M160" i="13"/>
  <c r="K160" i="13"/>
  <c r="I160" i="13"/>
  <c r="G160" i="13"/>
  <c r="U159" i="13"/>
  <c r="T159" i="13"/>
  <c r="O159" i="13"/>
  <c r="M159" i="13"/>
  <c r="K159" i="13"/>
  <c r="I159" i="13"/>
  <c r="G159" i="13"/>
  <c r="U158" i="13"/>
  <c r="T158" i="13"/>
  <c r="O158" i="13"/>
  <c r="M158" i="13"/>
  <c r="K158" i="13"/>
  <c r="I158" i="13"/>
  <c r="G158" i="13"/>
  <c r="S157" i="13"/>
  <c r="T157" i="13" s="1"/>
  <c r="R157" i="13"/>
  <c r="Q157" i="13"/>
  <c r="P157" i="13"/>
  <c r="L157" i="13"/>
  <c r="J157" i="13"/>
  <c r="H157" i="13"/>
  <c r="F157" i="13"/>
  <c r="U157" i="13" s="1"/>
  <c r="E157" i="13"/>
  <c r="M157" i="13" s="1"/>
  <c r="D157" i="13"/>
  <c r="U156" i="13"/>
  <c r="T156" i="13"/>
  <c r="O156" i="13"/>
  <c r="M156" i="13"/>
  <c r="K156" i="13"/>
  <c r="I156" i="13"/>
  <c r="G156" i="13"/>
  <c r="U155" i="13"/>
  <c r="T155" i="13"/>
  <c r="O155" i="13"/>
  <c r="M155" i="13"/>
  <c r="K155" i="13"/>
  <c r="I155" i="13"/>
  <c r="G155" i="13"/>
  <c r="U154" i="13"/>
  <c r="T154" i="13"/>
  <c r="O154" i="13"/>
  <c r="M154" i="13"/>
  <c r="K154" i="13"/>
  <c r="I154" i="13"/>
  <c r="G154" i="13"/>
  <c r="U153" i="13"/>
  <c r="T153" i="13"/>
  <c r="O153" i="13"/>
  <c r="M153" i="13"/>
  <c r="K153" i="13"/>
  <c r="I153" i="13"/>
  <c r="G153" i="13"/>
  <c r="U152" i="13"/>
  <c r="T152" i="13"/>
  <c r="O152" i="13"/>
  <c r="M152" i="13"/>
  <c r="K152" i="13"/>
  <c r="I152" i="13"/>
  <c r="G152" i="13"/>
  <c r="U151" i="13"/>
  <c r="T151" i="13"/>
  <c r="O151" i="13"/>
  <c r="M151" i="13"/>
  <c r="K151" i="13"/>
  <c r="I151" i="13"/>
  <c r="G151" i="13"/>
  <c r="S150" i="13"/>
  <c r="R150" i="13"/>
  <c r="Q150" i="13"/>
  <c r="T150" i="13" s="1"/>
  <c r="P150" i="13"/>
  <c r="U150" i="13" s="1"/>
  <c r="L150" i="13"/>
  <c r="J150" i="13"/>
  <c r="H150" i="13"/>
  <c r="F150" i="13"/>
  <c r="E150" i="13"/>
  <c r="D150" i="13"/>
  <c r="I150" i="13" s="1"/>
  <c r="U149" i="13"/>
  <c r="T149" i="13"/>
  <c r="O149" i="13"/>
  <c r="M149" i="13"/>
  <c r="K149" i="13"/>
  <c r="I149" i="13"/>
  <c r="G149" i="13"/>
  <c r="U148" i="13"/>
  <c r="T148" i="13"/>
  <c r="O148" i="13"/>
  <c r="M148" i="13"/>
  <c r="K148" i="13"/>
  <c r="I148" i="13"/>
  <c r="G148" i="13"/>
  <c r="U147" i="13"/>
  <c r="T147" i="13"/>
  <c r="O147" i="13"/>
  <c r="M147" i="13"/>
  <c r="K147" i="13"/>
  <c r="I147" i="13"/>
  <c r="G147" i="13"/>
  <c r="U146" i="13"/>
  <c r="T146" i="13"/>
  <c r="O146" i="13"/>
  <c r="M146" i="13"/>
  <c r="K146" i="13"/>
  <c r="I146" i="13"/>
  <c r="G146" i="13"/>
  <c r="U145" i="13"/>
  <c r="T145" i="13"/>
  <c r="O145" i="13"/>
  <c r="M145" i="13"/>
  <c r="K145" i="13"/>
  <c r="I145" i="13"/>
  <c r="G145" i="13"/>
  <c r="S144" i="13"/>
  <c r="R144" i="13"/>
  <c r="Q144" i="13"/>
  <c r="T144" i="13" s="1"/>
  <c r="P144" i="13"/>
  <c r="U144" i="13" s="1"/>
  <c r="L144" i="13"/>
  <c r="J144" i="13"/>
  <c r="K144" i="13" s="1"/>
  <c r="H144" i="13"/>
  <c r="F144" i="13"/>
  <c r="E144" i="13"/>
  <c r="D144" i="13"/>
  <c r="U143" i="13"/>
  <c r="T143" i="13"/>
  <c r="O143" i="13"/>
  <c r="M143" i="13"/>
  <c r="K143" i="13"/>
  <c r="I143" i="13"/>
  <c r="G143" i="13"/>
  <c r="U142" i="13"/>
  <c r="T142" i="13"/>
  <c r="O142" i="13"/>
  <c r="M142" i="13"/>
  <c r="K142" i="13"/>
  <c r="I142" i="13"/>
  <c r="G142" i="13"/>
  <c r="U141" i="13"/>
  <c r="T141" i="13"/>
  <c r="O141" i="13"/>
  <c r="M141" i="13"/>
  <c r="K141" i="13"/>
  <c r="I141" i="13"/>
  <c r="G141" i="13"/>
  <c r="U140" i="13"/>
  <c r="T140" i="13"/>
  <c r="O140" i="13"/>
  <c r="M140" i="13"/>
  <c r="K140" i="13"/>
  <c r="I140" i="13"/>
  <c r="G140" i="13"/>
  <c r="U139" i="13"/>
  <c r="T139" i="13"/>
  <c r="O139" i="13"/>
  <c r="M139" i="13"/>
  <c r="K139" i="13"/>
  <c r="I139" i="13"/>
  <c r="G139" i="13"/>
  <c r="U138" i="13"/>
  <c r="T138" i="13"/>
  <c r="O138" i="13"/>
  <c r="M138" i="13"/>
  <c r="K138" i="13"/>
  <c r="I138" i="13"/>
  <c r="G138" i="13"/>
  <c r="T137" i="13"/>
  <c r="S137" i="13"/>
  <c r="R137" i="13"/>
  <c r="Q137" i="13"/>
  <c r="P137" i="13"/>
  <c r="L137" i="13"/>
  <c r="J137" i="13"/>
  <c r="K137" i="13" s="1"/>
  <c r="H137" i="13"/>
  <c r="I137" i="13" s="1"/>
  <c r="F137" i="13"/>
  <c r="E137" i="13"/>
  <c r="M137" i="13" s="1"/>
  <c r="D137" i="13"/>
  <c r="G137" i="13" s="1"/>
  <c r="U136" i="13"/>
  <c r="T136" i="13"/>
  <c r="O136" i="13"/>
  <c r="M136" i="13"/>
  <c r="K136" i="13"/>
  <c r="I136" i="13"/>
  <c r="G136" i="13"/>
  <c r="U135" i="13"/>
  <c r="T135" i="13"/>
  <c r="O135" i="13"/>
  <c r="M135" i="13"/>
  <c r="K135" i="13"/>
  <c r="I135" i="13"/>
  <c r="G135" i="13"/>
  <c r="U134" i="13"/>
  <c r="T134" i="13"/>
  <c r="O134" i="13"/>
  <c r="M134" i="13"/>
  <c r="K134" i="13"/>
  <c r="I134" i="13"/>
  <c r="G134" i="13"/>
  <c r="U133" i="13"/>
  <c r="T133" i="13"/>
  <c r="O133" i="13"/>
  <c r="M133" i="13"/>
  <c r="K133" i="13"/>
  <c r="I133" i="13"/>
  <c r="G133" i="13"/>
  <c r="S132" i="13"/>
  <c r="R132" i="13"/>
  <c r="Q132" i="13"/>
  <c r="T132" i="13" s="1"/>
  <c r="P132" i="13"/>
  <c r="U132" i="13" s="1"/>
  <c r="L132" i="13"/>
  <c r="J132" i="13"/>
  <c r="K132" i="13" s="1"/>
  <c r="H132" i="13"/>
  <c r="F132" i="13"/>
  <c r="E132" i="13"/>
  <c r="D132" i="13"/>
  <c r="U131" i="13"/>
  <c r="T131" i="13"/>
  <c r="O131" i="13"/>
  <c r="M131" i="13"/>
  <c r="K131" i="13"/>
  <c r="I131" i="13"/>
  <c r="G131" i="13"/>
  <c r="U130" i="13"/>
  <c r="T130" i="13"/>
  <c r="O130" i="13"/>
  <c r="M130" i="13"/>
  <c r="K130" i="13"/>
  <c r="I130" i="13"/>
  <c r="G130" i="13"/>
  <c r="U129" i="13"/>
  <c r="T129" i="13"/>
  <c r="O129" i="13"/>
  <c r="M129" i="13"/>
  <c r="K129" i="13"/>
  <c r="I129" i="13"/>
  <c r="G129" i="13"/>
  <c r="U128" i="13"/>
  <c r="T128" i="13"/>
  <c r="O128" i="13"/>
  <c r="M128" i="13"/>
  <c r="K128" i="13"/>
  <c r="I128" i="13"/>
  <c r="G128" i="13"/>
  <c r="U127" i="13"/>
  <c r="T127" i="13"/>
  <c r="O127" i="13"/>
  <c r="M127" i="13"/>
  <c r="K127" i="13"/>
  <c r="I127" i="13"/>
  <c r="G127" i="13"/>
  <c r="S126" i="13"/>
  <c r="R126" i="13"/>
  <c r="Q126" i="13"/>
  <c r="P126" i="13"/>
  <c r="L126" i="13"/>
  <c r="J126" i="13"/>
  <c r="H126" i="13"/>
  <c r="F126" i="13"/>
  <c r="U126" i="13" s="1"/>
  <c r="E126" i="13"/>
  <c r="M126" i="13" s="1"/>
  <c r="D126" i="13"/>
  <c r="U125" i="13"/>
  <c r="T125" i="13"/>
  <c r="O125" i="13"/>
  <c r="M125" i="13"/>
  <c r="K125" i="13"/>
  <c r="I125" i="13"/>
  <c r="G125" i="13"/>
  <c r="U124" i="13"/>
  <c r="T124" i="13"/>
  <c r="O124" i="13"/>
  <c r="M124" i="13"/>
  <c r="K124" i="13"/>
  <c r="I124" i="13"/>
  <c r="G124" i="13"/>
  <c r="U123" i="13"/>
  <c r="T123" i="13"/>
  <c r="O123" i="13"/>
  <c r="M123" i="13"/>
  <c r="K123" i="13"/>
  <c r="I123" i="13"/>
  <c r="G123" i="13"/>
  <c r="U122" i="13"/>
  <c r="T122" i="13"/>
  <c r="O122" i="13"/>
  <c r="M122" i="13"/>
  <c r="K122" i="13"/>
  <c r="I122" i="13"/>
  <c r="G122" i="13"/>
  <c r="S121" i="13"/>
  <c r="T121" i="13" s="1"/>
  <c r="R121" i="13"/>
  <c r="Q121" i="13"/>
  <c r="P121" i="13"/>
  <c r="L121" i="13"/>
  <c r="J121" i="13"/>
  <c r="H121" i="13"/>
  <c r="I121" i="13" s="1"/>
  <c r="F121" i="13"/>
  <c r="U121" i="13" s="1"/>
  <c r="E121" i="13"/>
  <c r="D121" i="13"/>
  <c r="O121" i="13" s="1"/>
  <c r="U120" i="13"/>
  <c r="T120" i="13"/>
  <c r="O120" i="13"/>
  <c r="M120" i="13"/>
  <c r="K120" i="13"/>
  <c r="I120" i="13"/>
  <c r="G120" i="13"/>
  <c r="U119" i="13"/>
  <c r="T119" i="13"/>
  <c r="O119" i="13"/>
  <c r="M119" i="13"/>
  <c r="K119" i="13"/>
  <c r="I119" i="13"/>
  <c r="G119" i="13"/>
  <c r="U118" i="13"/>
  <c r="T118" i="13"/>
  <c r="O118" i="13"/>
  <c r="M118" i="13"/>
  <c r="K118" i="13"/>
  <c r="I118" i="13"/>
  <c r="G118" i="13"/>
  <c r="U117" i="13"/>
  <c r="T117" i="13"/>
  <c r="O117" i="13"/>
  <c r="M117" i="13"/>
  <c r="K117" i="13"/>
  <c r="I117" i="13"/>
  <c r="G117" i="13"/>
  <c r="U116" i="13"/>
  <c r="T116" i="13"/>
  <c r="O116" i="13"/>
  <c r="M116" i="13"/>
  <c r="K116" i="13"/>
  <c r="I116" i="13"/>
  <c r="G116" i="13"/>
  <c r="U115" i="13"/>
  <c r="T115" i="13"/>
  <c r="O115" i="13"/>
  <c r="M115" i="13"/>
  <c r="K115" i="13"/>
  <c r="I115" i="13"/>
  <c r="G115" i="13"/>
  <c r="U114" i="13"/>
  <c r="T114" i="13"/>
  <c r="O114" i="13"/>
  <c r="M114" i="13"/>
  <c r="K114" i="13"/>
  <c r="I114" i="13"/>
  <c r="G114" i="13"/>
  <c r="U113" i="13"/>
  <c r="T113" i="13"/>
  <c r="O113" i="13"/>
  <c r="M113" i="13"/>
  <c r="K113" i="13"/>
  <c r="I113" i="13"/>
  <c r="G113" i="13"/>
  <c r="S112" i="13"/>
  <c r="R112" i="13"/>
  <c r="Q112" i="13"/>
  <c r="T112" i="13" s="1"/>
  <c r="P112" i="13"/>
  <c r="L112" i="13"/>
  <c r="J112" i="13"/>
  <c r="H112" i="13"/>
  <c r="F112" i="13"/>
  <c r="E112" i="13"/>
  <c r="D112" i="13"/>
  <c r="G112" i="13" s="1"/>
  <c r="U111" i="13"/>
  <c r="T111" i="13"/>
  <c r="O111" i="13"/>
  <c r="M111" i="13"/>
  <c r="K111" i="13"/>
  <c r="I111" i="13"/>
  <c r="G111" i="13"/>
  <c r="U110" i="13"/>
  <c r="T110" i="13"/>
  <c r="O110" i="13"/>
  <c r="M110" i="13"/>
  <c r="K110" i="13"/>
  <c r="I110" i="13"/>
  <c r="G110" i="13"/>
  <c r="U109" i="13"/>
  <c r="T109" i="13"/>
  <c r="O109" i="13"/>
  <c r="M109" i="13"/>
  <c r="K109" i="13"/>
  <c r="I109" i="13"/>
  <c r="G109" i="13"/>
  <c r="U108" i="13"/>
  <c r="T108" i="13"/>
  <c r="O108" i="13"/>
  <c r="M108" i="13"/>
  <c r="K108" i="13"/>
  <c r="I108" i="13"/>
  <c r="G108" i="13"/>
  <c r="U107" i="13"/>
  <c r="T107" i="13"/>
  <c r="O107" i="13"/>
  <c r="M107" i="13"/>
  <c r="K107" i="13"/>
  <c r="I107" i="13"/>
  <c r="G107" i="13"/>
  <c r="S106" i="13"/>
  <c r="R106" i="13"/>
  <c r="Q106" i="13"/>
  <c r="P106" i="13"/>
  <c r="O106" i="13"/>
  <c r="L106" i="13"/>
  <c r="J106" i="13"/>
  <c r="H106" i="13"/>
  <c r="I106" i="13" s="1"/>
  <c r="F106" i="13"/>
  <c r="U106" i="13" s="1"/>
  <c r="E106" i="13"/>
  <c r="D106" i="13"/>
  <c r="U105" i="13"/>
  <c r="T105" i="13"/>
  <c r="O105" i="13"/>
  <c r="M105" i="13"/>
  <c r="K105" i="13"/>
  <c r="I105" i="13"/>
  <c r="G105" i="13"/>
  <c r="S102" i="13"/>
  <c r="R102" i="13"/>
  <c r="Q102" i="13"/>
  <c r="T102" i="13" s="1"/>
  <c r="P102" i="13"/>
  <c r="O102" i="13"/>
  <c r="L102" i="13"/>
  <c r="J102" i="13"/>
  <c r="H102" i="13"/>
  <c r="F102" i="13"/>
  <c r="E102" i="13"/>
  <c r="D102" i="13"/>
  <c r="G102" i="13" s="1"/>
  <c r="S101" i="13"/>
  <c r="R101" i="13"/>
  <c r="Q101" i="13"/>
  <c r="T101" i="13" s="1"/>
  <c r="P101" i="13"/>
  <c r="L101" i="13"/>
  <c r="J101" i="13"/>
  <c r="K101" i="13" s="1"/>
  <c r="H101" i="13"/>
  <c r="I101" i="13" s="1"/>
  <c r="G101" i="13"/>
  <c r="F101" i="13"/>
  <c r="E101" i="13"/>
  <c r="D101" i="13"/>
  <c r="O101" i="13" s="1"/>
  <c r="U100" i="13"/>
  <c r="T100" i="13"/>
  <c r="O100" i="13"/>
  <c r="M100" i="13"/>
  <c r="K100" i="13"/>
  <c r="I100" i="13"/>
  <c r="G100" i="13"/>
  <c r="U99" i="13"/>
  <c r="T99" i="13"/>
  <c r="O99" i="13"/>
  <c r="M99" i="13"/>
  <c r="K99" i="13"/>
  <c r="I99" i="13"/>
  <c r="G99" i="13"/>
  <c r="U98" i="13"/>
  <c r="T98" i="13"/>
  <c r="O98" i="13"/>
  <c r="M98" i="13"/>
  <c r="K98" i="13"/>
  <c r="I98" i="13"/>
  <c r="G98" i="13"/>
  <c r="U97" i="13"/>
  <c r="T97" i="13"/>
  <c r="O97" i="13"/>
  <c r="M97" i="13"/>
  <c r="K97" i="13"/>
  <c r="I97" i="13"/>
  <c r="G97" i="13"/>
  <c r="S96" i="13"/>
  <c r="R96" i="13"/>
  <c r="Q96" i="13"/>
  <c r="T96" i="13" s="1"/>
  <c r="P96" i="13"/>
  <c r="L96" i="13"/>
  <c r="J96" i="13"/>
  <c r="K96" i="13" s="1"/>
  <c r="H96" i="13"/>
  <c r="F96" i="13"/>
  <c r="U96" i="13" s="1"/>
  <c r="E96" i="13"/>
  <c r="D96" i="13"/>
  <c r="U95" i="13"/>
  <c r="T95" i="13"/>
  <c r="O95" i="13"/>
  <c r="M95" i="13"/>
  <c r="K95" i="13"/>
  <c r="I95" i="13"/>
  <c r="G95" i="13"/>
  <c r="U94" i="13"/>
  <c r="T94" i="13"/>
  <c r="O94" i="13"/>
  <c r="M94" i="13"/>
  <c r="K94" i="13"/>
  <c r="I94" i="13"/>
  <c r="G94" i="13"/>
  <c r="U93" i="13"/>
  <c r="T93" i="13"/>
  <c r="O93" i="13"/>
  <c r="M93" i="13"/>
  <c r="K93" i="13"/>
  <c r="I93" i="13"/>
  <c r="G93" i="13"/>
  <c r="U92" i="13"/>
  <c r="T92" i="13"/>
  <c r="O92" i="13"/>
  <c r="M92" i="13"/>
  <c r="K92" i="13"/>
  <c r="I92" i="13"/>
  <c r="G92" i="13"/>
  <c r="U91" i="13"/>
  <c r="T91" i="13"/>
  <c r="S91" i="13"/>
  <c r="R91" i="13"/>
  <c r="Q91" i="13"/>
  <c r="P91" i="13"/>
  <c r="L91" i="13"/>
  <c r="J91" i="13"/>
  <c r="K91" i="13" s="1"/>
  <c r="I91" i="13"/>
  <c r="H91" i="13"/>
  <c r="F91" i="13"/>
  <c r="E91" i="13"/>
  <c r="D91" i="13"/>
  <c r="O91" i="13" s="1"/>
  <c r="U90" i="13"/>
  <c r="T90" i="13"/>
  <c r="O90" i="13"/>
  <c r="M90" i="13"/>
  <c r="K90" i="13"/>
  <c r="I90" i="13"/>
  <c r="G90" i="13"/>
  <c r="U89" i="13"/>
  <c r="T89" i="13"/>
  <c r="O89" i="13"/>
  <c r="M89" i="13"/>
  <c r="K89" i="13"/>
  <c r="I89" i="13"/>
  <c r="G89" i="13"/>
  <c r="U88" i="13"/>
  <c r="T88" i="13"/>
  <c r="O88" i="13"/>
  <c r="M88" i="13"/>
  <c r="K88" i="13"/>
  <c r="I88" i="13"/>
  <c r="G88" i="13"/>
  <c r="S85" i="13"/>
  <c r="R85" i="13"/>
  <c r="Q85" i="13"/>
  <c r="P85" i="13"/>
  <c r="U85" i="13" s="1"/>
  <c r="L85" i="13"/>
  <c r="J85" i="13"/>
  <c r="H85" i="13"/>
  <c r="F85" i="13"/>
  <c r="E85" i="13"/>
  <c r="M85" i="13" s="1"/>
  <c r="D85" i="13"/>
  <c r="S84" i="13"/>
  <c r="R84" i="13"/>
  <c r="Q84" i="13"/>
  <c r="P84" i="13"/>
  <c r="L84" i="13"/>
  <c r="J84" i="13"/>
  <c r="K84" i="13" s="1"/>
  <c r="H84" i="13"/>
  <c r="F84" i="13"/>
  <c r="U84" i="13" s="1"/>
  <c r="E84" i="13"/>
  <c r="D84" i="13"/>
  <c r="U83" i="13"/>
  <c r="T83" i="13"/>
  <c r="O83" i="13"/>
  <c r="M83" i="13"/>
  <c r="K83" i="13"/>
  <c r="I83" i="13"/>
  <c r="G83" i="13"/>
  <c r="U82" i="13"/>
  <c r="T82" i="13"/>
  <c r="O82" i="13"/>
  <c r="M82" i="13"/>
  <c r="K82" i="13"/>
  <c r="I82" i="13"/>
  <c r="G82" i="13"/>
  <c r="U81" i="13"/>
  <c r="T81" i="13"/>
  <c r="O81" i="13"/>
  <c r="M81" i="13"/>
  <c r="K81" i="13"/>
  <c r="I81" i="13"/>
  <c r="G81" i="13"/>
  <c r="U80" i="13"/>
  <c r="T80" i="13"/>
  <c r="O80" i="13"/>
  <c r="M80" i="13"/>
  <c r="K80" i="13"/>
  <c r="I80" i="13"/>
  <c r="G80" i="13"/>
  <c r="U79" i="13"/>
  <c r="T79" i="13"/>
  <c r="O79" i="13"/>
  <c r="M79" i="13"/>
  <c r="K79" i="13"/>
  <c r="I79" i="13"/>
  <c r="G79" i="13"/>
  <c r="S78" i="13"/>
  <c r="R78" i="13"/>
  <c r="Q78" i="13"/>
  <c r="P78" i="13"/>
  <c r="L78" i="13"/>
  <c r="J78" i="13"/>
  <c r="H78" i="13"/>
  <c r="F78" i="13"/>
  <c r="U78" i="13" s="1"/>
  <c r="E78" i="13"/>
  <c r="M78" i="13" s="1"/>
  <c r="D78" i="13"/>
  <c r="U77" i="13"/>
  <c r="T77" i="13"/>
  <c r="O77" i="13"/>
  <c r="M77" i="13"/>
  <c r="K77" i="13"/>
  <c r="I77" i="13"/>
  <c r="G77" i="13"/>
  <c r="U76" i="13"/>
  <c r="T76" i="13"/>
  <c r="O76" i="13"/>
  <c r="M76" i="13"/>
  <c r="K76" i="13"/>
  <c r="I76" i="13"/>
  <c r="G76" i="13"/>
  <c r="U75" i="13"/>
  <c r="T75" i="13"/>
  <c r="O75" i="13"/>
  <c r="M75" i="13"/>
  <c r="K75" i="13"/>
  <c r="I75" i="13"/>
  <c r="G75" i="13"/>
  <c r="U74" i="13"/>
  <c r="T74" i="13"/>
  <c r="O74" i="13"/>
  <c r="M74" i="13"/>
  <c r="K74" i="13"/>
  <c r="I74" i="13"/>
  <c r="G74" i="13"/>
  <c r="U73" i="13"/>
  <c r="T73" i="13"/>
  <c r="O73" i="13"/>
  <c r="M73" i="13"/>
  <c r="K73" i="13"/>
  <c r="I73" i="13"/>
  <c r="G73" i="13"/>
  <c r="U72" i="13"/>
  <c r="T72" i="13"/>
  <c r="O72" i="13"/>
  <c r="M72" i="13"/>
  <c r="K72" i="13"/>
  <c r="I72" i="13"/>
  <c r="G72" i="13"/>
  <c r="U71" i="13"/>
  <c r="T71" i="13"/>
  <c r="O71" i="13"/>
  <c r="M71" i="13"/>
  <c r="K71" i="13"/>
  <c r="I71" i="13"/>
  <c r="G71" i="13"/>
  <c r="S70" i="13"/>
  <c r="R70" i="13"/>
  <c r="Q70" i="13"/>
  <c r="T70" i="13" s="1"/>
  <c r="P70" i="13"/>
  <c r="O70" i="13"/>
  <c r="L70" i="13"/>
  <c r="J70" i="13"/>
  <c r="H70" i="13"/>
  <c r="F70" i="13"/>
  <c r="E70" i="13"/>
  <c r="D70" i="13"/>
  <c r="G70" i="13" s="1"/>
  <c r="U69" i="13"/>
  <c r="T69" i="13"/>
  <c r="O69" i="13"/>
  <c r="M69" i="13"/>
  <c r="K69" i="13"/>
  <c r="I69" i="13"/>
  <c r="G69" i="13"/>
  <c r="U68" i="13"/>
  <c r="T68" i="13"/>
  <c r="O68" i="13"/>
  <c r="M68" i="13"/>
  <c r="K68" i="13"/>
  <c r="I68" i="13"/>
  <c r="G68" i="13"/>
  <c r="U67" i="13"/>
  <c r="T67" i="13"/>
  <c r="O67" i="13"/>
  <c r="M67" i="13"/>
  <c r="K67" i="13"/>
  <c r="I67" i="13"/>
  <c r="G67" i="13"/>
  <c r="U66" i="13"/>
  <c r="T66" i="13"/>
  <c r="O66" i="13"/>
  <c r="M66" i="13"/>
  <c r="K66" i="13"/>
  <c r="I66" i="13"/>
  <c r="G66" i="13"/>
  <c r="U65" i="13"/>
  <c r="T65" i="13"/>
  <c r="O65" i="13"/>
  <c r="M65" i="13"/>
  <c r="K65" i="13"/>
  <c r="I65" i="13"/>
  <c r="G65" i="13"/>
  <c r="U64" i="13"/>
  <c r="T64" i="13"/>
  <c r="O64" i="13"/>
  <c r="M64" i="13"/>
  <c r="K64" i="13"/>
  <c r="I64" i="13"/>
  <c r="G64" i="13"/>
  <c r="U63" i="13"/>
  <c r="T63" i="13"/>
  <c r="S63" i="13"/>
  <c r="R63" i="13"/>
  <c r="Q63" i="13"/>
  <c r="P63" i="13"/>
  <c r="L63" i="13"/>
  <c r="K63" i="13"/>
  <c r="J63" i="13"/>
  <c r="I63" i="13"/>
  <c r="H63" i="13"/>
  <c r="F63" i="13"/>
  <c r="E63" i="13"/>
  <c r="D63" i="13"/>
  <c r="O63" i="13" s="1"/>
  <c r="U62" i="13"/>
  <c r="T62" i="13"/>
  <c r="O62" i="13"/>
  <c r="M62" i="13"/>
  <c r="K62" i="13"/>
  <c r="I62" i="13"/>
  <c r="G62" i="13"/>
  <c r="U61" i="13"/>
  <c r="T61" i="13"/>
  <c r="O61" i="13"/>
  <c r="M61" i="13"/>
  <c r="K61" i="13"/>
  <c r="I61" i="13"/>
  <c r="G61" i="13"/>
  <c r="U60" i="13"/>
  <c r="T60" i="13"/>
  <c r="O60" i="13"/>
  <c r="M60" i="13"/>
  <c r="K60" i="13"/>
  <c r="I60" i="13"/>
  <c r="G60" i="13"/>
  <c r="U59" i="13"/>
  <c r="T59" i="13"/>
  <c r="O59" i="13"/>
  <c r="M59" i="13"/>
  <c r="K59" i="13"/>
  <c r="I59" i="13"/>
  <c r="G59" i="13"/>
  <c r="S58" i="13"/>
  <c r="R58" i="13"/>
  <c r="Q58" i="13"/>
  <c r="T58" i="13" s="1"/>
  <c r="P58" i="13"/>
  <c r="O58" i="13"/>
  <c r="L58" i="13"/>
  <c r="J58" i="13"/>
  <c r="H58" i="13"/>
  <c r="I58" i="13" s="1"/>
  <c r="F58" i="13"/>
  <c r="E58" i="13"/>
  <c r="D58" i="13"/>
  <c r="G58" i="13" s="1"/>
  <c r="U57" i="13"/>
  <c r="T57" i="13"/>
  <c r="O57" i="13"/>
  <c r="M57" i="13"/>
  <c r="K57" i="13"/>
  <c r="I57" i="13"/>
  <c r="G57" i="13"/>
  <c r="S54" i="13"/>
  <c r="R54" i="13"/>
  <c r="Q54" i="13"/>
  <c r="T54" i="13" s="1"/>
  <c r="P54" i="13"/>
  <c r="L54" i="13"/>
  <c r="J54" i="13"/>
  <c r="H54" i="13"/>
  <c r="F54" i="13"/>
  <c r="E54" i="13"/>
  <c r="K54" i="13" s="1"/>
  <c r="D54" i="13"/>
  <c r="T53" i="13"/>
  <c r="S53" i="13"/>
  <c r="R53" i="13"/>
  <c r="Q53" i="13"/>
  <c r="P53" i="13"/>
  <c r="L53" i="13"/>
  <c r="K53" i="13"/>
  <c r="J53" i="13"/>
  <c r="I53" i="13"/>
  <c r="H53" i="13"/>
  <c r="F53" i="13"/>
  <c r="E53" i="13"/>
  <c r="M53" i="13" s="1"/>
  <c r="D53" i="13"/>
  <c r="G53" i="13" s="1"/>
  <c r="U52" i="13"/>
  <c r="T52" i="13"/>
  <c r="O52" i="13"/>
  <c r="M52" i="13"/>
  <c r="K52" i="13"/>
  <c r="I52" i="13"/>
  <c r="G52" i="13"/>
  <c r="U51" i="13"/>
  <c r="T51" i="13"/>
  <c r="O51" i="13"/>
  <c r="M51" i="13"/>
  <c r="K51" i="13"/>
  <c r="I51" i="13"/>
  <c r="G51" i="13"/>
  <c r="U50" i="13"/>
  <c r="T50" i="13"/>
  <c r="O50" i="13"/>
  <c r="M50" i="13"/>
  <c r="K50" i="13"/>
  <c r="I50" i="13"/>
  <c r="G50" i="13"/>
  <c r="U49" i="13"/>
  <c r="T49" i="13"/>
  <c r="O49" i="13"/>
  <c r="M49" i="13"/>
  <c r="K49" i="13"/>
  <c r="I49" i="13"/>
  <c r="G49" i="13"/>
  <c r="U48" i="13"/>
  <c r="T48" i="13"/>
  <c r="O48" i="13"/>
  <c r="M48" i="13"/>
  <c r="K48" i="13"/>
  <c r="I48" i="13"/>
  <c r="G48" i="13"/>
  <c r="T47" i="13"/>
  <c r="S47" i="13"/>
  <c r="R47" i="13"/>
  <c r="Q47" i="13"/>
  <c r="P47" i="13"/>
  <c r="O47" i="13"/>
  <c r="L47" i="13"/>
  <c r="K47" i="13"/>
  <c r="J47" i="13"/>
  <c r="H47" i="13"/>
  <c r="F47" i="13"/>
  <c r="E47" i="13"/>
  <c r="D47" i="13"/>
  <c r="U46" i="13"/>
  <c r="T46" i="13"/>
  <c r="O46" i="13"/>
  <c r="M46" i="13"/>
  <c r="K46" i="13"/>
  <c r="I46" i="13"/>
  <c r="G46" i="13"/>
  <c r="U45" i="13"/>
  <c r="T45" i="13"/>
  <c r="O45" i="13"/>
  <c r="M45" i="13"/>
  <c r="K45" i="13"/>
  <c r="I45" i="13"/>
  <c r="G45" i="13"/>
  <c r="U44" i="13"/>
  <c r="T44" i="13"/>
  <c r="O44" i="13"/>
  <c r="M44" i="13"/>
  <c r="K44" i="13"/>
  <c r="I44" i="13"/>
  <c r="G44" i="13"/>
  <c r="U43" i="13"/>
  <c r="T43" i="13"/>
  <c r="O43" i="13"/>
  <c r="M43" i="13"/>
  <c r="K43" i="13"/>
  <c r="I43" i="13"/>
  <c r="G43" i="13"/>
  <c r="U42" i="13"/>
  <c r="T42" i="13"/>
  <c r="O42" i="13"/>
  <c r="M42" i="13"/>
  <c r="K42" i="13"/>
  <c r="I42" i="13"/>
  <c r="G42" i="13"/>
  <c r="U41" i="13"/>
  <c r="T41" i="13"/>
  <c r="O41" i="13"/>
  <c r="M41" i="13"/>
  <c r="K41" i="13"/>
  <c r="I41" i="13"/>
  <c r="G41" i="13"/>
  <c r="S40" i="13"/>
  <c r="R40" i="13"/>
  <c r="Q40" i="13"/>
  <c r="T40" i="13" s="1"/>
  <c r="P40" i="13"/>
  <c r="O40" i="13"/>
  <c r="L40" i="13"/>
  <c r="J40" i="13"/>
  <c r="H40" i="13"/>
  <c r="I40" i="13" s="1"/>
  <c r="F40" i="13"/>
  <c r="E40" i="13"/>
  <c r="D40" i="13"/>
  <c r="G40" i="13" s="1"/>
  <c r="U39" i="13"/>
  <c r="T39" i="13"/>
  <c r="O39" i="13"/>
  <c r="M39" i="13"/>
  <c r="K39" i="13"/>
  <c r="I39" i="13"/>
  <c r="G39" i="13"/>
  <c r="U38" i="13"/>
  <c r="T38" i="13"/>
  <c r="O38" i="13"/>
  <c r="M38" i="13"/>
  <c r="K38" i="13"/>
  <c r="I38" i="13"/>
  <c r="G38" i="13"/>
  <c r="U37" i="13"/>
  <c r="T37" i="13"/>
  <c r="O37" i="13"/>
  <c r="M37" i="13"/>
  <c r="K37" i="13"/>
  <c r="I37" i="13"/>
  <c r="G37" i="13"/>
  <c r="U36" i="13"/>
  <c r="T36" i="13"/>
  <c r="O36" i="13"/>
  <c r="M36" i="13"/>
  <c r="K36" i="13"/>
  <c r="I36" i="13"/>
  <c r="G36" i="13"/>
  <c r="T35" i="13"/>
  <c r="S35" i="13"/>
  <c r="R35" i="13"/>
  <c r="Q35" i="13"/>
  <c r="P35" i="13"/>
  <c r="U35" i="13" s="1"/>
  <c r="L35" i="13"/>
  <c r="J35" i="13"/>
  <c r="H35" i="13"/>
  <c r="G35" i="13"/>
  <c r="F35" i="13"/>
  <c r="E35" i="13"/>
  <c r="M35" i="13" s="1"/>
  <c r="D35" i="13"/>
  <c r="U34" i="13"/>
  <c r="T34" i="13"/>
  <c r="O34" i="13"/>
  <c r="M34" i="13"/>
  <c r="K34" i="13"/>
  <c r="I34" i="13"/>
  <c r="G34" i="13"/>
  <c r="U33" i="13"/>
  <c r="T33" i="13"/>
  <c r="O33" i="13"/>
  <c r="M33" i="13"/>
  <c r="K33" i="13"/>
  <c r="I33" i="13"/>
  <c r="G33" i="13"/>
  <c r="U32" i="13"/>
  <c r="T32" i="13"/>
  <c r="O32" i="13"/>
  <c r="M32" i="13"/>
  <c r="K32" i="13"/>
  <c r="I32" i="13"/>
  <c r="G32" i="13"/>
  <c r="U31" i="13"/>
  <c r="T31" i="13"/>
  <c r="O31" i="13"/>
  <c r="M31" i="13"/>
  <c r="K31" i="13"/>
  <c r="I31" i="13"/>
  <c r="G31" i="13"/>
  <c r="U30" i="13"/>
  <c r="T30" i="13"/>
  <c r="O30" i="13"/>
  <c r="M30" i="13"/>
  <c r="K30" i="13"/>
  <c r="I30" i="13"/>
  <c r="G30" i="13"/>
  <c r="U29" i="13"/>
  <c r="T29" i="13"/>
  <c r="O29" i="13"/>
  <c r="M29" i="13"/>
  <c r="K29" i="13"/>
  <c r="I29" i="13"/>
  <c r="G29" i="13"/>
  <c r="U28" i="13"/>
  <c r="T28" i="13"/>
  <c r="O28" i="13"/>
  <c r="M28" i="13"/>
  <c r="K28" i="13"/>
  <c r="I28" i="13"/>
  <c r="G28" i="13"/>
  <c r="S27" i="13"/>
  <c r="R27" i="13"/>
  <c r="Q27" i="13"/>
  <c r="T27" i="13" s="1"/>
  <c r="P27" i="13"/>
  <c r="U27" i="13" s="1"/>
  <c r="L27" i="13"/>
  <c r="J27" i="13"/>
  <c r="H27" i="13"/>
  <c r="F27" i="13"/>
  <c r="E27" i="13"/>
  <c r="M27" i="13" s="1"/>
  <c r="D27" i="13"/>
  <c r="U26" i="13"/>
  <c r="T26" i="13"/>
  <c r="O26" i="13"/>
  <c r="M26" i="13"/>
  <c r="K26" i="13"/>
  <c r="I26" i="13"/>
  <c r="G26" i="13"/>
  <c r="U25" i="13"/>
  <c r="T25" i="13"/>
  <c r="O25" i="13"/>
  <c r="M25" i="13"/>
  <c r="K25" i="13"/>
  <c r="I25" i="13"/>
  <c r="G25" i="13"/>
  <c r="U24" i="13"/>
  <c r="T24" i="13"/>
  <c r="O24" i="13"/>
  <c r="M24" i="13"/>
  <c r="K24" i="13"/>
  <c r="I24" i="13"/>
  <c r="G24" i="13"/>
  <c r="U23" i="13"/>
  <c r="T23" i="13"/>
  <c r="O23" i="13"/>
  <c r="M23" i="13"/>
  <c r="K23" i="13"/>
  <c r="I23" i="13"/>
  <c r="G23" i="13"/>
  <c r="U22" i="13"/>
  <c r="T22" i="13"/>
  <c r="O22" i="13"/>
  <c r="M22" i="13"/>
  <c r="K22" i="13"/>
  <c r="I22" i="13"/>
  <c r="G22" i="13"/>
  <c r="U21" i="13"/>
  <c r="T21" i="13"/>
  <c r="O21" i="13"/>
  <c r="M21" i="13"/>
  <c r="K21" i="13"/>
  <c r="I21" i="13"/>
  <c r="G21" i="13"/>
  <c r="U20" i="13"/>
  <c r="T20" i="13"/>
  <c r="O20" i="13"/>
  <c r="M20" i="13"/>
  <c r="K20" i="13"/>
  <c r="I20" i="13"/>
  <c r="G20" i="13"/>
  <c r="S19" i="13"/>
  <c r="T19" i="13" s="1"/>
  <c r="R19" i="13"/>
  <c r="Q19" i="13"/>
  <c r="P19" i="13"/>
  <c r="L19" i="13"/>
  <c r="J19" i="13"/>
  <c r="H19" i="13"/>
  <c r="F19" i="13"/>
  <c r="E19" i="13"/>
  <c r="D19" i="13"/>
  <c r="U18" i="13"/>
  <c r="T18" i="13"/>
  <c r="O18" i="13"/>
  <c r="M18" i="13"/>
  <c r="K18" i="13"/>
  <c r="I18" i="13"/>
  <c r="G18" i="13"/>
  <c r="U17" i="13"/>
  <c r="T17" i="13"/>
  <c r="O17" i="13"/>
  <c r="M17" i="13"/>
  <c r="K17" i="13"/>
  <c r="I17" i="13"/>
  <c r="G17" i="13"/>
  <c r="U16" i="13"/>
  <c r="T16" i="13"/>
  <c r="O16" i="13"/>
  <c r="M16" i="13"/>
  <c r="K16" i="13"/>
  <c r="I16" i="13"/>
  <c r="G16" i="13"/>
  <c r="U15" i="13"/>
  <c r="T15" i="13"/>
  <c r="O15" i="13"/>
  <c r="M15" i="13"/>
  <c r="K15" i="13"/>
  <c r="I15" i="13"/>
  <c r="G15" i="13"/>
  <c r="U14" i="13"/>
  <c r="T14" i="13"/>
  <c r="O14" i="13"/>
  <c r="M14" i="13"/>
  <c r="K14" i="13"/>
  <c r="I14" i="13"/>
  <c r="G14" i="13"/>
  <c r="U13" i="13"/>
  <c r="T13" i="13"/>
  <c r="O13" i="13"/>
  <c r="M13" i="13"/>
  <c r="K13" i="13"/>
  <c r="I13" i="13"/>
  <c r="G13" i="13"/>
  <c r="U12" i="13"/>
  <c r="T12" i="13"/>
  <c r="O12" i="13"/>
  <c r="M12" i="13"/>
  <c r="K12" i="13"/>
  <c r="I12" i="13"/>
  <c r="G12" i="13"/>
  <c r="U11" i="13"/>
  <c r="T11" i="13"/>
  <c r="O11" i="13"/>
  <c r="M11" i="13"/>
  <c r="K11" i="13"/>
  <c r="I11" i="13"/>
  <c r="G11" i="13"/>
  <c r="S10" i="13"/>
  <c r="R10" i="13"/>
  <c r="Q10" i="13"/>
  <c r="P10" i="13"/>
  <c r="L10" i="13"/>
  <c r="J10" i="13"/>
  <c r="K10" i="13" s="1"/>
  <c r="H10" i="13"/>
  <c r="F10" i="13"/>
  <c r="U10" i="13" s="1"/>
  <c r="E10" i="13"/>
  <c r="M10" i="13" s="1"/>
  <c r="D10" i="13"/>
  <c r="U9" i="13"/>
  <c r="T9" i="13"/>
  <c r="O9" i="13"/>
  <c r="M9" i="13"/>
  <c r="K9" i="13"/>
  <c r="I9" i="13"/>
  <c r="G9" i="13"/>
  <c r="U8" i="13"/>
  <c r="T8" i="13"/>
  <c r="O8" i="13"/>
  <c r="M8" i="13"/>
  <c r="K8" i="13"/>
  <c r="I8" i="13"/>
  <c r="G8" i="13"/>
  <c r="S339" i="12"/>
  <c r="R339" i="12"/>
  <c r="Q339" i="12"/>
  <c r="P339" i="12"/>
  <c r="L339" i="12"/>
  <c r="J339" i="12"/>
  <c r="K339" i="12" s="1"/>
  <c r="H339" i="12"/>
  <c r="I339" i="12" s="1"/>
  <c r="F339" i="12"/>
  <c r="G339" i="12" s="1"/>
  <c r="E339" i="12"/>
  <c r="M339" i="12" s="1"/>
  <c r="D339" i="12"/>
  <c r="O339" i="12" s="1"/>
  <c r="T338" i="12"/>
  <c r="S338" i="12"/>
  <c r="R338" i="12"/>
  <c r="Q338" i="12"/>
  <c r="P338" i="12"/>
  <c r="U338" i="12" s="1"/>
  <c r="L338" i="12"/>
  <c r="J338" i="12"/>
  <c r="H338" i="12"/>
  <c r="I338" i="12" s="1"/>
  <c r="F338" i="12"/>
  <c r="E338" i="12"/>
  <c r="K338" i="12" s="1"/>
  <c r="D338" i="12"/>
  <c r="S337" i="12"/>
  <c r="R337" i="12"/>
  <c r="Q337" i="12"/>
  <c r="P337" i="12"/>
  <c r="U337" i="12" s="1"/>
  <c r="L337" i="12"/>
  <c r="J337" i="12"/>
  <c r="K337" i="12" s="1"/>
  <c r="H337" i="12"/>
  <c r="F337" i="12"/>
  <c r="E337" i="12"/>
  <c r="D337" i="12"/>
  <c r="O337" i="12" s="1"/>
  <c r="U336" i="12"/>
  <c r="T336" i="12"/>
  <c r="O336" i="12"/>
  <c r="M336" i="12"/>
  <c r="K336" i="12"/>
  <c r="I336" i="12"/>
  <c r="G336" i="12"/>
  <c r="U335" i="12"/>
  <c r="T335" i="12"/>
  <c r="O335" i="12"/>
  <c r="M335" i="12"/>
  <c r="K335" i="12"/>
  <c r="I335" i="12"/>
  <c r="G335" i="12"/>
  <c r="U334" i="12"/>
  <c r="T334" i="12"/>
  <c r="O334" i="12"/>
  <c r="M334" i="12"/>
  <c r="K334" i="12"/>
  <c r="I334" i="12"/>
  <c r="G334" i="12"/>
  <c r="U333" i="12"/>
  <c r="T333" i="12"/>
  <c r="O333" i="12"/>
  <c r="M333" i="12"/>
  <c r="K333" i="12"/>
  <c r="I333" i="12"/>
  <c r="G333" i="12"/>
  <c r="S332" i="12"/>
  <c r="R332" i="12"/>
  <c r="Q332" i="12"/>
  <c r="P332" i="12"/>
  <c r="L332" i="12"/>
  <c r="J332" i="12"/>
  <c r="K332" i="12" s="1"/>
  <c r="H332" i="12"/>
  <c r="F332" i="12"/>
  <c r="E332" i="12"/>
  <c r="D332" i="12"/>
  <c r="O332" i="12" s="1"/>
  <c r="U331" i="12"/>
  <c r="T331" i="12"/>
  <c r="O331" i="12"/>
  <c r="M331" i="12"/>
  <c r="K331" i="12"/>
  <c r="I331" i="12"/>
  <c r="G331" i="12"/>
  <c r="U330" i="12"/>
  <c r="T330" i="12"/>
  <c r="O330" i="12"/>
  <c r="M330" i="12"/>
  <c r="K330" i="12"/>
  <c r="I330" i="12"/>
  <c r="G330" i="12"/>
  <c r="U329" i="12"/>
  <c r="T329" i="12"/>
  <c r="O329" i="12"/>
  <c r="M329" i="12"/>
  <c r="K329" i="12"/>
  <c r="I329" i="12"/>
  <c r="G329" i="12"/>
  <c r="U328" i="12"/>
  <c r="T328" i="12"/>
  <c r="O328" i="12"/>
  <c r="M328" i="12"/>
  <c r="K328" i="12"/>
  <c r="I328" i="12"/>
  <c r="G328" i="12"/>
  <c r="U327" i="12"/>
  <c r="T327" i="12"/>
  <c r="O327" i="12"/>
  <c r="M327" i="12"/>
  <c r="K327" i="12"/>
  <c r="I327" i="12"/>
  <c r="G327" i="12"/>
  <c r="U326" i="12"/>
  <c r="T326" i="12"/>
  <c r="O326" i="12"/>
  <c r="M326" i="12"/>
  <c r="K326" i="12"/>
  <c r="I326" i="12"/>
  <c r="G326" i="12"/>
  <c r="U325" i="12"/>
  <c r="T325" i="12"/>
  <c r="O325" i="12"/>
  <c r="M325" i="12"/>
  <c r="K325" i="12"/>
  <c r="I325" i="12"/>
  <c r="G325" i="12"/>
  <c r="U324" i="12"/>
  <c r="T324" i="12"/>
  <c r="O324" i="12"/>
  <c r="M324" i="12"/>
  <c r="K324" i="12"/>
  <c r="I324" i="12"/>
  <c r="G324" i="12"/>
  <c r="S323" i="12"/>
  <c r="R323" i="12"/>
  <c r="Q323" i="12"/>
  <c r="P323" i="12"/>
  <c r="L323" i="12"/>
  <c r="J323" i="12"/>
  <c r="H323" i="12"/>
  <c r="G323" i="12"/>
  <c r="F323" i="12"/>
  <c r="E323" i="12"/>
  <c r="M323" i="12" s="1"/>
  <c r="D323" i="12"/>
  <c r="O323" i="12" s="1"/>
  <c r="U322" i="12"/>
  <c r="T322" i="12"/>
  <c r="O322" i="12"/>
  <c r="M322" i="12"/>
  <c r="K322" i="12"/>
  <c r="I322" i="12"/>
  <c r="G322" i="12"/>
  <c r="U321" i="12"/>
  <c r="T321" i="12"/>
  <c r="O321" i="12"/>
  <c r="M321" i="12"/>
  <c r="K321" i="12"/>
  <c r="I321" i="12"/>
  <c r="G321" i="12"/>
  <c r="U320" i="12"/>
  <c r="T320" i="12"/>
  <c r="O320" i="12"/>
  <c r="M320" i="12"/>
  <c r="K320" i="12"/>
  <c r="I320" i="12"/>
  <c r="G320" i="12"/>
  <c r="U319" i="12"/>
  <c r="T319" i="12"/>
  <c r="O319" i="12"/>
  <c r="M319" i="12"/>
  <c r="K319" i="12"/>
  <c r="I319" i="12"/>
  <c r="G319" i="12"/>
  <c r="U318" i="12"/>
  <c r="T318" i="12"/>
  <c r="O318" i="12"/>
  <c r="M318" i="12"/>
  <c r="K318" i="12"/>
  <c r="I318" i="12"/>
  <c r="G318" i="12"/>
  <c r="T317" i="12"/>
  <c r="S317" i="12"/>
  <c r="R317" i="12"/>
  <c r="Q317" i="12"/>
  <c r="P317" i="12"/>
  <c r="L317" i="12"/>
  <c r="J317" i="12"/>
  <c r="H317" i="12"/>
  <c r="F317" i="12"/>
  <c r="E317" i="12"/>
  <c r="M317" i="12" s="1"/>
  <c r="D317" i="12"/>
  <c r="U316" i="12"/>
  <c r="T316" i="12"/>
  <c r="O316" i="12"/>
  <c r="M316" i="12"/>
  <c r="K316" i="12"/>
  <c r="I316" i="12"/>
  <c r="G316" i="12"/>
  <c r="U315" i="12"/>
  <c r="T315" i="12"/>
  <c r="O315" i="12"/>
  <c r="M315" i="12"/>
  <c r="K315" i="12"/>
  <c r="I315" i="12"/>
  <c r="G315" i="12"/>
  <c r="U314" i="12"/>
  <c r="T314" i="12"/>
  <c r="O314" i="12"/>
  <c r="M314" i="12"/>
  <c r="K314" i="12"/>
  <c r="I314" i="12"/>
  <c r="G314" i="12"/>
  <c r="U313" i="12"/>
  <c r="T313" i="12"/>
  <c r="O313" i="12"/>
  <c r="M313" i="12"/>
  <c r="K313" i="12"/>
  <c r="I313" i="12"/>
  <c r="G313" i="12"/>
  <c r="U312" i="12"/>
  <c r="T312" i="12"/>
  <c r="O312" i="12"/>
  <c r="M312" i="12"/>
  <c r="K312" i="12"/>
  <c r="I312" i="12"/>
  <c r="G312" i="12"/>
  <c r="U311" i="12"/>
  <c r="T311" i="12"/>
  <c r="O311" i="12"/>
  <c r="M311" i="12"/>
  <c r="K311" i="12"/>
  <c r="I311" i="12"/>
  <c r="G311" i="12"/>
  <c r="S310" i="12"/>
  <c r="R310" i="12"/>
  <c r="Q310" i="12"/>
  <c r="P310" i="12"/>
  <c r="U310" i="12" s="1"/>
  <c r="O310" i="12"/>
  <c r="L310" i="12"/>
  <c r="J310" i="12"/>
  <c r="H310" i="12"/>
  <c r="F310" i="12"/>
  <c r="E310" i="12"/>
  <c r="D310" i="12"/>
  <c r="U309" i="12"/>
  <c r="T309" i="12"/>
  <c r="O309" i="12"/>
  <c r="M309" i="12"/>
  <c r="K309" i="12"/>
  <c r="I309" i="12"/>
  <c r="G309" i="12"/>
  <c r="U308" i="12"/>
  <c r="T308" i="12"/>
  <c r="O308" i="12"/>
  <c r="M308" i="12"/>
  <c r="K308" i="12"/>
  <c r="I308" i="12"/>
  <c r="G308" i="12"/>
  <c r="U307" i="12"/>
  <c r="T307" i="12"/>
  <c r="O307" i="12"/>
  <c r="M307" i="12"/>
  <c r="K307" i="12"/>
  <c r="I307" i="12"/>
  <c r="G307" i="12"/>
  <c r="U306" i="12"/>
  <c r="T306" i="12"/>
  <c r="O306" i="12"/>
  <c r="M306" i="12"/>
  <c r="K306" i="12"/>
  <c r="I306" i="12"/>
  <c r="G306" i="12"/>
  <c r="U305" i="12"/>
  <c r="T305" i="12"/>
  <c r="O305" i="12"/>
  <c r="M305" i="12"/>
  <c r="K305" i="12"/>
  <c r="I305" i="12"/>
  <c r="G305" i="12"/>
  <c r="U304" i="12"/>
  <c r="T304" i="12"/>
  <c r="O304" i="12"/>
  <c r="M304" i="12"/>
  <c r="K304" i="12"/>
  <c r="I304" i="12"/>
  <c r="G304" i="12"/>
  <c r="S303" i="12"/>
  <c r="T303" i="12" s="1"/>
  <c r="R303" i="12"/>
  <c r="Q303" i="12"/>
  <c r="P303" i="12"/>
  <c r="U303" i="12" s="1"/>
  <c r="L303" i="12"/>
  <c r="J303" i="12"/>
  <c r="K303" i="12" s="1"/>
  <c r="H303" i="12"/>
  <c r="F303" i="12"/>
  <c r="E303" i="12"/>
  <c r="D303" i="12"/>
  <c r="O303" i="12" s="1"/>
  <c r="U302" i="12"/>
  <c r="T302" i="12"/>
  <c r="O302" i="12"/>
  <c r="M302" i="12"/>
  <c r="K302" i="12"/>
  <c r="I302" i="12"/>
  <c r="G302" i="12"/>
  <c r="S299" i="12"/>
  <c r="R299" i="12"/>
  <c r="Q299" i="12"/>
  <c r="P299" i="12"/>
  <c r="U299" i="12" s="1"/>
  <c r="L299" i="12"/>
  <c r="J299" i="12"/>
  <c r="K299" i="12" s="1"/>
  <c r="H299" i="12"/>
  <c r="F299" i="12"/>
  <c r="E299" i="12"/>
  <c r="D299" i="12"/>
  <c r="O299" i="12" s="1"/>
  <c r="U298" i="12"/>
  <c r="T298" i="12"/>
  <c r="S298" i="12"/>
  <c r="R298" i="12"/>
  <c r="Q298" i="12"/>
  <c r="P298" i="12"/>
  <c r="L298" i="12"/>
  <c r="J298" i="12"/>
  <c r="K298" i="12" s="1"/>
  <c r="H298" i="12"/>
  <c r="F298" i="12"/>
  <c r="E298" i="12"/>
  <c r="M298" i="12" s="1"/>
  <c r="D298" i="12"/>
  <c r="G298" i="12" s="1"/>
  <c r="U297" i="12"/>
  <c r="T297" i="12"/>
  <c r="O297" i="12"/>
  <c r="M297" i="12"/>
  <c r="K297" i="12"/>
  <c r="I297" i="12"/>
  <c r="G297" i="12"/>
  <c r="U296" i="12"/>
  <c r="T296" i="12"/>
  <c r="O296" i="12"/>
  <c r="M296" i="12"/>
  <c r="K296" i="12"/>
  <c r="I296" i="12"/>
  <c r="G296" i="12"/>
  <c r="U295" i="12"/>
  <c r="T295" i="12"/>
  <c r="O295" i="12"/>
  <c r="M295" i="12"/>
  <c r="K295" i="12"/>
  <c r="I295" i="12"/>
  <c r="G295" i="12"/>
  <c r="U294" i="12"/>
  <c r="T294" i="12"/>
  <c r="O294" i="12"/>
  <c r="M294" i="12"/>
  <c r="K294" i="12"/>
  <c r="I294" i="12"/>
  <c r="G294" i="12"/>
  <c r="U293" i="12"/>
  <c r="T293" i="12"/>
  <c r="O293" i="12"/>
  <c r="M293" i="12"/>
  <c r="K293" i="12"/>
  <c r="I293" i="12"/>
  <c r="G293" i="12"/>
  <c r="S292" i="12"/>
  <c r="R292" i="12"/>
  <c r="Q292" i="12"/>
  <c r="P292" i="12"/>
  <c r="U292" i="12" s="1"/>
  <c r="L292" i="12"/>
  <c r="J292" i="12"/>
  <c r="I292" i="12"/>
  <c r="H292" i="12"/>
  <c r="G292" i="12"/>
  <c r="F292" i="12"/>
  <c r="E292" i="12"/>
  <c r="M292" i="12" s="1"/>
  <c r="D292" i="12"/>
  <c r="O292" i="12" s="1"/>
  <c r="U291" i="12"/>
  <c r="T291" i="12"/>
  <c r="O291" i="12"/>
  <c r="M291" i="12"/>
  <c r="K291" i="12"/>
  <c r="I291" i="12"/>
  <c r="G291" i="12"/>
  <c r="U290" i="12"/>
  <c r="T290" i="12"/>
  <c r="O290" i="12"/>
  <c r="M290" i="12"/>
  <c r="K290" i="12"/>
  <c r="I290" i="12"/>
  <c r="G290" i="12"/>
  <c r="U289" i="12"/>
  <c r="T289" i="12"/>
  <c r="O289" i="12"/>
  <c r="M289" i="12"/>
  <c r="K289" i="12"/>
  <c r="I289" i="12"/>
  <c r="G289" i="12"/>
  <c r="U288" i="12"/>
  <c r="T288" i="12"/>
  <c r="O288" i="12"/>
  <c r="M288" i="12"/>
  <c r="K288" i="12"/>
  <c r="I288" i="12"/>
  <c r="G288" i="12"/>
  <c r="U287" i="12"/>
  <c r="T287" i="12"/>
  <c r="O287" i="12"/>
  <c r="M287" i="12"/>
  <c r="K287" i="12"/>
  <c r="I287" i="12"/>
  <c r="G287" i="12"/>
  <c r="U286" i="12"/>
  <c r="T286" i="12"/>
  <c r="O286" i="12"/>
  <c r="M286" i="12"/>
  <c r="K286" i="12"/>
  <c r="I286" i="12"/>
  <c r="G286" i="12"/>
  <c r="S285" i="12"/>
  <c r="T285" i="12" s="1"/>
  <c r="R285" i="12"/>
  <c r="Q285" i="12"/>
  <c r="P285" i="12"/>
  <c r="L285" i="12"/>
  <c r="J285" i="12"/>
  <c r="H285" i="12"/>
  <c r="F285" i="12"/>
  <c r="U285" i="12" s="1"/>
  <c r="E285" i="12"/>
  <c r="M285" i="12" s="1"/>
  <c r="D285" i="12"/>
  <c r="O285" i="12" s="1"/>
  <c r="U284" i="12"/>
  <c r="T284" i="12"/>
  <c r="O284" i="12"/>
  <c r="M284" i="12"/>
  <c r="K284" i="12"/>
  <c r="I284" i="12"/>
  <c r="G284" i="12"/>
  <c r="U283" i="12"/>
  <c r="T283" i="12"/>
  <c r="O283" i="12"/>
  <c r="M283" i="12"/>
  <c r="K283" i="12"/>
  <c r="I283" i="12"/>
  <c r="G283" i="12"/>
  <c r="U282" i="12"/>
  <c r="T282" i="12"/>
  <c r="O282" i="12"/>
  <c r="M282" i="12"/>
  <c r="K282" i="12"/>
  <c r="I282" i="12"/>
  <c r="G282" i="12"/>
  <c r="U281" i="12"/>
  <c r="T281" i="12"/>
  <c r="O281" i="12"/>
  <c r="M281" i="12"/>
  <c r="K281" i="12"/>
  <c r="I281" i="12"/>
  <c r="G281" i="12"/>
  <c r="U280" i="12"/>
  <c r="T280" i="12"/>
  <c r="O280" i="12"/>
  <c r="M280" i="12"/>
  <c r="K280" i="12"/>
  <c r="I280" i="12"/>
  <c r="G280" i="12"/>
  <c r="U279" i="12"/>
  <c r="T279" i="12"/>
  <c r="O279" i="12"/>
  <c r="M279" i="12"/>
  <c r="K279" i="12"/>
  <c r="I279" i="12"/>
  <c r="G279" i="12"/>
  <c r="U278" i="12"/>
  <c r="T278" i="12"/>
  <c r="O278" i="12"/>
  <c r="M278" i="12"/>
  <c r="K278" i="12"/>
  <c r="I278" i="12"/>
  <c r="G278" i="12"/>
  <c r="U277" i="12"/>
  <c r="T277" i="12"/>
  <c r="O277" i="12"/>
  <c r="M277" i="12"/>
  <c r="K277" i="12"/>
  <c r="I277" i="12"/>
  <c r="G277" i="12"/>
  <c r="U276" i="12"/>
  <c r="T276" i="12"/>
  <c r="O276" i="12"/>
  <c r="M276" i="12"/>
  <c r="K276" i="12"/>
  <c r="I276" i="12"/>
  <c r="G276" i="12"/>
  <c r="S275" i="12"/>
  <c r="R275" i="12"/>
  <c r="Q275" i="12"/>
  <c r="P275" i="12"/>
  <c r="L275" i="12"/>
  <c r="J275" i="12"/>
  <c r="K275" i="12" s="1"/>
  <c r="H275" i="12"/>
  <c r="F275" i="12"/>
  <c r="U275" i="12" s="1"/>
  <c r="E275" i="12"/>
  <c r="M275" i="12" s="1"/>
  <c r="D275" i="12"/>
  <c r="O275" i="12" s="1"/>
  <c r="U274" i="12"/>
  <c r="T274" i="12"/>
  <c r="O274" i="12"/>
  <c r="M274" i="12"/>
  <c r="K274" i="12"/>
  <c r="I274" i="12"/>
  <c r="G274" i="12"/>
  <c r="U273" i="12"/>
  <c r="T273" i="12"/>
  <c r="O273" i="12"/>
  <c r="M273" i="12"/>
  <c r="K273" i="12"/>
  <c r="I273" i="12"/>
  <c r="G273" i="12"/>
  <c r="U272" i="12"/>
  <c r="T272" i="12"/>
  <c r="O272" i="12"/>
  <c r="M272" i="12"/>
  <c r="K272" i="12"/>
  <c r="I272" i="12"/>
  <c r="G272" i="12"/>
  <c r="U271" i="12"/>
  <c r="T271" i="12"/>
  <c r="O271" i="12"/>
  <c r="M271" i="12"/>
  <c r="K271" i="12"/>
  <c r="I271" i="12"/>
  <c r="G271" i="12"/>
  <c r="U270" i="12"/>
  <c r="T270" i="12"/>
  <c r="O270" i="12"/>
  <c r="M270" i="12"/>
  <c r="K270" i="12"/>
  <c r="I270" i="12"/>
  <c r="G270" i="12"/>
  <c r="U269" i="12"/>
  <c r="T269" i="12"/>
  <c r="O269" i="12"/>
  <c r="M269" i="12"/>
  <c r="K269" i="12"/>
  <c r="I269" i="12"/>
  <c r="G269" i="12"/>
  <c r="U268" i="12"/>
  <c r="T268" i="12"/>
  <c r="O268" i="12"/>
  <c r="M268" i="12"/>
  <c r="K268" i="12"/>
  <c r="I268" i="12"/>
  <c r="G268" i="12"/>
  <c r="S267" i="12"/>
  <c r="R267" i="12"/>
  <c r="Q267" i="12"/>
  <c r="P267" i="12"/>
  <c r="L267" i="12"/>
  <c r="J267" i="12"/>
  <c r="H267" i="12"/>
  <c r="F267" i="12"/>
  <c r="E267" i="12"/>
  <c r="D267" i="12"/>
  <c r="U266" i="12"/>
  <c r="T266" i="12"/>
  <c r="O266" i="12"/>
  <c r="M266" i="12"/>
  <c r="K266" i="12"/>
  <c r="I266" i="12"/>
  <c r="G266" i="12"/>
  <c r="U265" i="12"/>
  <c r="T265" i="12"/>
  <c r="O265" i="12"/>
  <c r="M265" i="12"/>
  <c r="K265" i="12"/>
  <c r="I265" i="12"/>
  <c r="G265" i="12"/>
  <c r="U264" i="12"/>
  <c r="T264" i="12"/>
  <c r="O264" i="12"/>
  <c r="M264" i="12"/>
  <c r="K264" i="12"/>
  <c r="I264" i="12"/>
  <c r="G264" i="12"/>
  <c r="U263" i="12"/>
  <c r="T263" i="12"/>
  <c r="O263" i="12"/>
  <c r="M263" i="12"/>
  <c r="K263" i="12"/>
  <c r="I263" i="12"/>
  <c r="G263" i="12"/>
  <c r="S260" i="12"/>
  <c r="T260" i="12" s="1"/>
  <c r="R260" i="12"/>
  <c r="Q260" i="12"/>
  <c r="P260" i="12"/>
  <c r="L260" i="12"/>
  <c r="J260" i="12"/>
  <c r="I260" i="12"/>
  <c r="H260" i="12"/>
  <c r="F260" i="12"/>
  <c r="E260" i="12"/>
  <c r="K260" i="12" s="1"/>
  <c r="D260" i="12"/>
  <c r="S259" i="12"/>
  <c r="R259" i="12"/>
  <c r="Q259" i="12"/>
  <c r="P259" i="12"/>
  <c r="U259" i="12" s="1"/>
  <c r="L259" i="12"/>
  <c r="J259" i="12"/>
  <c r="K259" i="12" s="1"/>
  <c r="H259" i="12"/>
  <c r="F259" i="12"/>
  <c r="E259" i="12"/>
  <c r="D259" i="12"/>
  <c r="O259" i="12" s="1"/>
  <c r="U258" i="12"/>
  <c r="T258" i="12"/>
  <c r="O258" i="12"/>
  <c r="M258" i="12"/>
  <c r="K258" i="12"/>
  <c r="I258" i="12"/>
  <c r="G258" i="12"/>
  <c r="U257" i="12"/>
  <c r="T257" i="12"/>
  <c r="O257" i="12"/>
  <c r="M257" i="12"/>
  <c r="K257" i="12"/>
  <c r="I257" i="12"/>
  <c r="G257" i="12"/>
  <c r="U256" i="12"/>
  <c r="T256" i="12"/>
  <c r="O256" i="12"/>
  <c r="M256" i="12"/>
  <c r="K256" i="12"/>
  <c r="I256" i="12"/>
  <c r="G256" i="12"/>
  <c r="U255" i="12"/>
  <c r="T255" i="12"/>
  <c r="O255" i="12"/>
  <c r="M255" i="12"/>
  <c r="K255" i="12"/>
  <c r="I255" i="12"/>
  <c r="G255" i="12"/>
  <c r="S254" i="12"/>
  <c r="R254" i="12"/>
  <c r="Q254" i="12"/>
  <c r="P254" i="12"/>
  <c r="L254" i="12"/>
  <c r="J254" i="12"/>
  <c r="K254" i="12" s="1"/>
  <c r="H254" i="12"/>
  <c r="F254" i="12"/>
  <c r="E254" i="12"/>
  <c r="D254" i="12"/>
  <c r="U253" i="12"/>
  <c r="T253" i="12"/>
  <c r="O253" i="12"/>
  <c r="M253" i="12"/>
  <c r="K253" i="12"/>
  <c r="I253" i="12"/>
  <c r="G253" i="12"/>
  <c r="U252" i="12"/>
  <c r="T252" i="12"/>
  <c r="O252" i="12"/>
  <c r="M252" i="12"/>
  <c r="K252" i="12"/>
  <c r="I252" i="12"/>
  <c r="G252" i="12"/>
  <c r="U251" i="12"/>
  <c r="T251" i="12"/>
  <c r="O251" i="12"/>
  <c r="M251" i="12"/>
  <c r="K251" i="12"/>
  <c r="I251" i="12"/>
  <c r="G251" i="12"/>
  <c r="U250" i="12"/>
  <c r="T250" i="12"/>
  <c r="O250" i="12"/>
  <c r="M250" i="12"/>
  <c r="K250" i="12"/>
  <c r="I250" i="12"/>
  <c r="G250" i="12"/>
  <c r="U249" i="12"/>
  <c r="T249" i="12"/>
  <c r="O249" i="12"/>
  <c r="M249" i="12"/>
  <c r="K249" i="12"/>
  <c r="I249" i="12"/>
  <c r="G249" i="12"/>
  <c r="U248" i="12"/>
  <c r="T248" i="12"/>
  <c r="O248" i="12"/>
  <c r="M248" i="12"/>
  <c r="K248" i="12"/>
  <c r="I248" i="12"/>
  <c r="G248" i="12"/>
  <c r="S247" i="12"/>
  <c r="T247" i="12" s="1"/>
  <c r="R247" i="12"/>
  <c r="Q247" i="12"/>
  <c r="P247" i="12"/>
  <c r="L247" i="12"/>
  <c r="J247" i="12"/>
  <c r="K247" i="12" s="1"/>
  <c r="H247" i="12"/>
  <c r="F247" i="12"/>
  <c r="U247" i="12" s="1"/>
  <c r="E247" i="12"/>
  <c r="D247" i="12"/>
  <c r="O247" i="12" s="1"/>
  <c r="U246" i="12"/>
  <c r="T246" i="12"/>
  <c r="O246" i="12"/>
  <c r="M246" i="12"/>
  <c r="K246" i="12"/>
  <c r="I246" i="12"/>
  <c r="G246" i="12"/>
  <c r="U245" i="12"/>
  <c r="T245" i="12"/>
  <c r="O245" i="12"/>
  <c r="M245" i="12"/>
  <c r="K245" i="12"/>
  <c r="I245" i="12"/>
  <c r="G245" i="12"/>
  <c r="U244" i="12"/>
  <c r="T244" i="12"/>
  <c r="O244" i="12"/>
  <c r="M244" i="12"/>
  <c r="K244" i="12"/>
  <c r="I244" i="12"/>
  <c r="G244" i="12"/>
  <c r="U243" i="12"/>
  <c r="T243" i="12"/>
  <c r="O243" i="12"/>
  <c r="M243" i="12"/>
  <c r="K243" i="12"/>
  <c r="I243" i="12"/>
  <c r="G243" i="12"/>
  <c r="U242" i="12"/>
  <c r="T242" i="12"/>
  <c r="O242" i="12"/>
  <c r="M242" i="12"/>
  <c r="K242" i="12"/>
  <c r="I242" i="12"/>
  <c r="G242" i="12"/>
  <c r="U241" i="12"/>
  <c r="T241" i="12"/>
  <c r="O241" i="12"/>
  <c r="M241" i="12"/>
  <c r="K241" i="12"/>
  <c r="I241" i="12"/>
  <c r="G241" i="12"/>
  <c r="S240" i="12"/>
  <c r="R240" i="12"/>
  <c r="Q240" i="12"/>
  <c r="P240" i="12"/>
  <c r="L240" i="12"/>
  <c r="J240" i="12"/>
  <c r="H240" i="12"/>
  <c r="F240" i="12"/>
  <c r="E240" i="12"/>
  <c r="M240" i="12" s="1"/>
  <c r="D240" i="12"/>
  <c r="U239" i="12"/>
  <c r="T239" i="12"/>
  <c r="O239" i="12"/>
  <c r="M239" i="12"/>
  <c r="K239" i="12"/>
  <c r="I239" i="12"/>
  <c r="G239" i="12"/>
  <c r="U238" i="12"/>
  <c r="T238" i="12"/>
  <c r="O238" i="12"/>
  <c r="M238" i="12"/>
  <c r="K238" i="12"/>
  <c r="I238" i="12"/>
  <c r="G238" i="12"/>
  <c r="U237" i="12"/>
  <c r="T237" i="12"/>
  <c r="O237" i="12"/>
  <c r="M237" i="12"/>
  <c r="K237" i="12"/>
  <c r="I237" i="12"/>
  <c r="G237" i="12"/>
  <c r="U236" i="12"/>
  <c r="T236" i="12"/>
  <c r="O236" i="12"/>
  <c r="M236" i="12"/>
  <c r="K236" i="12"/>
  <c r="I236" i="12"/>
  <c r="G236" i="12"/>
  <c r="U235" i="12"/>
  <c r="T235" i="12"/>
  <c r="O235" i="12"/>
  <c r="M235" i="12"/>
  <c r="K235" i="12"/>
  <c r="I235" i="12"/>
  <c r="G235" i="12"/>
  <c r="U234" i="12"/>
  <c r="T234" i="12"/>
  <c r="O234" i="12"/>
  <c r="M234" i="12"/>
  <c r="K234" i="12"/>
  <c r="I234" i="12"/>
  <c r="G234" i="12"/>
  <c r="S231" i="12"/>
  <c r="R231" i="12"/>
  <c r="Q231" i="12"/>
  <c r="P231" i="12"/>
  <c r="U231" i="12" s="1"/>
  <c r="L231" i="12"/>
  <c r="J231" i="12"/>
  <c r="K231" i="12" s="1"/>
  <c r="H231" i="12"/>
  <c r="I231" i="12" s="1"/>
  <c r="F231" i="12"/>
  <c r="G231" i="12" s="1"/>
  <c r="E231" i="12"/>
  <c r="D231" i="12"/>
  <c r="O231" i="12" s="1"/>
  <c r="U230" i="12"/>
  <c r="T230" i="12"/>
  <c r="S230" i="12"/>
  <c r="R230" i="12"/>
  <c r="Q230" i="12"/>
  <c r="P230" i="12"/>
  <c r="L230" i="12"/>
  <c r="J230" i="12"/>
  <c r="H230" i="12"/>
  <c r="I230" i="12" s="1"/>
  <c r="F230" i="12"/>
  <c r="E230" i="12"/>
  <c r="M230" i="12" s="1"/>
  <c r="D230" i="12"/>
  <c r="G230" i="12" s="1"/>
  <c r="U229" i="12"/>
  <c r="T229" i="12"/>
  <c r="O229" i="12"/>
  <c r="M229" i="12"/>
  <c r="K229" i="12"/>
  <c r="I229" i="12"/>
  <c r="G229" i="12"/>
  <c r="U228" i="12"/>
  <c r="T228" i="12"/>
  <c r="O228" i="12"/>
  <c r="M228" i="12"/>
  <c r="K228" i="12"/>
  <c r="I228" i="12"/>
  <c r="G228" i="12"/>
  <c r="U227" i="12"/>
  <c r="T227" i="12"/>
  <c r="O227" i="12"/>
  <c r="M227" i="12"/>
  <c r="K227" i="12"/>
  <c r="I227" i="12"/>
  <c r="G227" i="12"/>
  <c r="U226" i="12"/>
  <c r="T226" i="12"/>
  <c r="O226" i="12"/>
  <c r="M226" i="12"/>
  <c r="K226" i="12"/>
  <c r="I226" i="12"/>
  <c r="G226" i="12"/>
  <c r="U225" i="12"/>
  <c r="T225" i="12"/>
  <c r="O225" i="12"/>
  <c r="M225" i="12"/>
  <c r="K225" i="12"/>
  <c r="I225" i="12"/>
  <c r="G225" i="12"/>
  <c r="S224" i="12"/>
  <c r="R224" i="12"/>
  <c r="Q224" i="12"/>
  <c r="P224" i="12"/>
  <c r="L224" i="12"/>
  <c r="J224" i="12"/>
  <c r="H224" i="12"/>
  <c r="F224" i="12"/>
  <c r="G224" i="12" s="1"/>
  <c r="E224" i="12"/>
  <c r="M224" i="12" s="1"/>
  <c r="D224" i="12"/>
  <c r="I224" i="12" s="1"/>
  <c r="U223" i="12"/>
  <c r="T223" i="12"/>
  <c r="O223" i="12"/>
  <c r="M223" i="12"/>
  <c r="K223" i="12"/>
  <c r="I223" i="12"/>
  <c r="G223" i="12"/>
  <c r="U222" i="12"/>
  <c r="T222" i="12"/>
  <c r="O222" i="12"/>
  <c r="M222" i="12"/>
  <c r="K222" i="12"/>
  <c r="I222" i="12"/>
  <c r="G222" i="12"/>
  <c r="U221" i="12"/>
  <c r="T221" i="12"/>
  <c r="O221" i="12"/>
  <c r="M221" i="12"/>
  <c r="K221" i="12"/>
  <c r="I221" i="12"/>
  <c r="G221" i="12"/>
  <c r="U220" i="12"/>
  <c r="T220" i="12"/>
  <c r="O220" i="12"/>
  <c r="M220" i="12"/>
  <c r="K220" i="12"/>
  <c r="I220" i="12"/>
  <c r="G220" i="12"/>
  <c r="U219" i="12"/>
  <c r="T219" i="12"/>
  <c r="O219" i="12"/>
  <c r="M219" i="12"/>
  <c r="K219" i="12"/>
  <c r="I219" i="12"/>
  <c r="G219" i="12"/>
  <c r="U218" i="12"/>
  <c r="T218" i="12"/>
  <c r="O218" i="12"/>
  <c r="M218" i="12"/>
  <c r="K218" i="12"/>
  <c r="I218" i="12"/>
  <c r="G218" i="12"/>
  <c r="U217" i="12"/>
  <c r="T217" i="12"/>
  <c r="O217" i="12"/>
  <c r="M217" i="12"/>
  <c r="K217" i="12"/>
  <c r="I217" i="12"/>
  <c r="G217" i="12"/>
  <c r="S216" i="12"/>
  <c r="R216" i="12"/>
  <c r="Q216" i="12"/>
  <c r="P216" i="12"/>
  <c r="U216" i="12" s="1"/>
  <c r="O216" i="12"/>
  <c r="L216" i="12"/>
  <c r="J216" i="12"/>
  <c r="H216" i="12"/>
  <c r="F216" i="12"/>
  <c r="E216" i="12"/>
  <c r="D216" i="12"/>
  <c r="U215" i="12"/>
  <c r="T215" i="12"/>
  <c r="O215" i="12"/>
  <c r="M215" i="12"/>
  <c r="K215" i="12"/>
  <c r="I215" i="12"/>
  <c r="G215" i="12"/>
  <c r="U214" i="12"/>
  <c r="T214" i="12"/>
  <c r="O214" i="12"/>
  <c r="M214" i="12"/>
  <c r="K214" i="12"/>
  <c r="I214" i="12"/>
  <c r="G214" i="12"/>
  <c r="U213" i="12"/>
  <c r="T213" i="12"/>
  <c r="O213" i="12"/>
  <c r="M213" i="12"/>
  <c r="K213" i="12"/>
  <c r="I213" i="12"/>
  <c r="G213" i="12"/>
  <c r="U212" i="12"/>
  <c r="T212" i="12"/>
  <c r="O212" i="12"/>
  <c r="M212" i="12"/>
  <c r="K212" i="12"/>
  <c r="I212" i="12"/>
  <c r="G212" i="12"/>
  <c r="U211" i="12"/>
  <c r="T211" i="12"/>
  <c r="O211" i="12"/>
  <c r="M211" i="12"/>
  <c r="K211" i="12"/>
  <c r="I211" i="12"/>
  <c r="G211" i="12"/>
  <c r="U210" i="12"/>
  <c r="T210" i="12"/>
  <c r="O210" i="12"/>
  <c r="M210" i="12"/>
  <c r="K210" i="12"/>
  <c r="I210" i="12"/>
  <c r="G210" i="12"/>
  <c r="U209" i="12"/>
  <c r="T209" i="12"/>
  <c r="O209" i="12"/>
  <c r="M209" i="12"/>
  <c r="K209" i="12"/>
  <c r="I209" i="12"/>
  <c r="G209" i="12"/>
  <c r="U208" i="12"/>
  <c r="T208" i="12"/>
  <c r="O208" i="12"/>
  <c r="M208" i="12"/>
  <c r="K208" i="12"/>
  <c r="I208" i="12"/>
  <c r="G208" i="12"/>
  <c r="S205" i="12"/>
  <c r="R205" i="12"/>
  <c r="Q205" i="12"/>
  <c r="P205" i="12"/>
  <c r="L205" i="12"/>
  <c r="J205" i="12"/>
  <c r="H205" i="12"/>
  <c r="I205" i="12" s="1"/>
  <c r="F205" i="12"/>
  <c r="G205" i="12" s="1"/>
  <c r="E205" i="12"/>
  <c r="M205" i="12" s="1"/>
  <c r="D205" i="12"/>
  <c r="O205" i="12" s="1"/>
  <c r="S204" i="12"/>
  <c r="R204" i="12"/>
  <c r="Q204" i="12"/>
  <c r="T204" i="12" s="1"/>
  <c r="P204" i="12"/>
  <c r="L204" i="12"/>
  <c r="J204" i="12"/>
  <c r="H204" i="12"/>
  <c r="F204" i="12"/>
  <c r="E204" i="12"/>
  <c r="D204" i="12"/>
  <c r="U203" i="12"/>
  <c r="T203" i="12"/>
  <c r="O203" i="12"/>
  <c r="M203" i="12"/>
  <c r="K203" i="12"/>
  <c r="I203" i="12"/>
  <c r="G203" i="12"/>
  <c r="U202" i="12"/>
  <c r="T202" i="12"/>
  <c r="O202" i="12"/>
  <c r="M202" i="12"/>
  <c r="K202" i="12"/>
  <c r="I202" i="12"/>
  <c r="G202" i="12"/>
  <c r="U201" i="12"/>
  <c r="T201" i="12"/>
  <c r="O201" i="12"/>
  <c r="M201" i="12"/>
  <c r="K201" i="12"/>
  <c r="I201" i="12"/>
  <c r="G201" i="12"/>
  <c r="U200" i="12"/>
  <c r="T200" i="12"/>
  <c r="O200" i="12"/>
  <c r="M200" i="12"/>
  <c r="K200" i="12"/>
  <c r="I200" i="12"/>
  <c r="G200" i="12"/>
  <c r="U199" i="12"/>
  <c r="T199" i="12"/>
  <c r="O199" i="12"/>
  <c r="M199" i="12"/>
  <c r="K199" i="12"/>
  <c r="I199" i="12"/>
  <c r="G199" i="12"/>
  <c r="S198" i="12"/>
  <c r="R198" i="12"/>
  <c r="Q198" i="12"/>
  <c r="T198" i="12" s="1"/>
  <c r="P198" i="12"/>
  <c r="U198" i="12" s="1"/>
  <c r="L198" i="12"/>
  <c r="J198" i="12"/>
  <c r="H198" i="12"/>
  <c r="F198" i="12"/>
  <c r="E198" i="12"/>
  <c r="D198" i="12"/>
  <c r="U197" i="12"/>
  <c r="T197" i="12"/>
  <c r="O197" i="12"/>
  <c r="M197" i="12"/>
  <c r="K197" i="12"/>
  <c r="I197" i="12"/>
  <c r="G197" i="12"/>
  <c r="U196" i="12"/>
  <c r="T196" i="12"/>
  <c r="O196" i="12"/>
  <c r="M196" i="12"/>
  <c r="K196" i="12"/>
  <c r="I196" i="12"/>
  <c r="G196" i="12"/>
  <c r="U195" i="12"/>
  <c r="T195" i="12"/>
  <c r="O195" i="12"/>
  <c r="M195" i="12"/>
  <c r="K195" i="12"/>
  <c r="I195" i="12"/>
  <c r="G195" i="12"/>
  <c r="U194" i="12"/>
  <c r="T194" i="12"/>
  <c r="O194" i="12"/>
  <c r="M194" i="12"/>
  <c r="K194" i="12"/>
  <c r="I194" i="12"/>
  <c r="G194" i="12"/>
  <c r="U193" i="12"/>
  <c r="T193" i="12"/>
  <c r="O193" i="12"/>
  <c r="M193" i="12"/>
  <c r="K193" i="12"/>
  <c r="I193" i="12"/>
  <c r="G193" i="12"/>
  <c r="U192" i="12"/>
  <c r="T192" i="12"/>
  <c r="O192" i="12"/>
  <c r="M192" i="12"/>
  <c r="K192" i="12"/>
  <c r="I192" i="12"/>
  <c r="G192" i="12"/>
  <c r="S191" i="12"/>
  <c r="R191" i="12"/>
  <c r="Q191" i="12"/>
  <c r="T191" i="12" s="1"/>
  <c r="P191" i="12"/>
  <c r="L191" i="12"/>
  <c r="J191" i="12"/>
  <c r="K191" i="12" s="1"/>
  <c r="H191" i="12"/>
  <c r="I191" i="12" s="1"/>
  <c r="G191" i="12"/>
  <c r="F191" i="12"/>
  <c r="E191" i="12"/>
  <c r="M191" i="12" s="1"/>
  <c r="D191" i="12"/>
  <c r="O191" i="12" s="1"/>
  <c r="U190" i="12"/>
  <c r="T190" i="12"/>
  <c r="O190" i="12"/>
  <c r="M190" i="12"/>
  <c r="K190" i="12"/>
  <c r="I190" i="12"/>
  <c r="G190" i="12"/>
  <c r="U189" i="12"/>
  <c r="T189" i="12"/>
  <c r="O189" i="12"/>
  <c r="M189" i="12"/>
  <c r="K189" i="12"/>
  <c r="I189" i="12"/>
  <c r="G189" i="12"/>
  <c r="U188" i="12"/>
  <c r="T188" i="12"/>
  <c r="O188" i="12"/>
  <c r="M188" i="12"/>
  <c r="K188" i="12"/>
  <c r="I188" i="12"/>
  <c r="G188" i="12"/>
  <c r="U187" i="12"/>
  <c r="T187" i="12"/>
  <c r="O187" i="12"/>
  <c r="M187" i="12"/>
  <c r="K187" i="12"/>
  <c r="I187" i="12"/>
  <c r="G187" i="12"/>
  <c r="U186" i="12"/>
  <c r="T186" i="12"/>
  <c r="O186" i="12"/>
  <c r="M186" i="12"/>
  <c r="K186" i="12"/>
  <c r="I186" i="12"/>
  <c r="G186" i="12"/>
  <c r="U185" i="12"/>
  <c r="T185" i="12"/>
  <c r="S185" i="12"/>
  <c r="R185" i="12"/>
  <c r="Q185" i="12"/>
  <c r="P185" i="12"/>
  <c r="L185" i="12"/>
  <c r="J185" i="12"/>
  <c r="H185" i="12"/>
  <c r="F185" i="12"/>
  <c r="E185" i="12"/>
  <c r="M185" i="12" s="1"/>
  <c r="D185" i="12"/>
  <c r="U184" i="12"/>
  <c r="T184" i="12"/>
  <c r="O184" i="12"/>
  <c r="M184" i="12"/>
  <c r="K184" i="12"/>
  <c r="I184" i="12"/>
  <c r="G184" i="12"/>
  <c r="U183" i="12"/>
  <c r="T183" i="12"/>
  <c r="O183" i="12"/>
  <c r="M183" i="12"/>
  <c r="K183" i="12"/>
  <c r="I183" i="12"/>
  <c r="G183" i="12"/>
  <c r="U182" i="12"/>
  <c r="T182" i="12"/>
  <c r="O182" i="12"/>
  <c r="M182" i="12"/>
  <c r="K182" i="12"/>
  <c r="I182" i="12"/>
  <c r="G182" i="12"/>
  <c r="U181" i="12"/>
  <c r="T181" i="12"/>
  <c r="O181" i="12"/>
  <c r="M181" i="12"/>
  <c r="K181" i="12"/>
  <c r="I181" i="12"/>
  <c r="G181" i="12"/>
  <c r="U180" i="12"/>
  <c r="T180" i="12"/>
  <c r="O180" i="12"/>
  <c r="M180" i="12"/>
  <c r="K180" i="12"/>
  <c r="I180" i="12"/>
  <c r="G180" i="12"/>
  <c r="S179" i="12"/>
  <c r="R179" i="12"/>
  <c r="Q179" i="12"/>
  <c r="P179" i="12"/>
  <c r="L179" i="12"/>
  <c r="J179" i="12"/>
  <c r="H179" i="12"/>
  <c r="F179" i="12"/>
  <c r="E179" i="12"/>
  <c r="M179" i="12" s="1"/>
  <c r="D179" i="12"/>
  <c r="U178" i="12"/>
  <c r="T178" i="12"/>
  <c r="O178" i="12"/>
  <c r="M178" i="12"/>
  <c r="K178" i="12"/>
  <c r="I178" i="12"/>
  <c r="G178" i="12"/>
  <c r="U177" i="12"/>
  <c r="T177" i="12"/>
  <c r="O177" i="12"/>
  <c r="M177" i="12"/>
  <c r="K177" i="12"/>
  <c r="I177" i="12"/>
  <c r="G177" i="12"/>
  <c r="U176" i="12"/>
  <c r="T176" i="12"/>
  <c r="O176" i="12"/>
  <c r="M176" i="12"/>
  <c r="K176" i="12"/>
  <c r="I176" i="12"/>
  <c r="G176" i="12"/>
  <c r="U175" i="12"/>
  <c r="T175" i="12"/>
  <c r="O175" i="12"/>
  <c r="M175" i="12"/>
  <c r="K175" i="12"/>
  <c r="I175" i="12"/>
  <c r="G175" i="12"/>
  <c r="U174" i="12"/>
  <c r="T174" i="12"/>
  <c r="O174" i="12"/>
  <c r="M174" i="12"/>
  <c r="K174" i="12"/>
  <c r="I174" i="12"/>
  <c r="G174" i="12"/>
  <c r="U173" i="12"/>
  <c r="T173" i="12"/>
  <c r="O173" i="12"/>
  <c r="M173" i="12"/>
  <c r="K173" i="12"/>
  <c r="I173" i="12"/>
  <c r="G173" i="12"/>
  <c r="S170" i="12"/>
  <c r="R170" i="12"/>
  <c r="Q170" i="12"/>
  <c r="T170" i="12" s="1"/>
  <c r="P170" i="12"/>
  <c r="L170" i="12"/>
  <c r="J170" i="12"/>
  <c r="K170" i="12" s="1"/>
  <c r="H170" i="12"/>
  <c r="F170" i="12"/>
  <c r="E170" i="12"/>
  <c r="D170" i="12"/>
  <c r="G170" i="12" s="1"/>
  <c r="T169" i="12"/>
  <c r="S169" i="12"/>
  <c r="R169" i="12"/>
  <c r="Q169" i="12"/>
  <c r="P169" i="12"/>
  <c r="L169" i="12"/>
  <c r="J169" i="12"/>
  <c r="H169" i="12"/>
  <c r="F169" i="12"/>
  <c r="U169" i="12" s="1"/>
  <c r="E169" i="12"/>
  <c r="M169" i="12" s="1"/>
  <c r="D169" i="12"/>
  <c r="U168" i="12"/>
  <c r="T168" i="12"/>
  <c r="O168" i="12"/>
  <c r="M168" i="12"/>
  <c r="K168" i="12"/>
  <c r="I168" i="12"/>
  <c r="G168" i="12"/>
  <c r="U167" i="12"/>
  <c r="T167" i="12"/>
  <c r="O167" i="12"/>
  <c r="M167" i="12"/>
  <c r="K167" i="12"/>
  <c r="I167" i="12"/>
  <c r="G167" i="12"/>
  <c r="U166" i="12"/>
  <c r="T166" i="12"/>
  <c r="O166" i="12"/>
  <c r="M166" i="12"/>
  <c r="K166" i="12"/>
  <c r="I166" i="12"/>
  <c r="G166" i="12"/>
  <c r="U165" i="12"/>
  <c r="T165" i="12"/>
  <c r="O165" i="12"/>
  <c r="M165" i="12"/>
  <c r="K165" i="12"/>
  <c r="I165" i="12"/>
  <c r="G165" i="12"/>
  <c r="U164" i="12"/>
  <c r="T164" i="12"/>
  <c r="O164" i="12"/>
  <c r="M164" i="12"/>
  <c r="K164" i="12"/>
  <c r="I164" i="12"/>
  <c r="G164" i="12"/>
  <c r="S163" i="12"/>
  <c r="R163" i="12"/>
  <c r="Q163" i="12"/>
  <c r="P163" i="12"/>
  <c r="L163" i="12"/>
  <c r="J163" i="12"/>
  <c r="H163" i="12"/>
  <c r="F163" i="12"/>
  <c r="E163" i="12"/>
  <c r="M163" i="12" s="1"/>
  <c r="D163" i="12"/>
  <c r="U162" i="12"/>
  <c r="T162" i="12"/>
  <c r="O162" i="12"/>
  <c r="M162" i="12"/>
  <c r="K162" i="12"/>
  <c r="I162" i="12"/>
  <c r="G162" i="12"/>
  <c r="U161" i="12"/>
  <c r="T161" i="12"/>
  <c r="O161" i="12"/>
  <c r="M161" i="12"/>
  <c r="K161" i="12"/>
  <c r="I161" i="12"/>
  <c r="G161" i="12"/>
  <c r="U160" i="12"/>
  <c r="T160" i="12"/>
  <c r="O160" i="12"/>
  <c r="M160" i="12"/>
  <c r="K160" i="12"/>
  <c r="I160" i="12"/>
  <c r="G160" i="12"/>
  <c r="U159" i="12"/>
  <c r="T159" i="12"/>
  <c r="O159" i="12"/>
  <c r="M159" i="12"/>
  <c r="K159" i="12"/>
  <c r="I159" i="12"/>
  <c r="G159" i="12"/>
  <c r="U158" i="12"/>
  <c r="T158" i="12"/>
  <c r="O158" i="12"/>
  <c r="M158" i="12"/>
  <c r="K158" i="12"/>
  <c r="I158" i="12"/>
  <c r="G158" i="12"/>
  <c r="S157" i="12"/>
  <c r="R157" i="12"/>
  <c r="Q157" i="12"/>
  <c r="P157" i="12"/>
  <c r="U157" i="12" s="1"/>
  <c r="L157" i="12"/>
  <c r="J157" i="12"/>
  <c r="H157" i="12"/>
  <c r="F157" i="12"/>
  <c r="E157" i="12"/>
  <c r="M157" i="12" s="1"/>
  <c r="D157" i="12"/>
  <c r="G157" i="12" s="1"/>
  <c r="U156" i="12"/>
  <c r="T156" i="12"/>
  <c r="O156" i="12"/>
  <c r="M156" i="12"/>
  <c r="K156" i="12"/>
  <c r="I156" i="12"/>
  <c r="G156" i="12"/>
  <c r="U155" i="12"/>
  <c r="T155" i="12"/>
  <c r="O155" i="12"/>
  <c r="M155" i="12"/>
  <c r="K155" i="12"/>
  <c r="I155" i="12"/>
  <c r="G155" i="12"/>
  <c r="U154" i="12"/>
  <c r="T154" i="12"/>
  <c r="O154" i="12"/>
  <c r="M154" i="12"/>
  <c r="K154" i="12"/>
  <c r="I154" i="12"/>
  <c r="G154" i="12"/>
  <c r="U153" i="12"/>
  <c r="T153" i="12"/>
  <c r="O153" i="12"/>
  <c r="M153" i="12"/>
  <c r="K153" i="12"/>
  <c r="I153" i="12"/>
  <c r="G153" i="12"/>
  <c r="U152" i="12"/>
  <c r="T152" i="12"/>
  <c r="O152" i="12"/>
  <c r="M152" i="12"/>
  <c r="K152" i="12"/>
  <c r="I152" i="12"/>
  <c r="G152" i="12"/>
  <c r="U151" i="12"/>
  <c r="T151" i="12"/>
  <c r="O151" i="12"/>
  <c r="M151" i="12"/>
  <c r="K151" i="12"/>
  <c r="I151" i="12"/>
  <c r="G151" i="12"/>
  <c r="S150" i="12"/>
  <c r="R150" i="12"/>
  <c r="Q150" i="12"/>
  <c r="P150" i="12"/>
  <c r="U150" i="12" s="1"/>
  <c r="L150" i="12"/>
  <c r="J150" i="12"/>
  <c r="K150" i="12" s="1"/>
  <c r="H150" i="12"/>
  <c r="F150" i="12"/>
  <c r="E150" i="12"/>
  <c r="D150" i="12"/>
  <c r="U149" i="12"/>
  <c r="T149" i="12"/>
  <c r="O149" i="12"/>
  <c r="M149" i="12"/>
  <c r="K149" i="12"/>
  <c r="I149" i="12"/>
  <c r="G149" i="12"/>
  <c r="U148" i="12"/>
  <c r="T148" i="12"/>
  <c r="O148" i="12"/>
  <c r="M148" i="12"/>
  <c r="K148" i="12"/>
  <c r="I148" i="12"/>
  <c r="G148" i="12"/>
  <c r="U147" i="12"/>
  <c r="T147" i="12"/>
  <c r="O147" i="12"/>
  <c r="M147" i="12"/>
  <c r="K147" i="12"/>
  <c r="I147" i="12"/>
  <c r="G147" i="12"/>
  <c r="U146" i="12"/>
  <c r="T146" i="12"/>
  <c r="O146" i="12"/>
  <c r="M146" i="12"/>
  <c r="K146" i="12"/>
  <c r="I146" i="12"/>
  <c r="G146" i="12"/>
  <c r="U145" i="12"/>
  <c r="T145" i="12"/>
  <c r="O145" i="12"/>
  <c r="M145" i="12"/>
  <c r="K145" i="12"/>
  <c r="I145" i="12"/>
  <c r="G145" i="12"/>
  <c r="S144" i="12"/>
  <c r="T144" i="12" s="1"/>
  <c r="R144" i="12"/>
  <c r="Q144" i="12"/>
  <c r="P144" i="12"/>
  <c r="L144" i="12"/>
  <c r="K144" i="12"/>
  <c r="J144" i="12"/>
  <c r="H144" i="12"/>
  <c r="F144" i="12"/>
  <c r="E144" i="12"/>
  <c r="D144" i="12"/>
  <c r="U143" i="12"/>
  <c r="T143" i="12"/>
  <c r="O143" i="12"/>
  <c r="M143" i="12"/>
  <c r="K143" i="12"/>
  <c r="I143" i="12"/>
  <c r="G143" i="12"/>
  <c r="U142" i="12"/>
  <c r="T142" i="12"/>
  <c r="O142" i="12"/>
  <c r="M142" i="12"/>
  <c r="K142" i="12"/>
  <c r="I142" i="12"/>
  <c r="G142" i="12"/>
  <c r="U141" i="12"/>
  <c r="T141" i="12"/>
  <c r="O141" i="12"/>
  <c r="M141" i="12"/>
  <c r="K141" i="12"/>
  <c r="I141" i="12"/>
  <c r="G141" i="12"/>
  <c r="U140" i="12"/>
  <c r="T140" i="12"/>
  <c r="O140" i="12"/>
  <c r="M140" i="12"/>
  <c r="K140" i="12"/>
  <c r="I140" i="12"/>
  <c r="G140" i="12"/>
  <c r="U139" i="12"/>
  <c r="T139" i="12"/>
  <c r="O139" i="12"/>
  <c r="M139" i="12"/>
  <c r="K139" i="12"/>
  <c r="I139" i="12"/>
  <c r="G139" i="12"/>
  <c r="U138" i="12"/>
  <c r="T138" i="12"/>
  <c r="O138" i="12"/>
  <c r="M138" i="12"/>
  <c r="K138" i="12"/>
  <c r="I138" i="12"/>
  <c r="G138" i="12"/>
  <c r="S137" i="12"/>
  <c r="R137" i="12"/>
  <c r="Q137" i="12"/>
  <c r="P137" i="12"/>
  <c r="L137" i="12"/>
  <c r="J137" i="12"/>
  <c r="H137" i="12"/>
  <c r="I137" i="12" s="1"/>
  <c r="F137" i="12"/>
  <c r="G137" i="12" s="1"/>
  <c r="E137" i="12"/>
  <c r="M137" i="12" s="1"/>
  <c r="D137" i="12"/>
  <c r="O137" i="12" s="1"/>
  <c r="U136" i="12"/>
  <c r="T136" i="12"/>
  <c r="O136" i="12"/>
  <c r="M136" i="12"/>
  <c r="K136" i="12"/>
  <c r="I136" i="12"/>
  <c r="G136" i="12"/>
  <c r="U135" i="12"/>
  <c r="T135" i="12"/>
  <c r="O135" i="12"/>
  <c r="M135" i="12"/>
  <c r="K135" i="12"/>
  <c r="I135" i="12"/>
  <c r="G135" i="12"/>
  <c r="U134" i="12"/>
  <c r="T134" i="12"/>
  <c r="O134" i="12"/>
  <c r="M134" i="12"/>
  <c r="K134" i="12"/>
  <c r="I134" i="12"/>
  <c r="G134" i="12"/>
  <c r="U133" i="12"/>
  <c r="T133" i="12"/>
  <c r="O133" i="12"/>
  <c r="M133" i="12"/>
  <c r="K133" i="12"/>
  <c r="I133" i="12"/>
  <c r="G133" i="12"/>
  <c r="S132" i="12"/>
  <c r="T132" i="12" s="1"/>
  <c r="R132" i="12"/>
  <c r="Q132" i="12"/>
  <c r="P132" i="12"/>
  <c r="L132" i="12"/>
  <c r="J132" i="12"/>
  <c r="H132" i="12"/>
  <c r="F132" i="12"/>
  <c r="U132" i="12" s="1"/>
  <c r="E132" i="12"/>
  <c r="M132" i="12" s="1"/>
  <c r="D132" i="12"/>
  <c r="U131" i="12"/>
  <c r="T131" i="12"/>
  <c r="O131" i="12"/>
  <c r="M131" i="12"/>
  <c r="K131" i="12"/>
  <c r="I131" i="12"/>
  <c r="G131" i="12"/>
  <c r="U130" i="12"/>
  <c r="T130" i="12"/>
  <c r="O130" i="12"/>
  <c r="M130" i="12"/>
  <c r="K130" i="12"/>
  <c r="I130" i="12"/>
  <c r="G130" i="12"/>
  <c r="U129" i="12"/>
  <c r="T129" i="12"/>
  <c r="O129" i="12"/>
  <c r="M129" i="12"/>
  <c r="K129" i="12"/>
  <c r="I129" i="12"/>
  <c r="G129" i="12"/>
  <c r="U128" i="12"/>
  <c r="T128" i="12"/>
  <c r="O128" i="12"/>
  <c r="M128" i="12"/>
  <c r="K128" i="12"/>
  <c r="I128" i="12"/>
  <c r="G128" i="12"/>
  <c r="U127" i="12"/>
  <c r="T127" i="12"/>
  <c r="O127" i="12"/>
  <c r="M127" i="12"/>
  <c r="K127" i="12"/>
  <c r="I127" i="12"/>
  <c r="G127" i="12"/>
  <c r="S126" i="12"/>
  <c r="R126" i="12"/>
  <c r="Q126" i="12"/>
  <c r="P126" i="12"/>
  <c r="L126" i="12"/>
  <c r="J126" i="12"/>
  <c r="H126" i="12"/>
  <c r="F126" i="12"/>
  <c r="G126" i="12" s="1"/>
  <c r="E126" i="12"/>
  <c r="D126" i="12"/>
  <c r="O126" i="12" s="1"/>
  <c r="U125" i="12"/>
  <c r="T125" i="12"/>
  <c r="O125" i="12"/>
  <c r="M125" i="12"/>
  <c r="K125" i="12"/>
  <c r="I125" i="12"/>
  <c r="G125" i="12"/>
  <c r="U124" i="12"/>
  <c r="T124" i="12"/>
  <c r="O124" i="12"/>
  <c r="M124" i="12"/>
  <c r="K124" i="12"/>
  <c r="I124" i="12"/>
  <c r="G124" i="12"/>
  <c r="U123" i="12"/>
  <c r="T123" i="12"/>
  <c r="O123" i="12"/>
  <c r="M123" i="12"/>
  <c r="K123" i="12"/>
  <c r="I123" i="12"/>
  <c r="G123" i="12"/>
  <c r="U122" i="12"/>
  <c r="T122" i="12"/>
  <c r="O122" i="12"/>
  <c r="M122" i="12"/>
  <c r="K122" i="12"/>
  <c r="I122" i="12"/>
  <c r="G122" i="12"/>
  <c r="T121" i="12"/>
  <c r="S121" i="12"/>
  <c r="R121" i="12"/>
  <c r="Q121" i="12"/>
  <c r="P121" i="12"/>
  <c r="L121" i="12"/>
  <c r="J121" i="12"/>
  <c r="H121" i="12"/>
  <c r="F121" i="12"/>
  <c r="U121" i="12" s="1"/>
  <c r="E121" i="12"/>
  <c r="M121" i="12" s="1"/>
  <c r="D121" i="12"/>
  <c r="U120" i="12"/>
  <c r="T120" i="12"/>
  <c r="O120" i="12"/>
  <c r="M120" i="12"/>
  <c r="K120" i="12"/>
  <c r="I120" i="12"/>
  <c r="G120" i="12"/>
  <c r="U119" i="12"/>
  <c r="T119" i="12"/>
  <c r="O119" i="12"/>
  <c r="M119" i="12"/>
  <c r="K119" i="12"/>
  <c r="I119" i="12"/>
  <c r="G119" i="12"/>
  <c r="U118" i="12"/>
  <c r="T118" i="12"/>
  <c r="O118" i="12"/>
  <c r="M118" i="12"/>
  <c r="K118" i="12"/>
  <c r="I118" i="12"/>
  <c r="G118" i="12"/>
  <c r="U117" i="12"/>
  <c r="T117" i="12"/>
  <c r="O117" i="12"/>
  <c r="M117" i="12"/>
  <c r="K117" i="12"/>
  <c r="I117" i="12"/>
  <c r="G117" i="12"/>
  <c r="U116" i="12"/>
  <c r="T116" i="12"/>
  <c r="O116" i="12"/>
  <c r="M116" i="12"/>
  <c r="K116" i="12"/>
  <c r="I116" i="12"/>
  <c r="G116" i="12"/>
  <c r="U115" i="12"/>
  <c r="T115" i="12"/>
  <c r="O115" i="12"/>
  <c r="M115" i="12"/>
  <c r="K115" i="12"/>
  <c r="I115" i="12"/>
  <c r="G115" i="12"/>
  <c r="U114" i="12"/>
  <c r="T114" i="12"/>
  <c r="O114" i="12"/>
  <c r="M114" i="12"/>
  <c r="K114" i="12"/>
  <c r="I114" i="12"/>
  <c r="G114" i="12"/>
  <c r="U113" i="12"/>
  <c r="T113" i="12"/>
  <c r="O113" i="12"/>
  <c r="M113" i="12"/>
  <c r="K113" i="12"/>
  <c r="I113" i="12"/>
  <c r="G113" i="12"/>
  <c r="S112" i="12"/>
  <c r="R112" i="12"/>
  <c r="Q112" i="12"/>
  <c r="P112" i="12"/>
  <c r="U112" i="12" s="1"/>
  <c r="L112" i="12"/>
  <c r="J112" i="12"/>
  <c r="H112" i="12"/>
  <c r="F112" i="12"/>
  <c r="E112" i="12"/>
  <c r="D112" i="12"/>
  <c r="U111" i="12"/>
  <c r="T111" i="12"/>
  <c r="O111" i="12"/>
  <c r="M111" i="12"/>
  <c r="K111" i="12"/>
  <c r="I111" i="12"/>
  <c r="G111" i="12"/>
  <c r="U110" i="12"/>
  <c r="T110" i="12"/>
  <c r="O110" i="12"/>
  <c r="M110" i="12"/>
  <c r="K110" i="12"/>
  <c r="I110" i="12"/>
  <c r="G110" i="12"/>
  <c r="U109" i="12"/>
  <c r="T109" i="12"/>
  <c r="O109" i="12"/>
  <c r="M109" i="12"/>
  <c r="K109" i="12"/>
  <c r="I109" i="12"/>
  <c r="G109" i="12"/>
  <c r="U108" i="12"/>
  <c r="T108" i="12"/>
  <c r="O108" i="12"/>
  <c r="M108" i="12"/>
  <c r="K108" i="12"/>
  <c r="I108" i="12"/>
  <c r="G108" i="12"/>
  <c r="U107" i="12"/>
  <c r="T107" i="12"/>
  <c r="O107" i="12"/>
  <c r="M107" i="12"/>
  <c r="K107" i="12"/>
  <c r="I107" i="12"/>
  <c r="G107" i="12"/>
  <c r="S106" i="12"/>
  <c r="R106" i="12"/>
  <c r="Q106" i="12"/>
  <c r="T106" i="12" s="1"/>
  <c r="P106" i="12"/>
  <c r="U106" i="12" s="1"/>
  <c r="L106" i="12"/>
  <c r="J106" i="12"/>
  <c r="H106" i="12"/>
  <c r="F106" i="12"/>
  <c r="E106" i="12"/>
  <c r="D106" i="12"/>
  <c r="U105" i="12"/>
  <c r="T105" i="12"/>
  <c r="O105" i="12"/>
  <c r="M105" i="12"/>
  <c r="K105" i="12"/>
  <c r="I105" i="12"/>
  <c r="G105" i="12"/>
  <c r="U102" i="12"/>
  <c r="T102" i="12"/>
  <c r="S102" i="12"/>
  <c r="R102" i="12"/>
  <c r="Q102" i="12"/>
  <c r="P102" i="12"/>
  <c r="L102" i="12"/>
  <c r="J102" i="12"/>
  <c r="K102" i="12" s="1"/>
  <c r="I102" i="12"/>
  <c r="H102" i="12"/>
  <c r="F102" i="12"/>
  <c r="E102" i="12"/>
  <c r="M102" i="12" s="1"/>
  <c r="D102" i="12"/>
  <c r="S101" i="12"/>
  <c r="T101" i="12" s="1"/>
  <c r="R101" i="12"/>
  <c r="Q101" i="12"/>
  <c r="P101" i="12"/>
  <c r="U101" i="12" s="1"/>
  <c r="L101" i="12"/>
  <c r="J101" i="12"/>
  <c r="H101" i="12"/>
  <c r="F101" i="12"/>
  <c r="E101" i="12"/>
  <c r="M101" i="12" s="1"/>
  <c r="D101" i="12"/>
  <c r="O101" i="12" s="1"/>
  <c r="U100" i="12"/>
  <c r="T100" i="12"/>
  <c r="O100" i="12"/>
  <c r="M100" i="12"/>
  <c r="K100" i="12"/>
  <c r="I100" i="12"/>
  <c r="G100" i="12"/>
  <c r="U99" i="12"/>
  <c r="T99" i="12"/>
  <c r="O99" i="12"/>
  <c r="M99" i="12"/>
  <c r="K99" i="12"/>
  <c r="I99" i="12"/>
  <c r="G99" i="12"/>
  <c r="U98" i="12"/>
  <c r="T98" i="12"/>
  <c r="O98" i="12"/>
  <c r="M98" i="12"/>
  <c r="K98" i="12"/>
  <c r="I98" i="12"/>
  <c r="G98" i="12"/>
  <c r="U97" i="12"/>
  <c r="T97" i="12"/>
  <c r="O97" i="12"/>
  <c r="M97" i="12"/>
  <c r="K97" i="12"/>
  <c r="I97" i="12"/>
  <c r="G97" i="12"/>
  <c r="S96" i="12"/>
  <c r="R96" i="12"/>
  <c r="Q96" i="12"/>
  <c r="T96" i="12" s="1"/>
  <c r="P96" i="12"/>
  <c r="L96" i="12"/>
  <c r="J96" i="12"/>
  <c r="H96" i="12"/>
  <c r="F96" i="12"/>
  <c r="E96" i="12"/>
  <c r="M96" i="12" s="1"/>
  <c r="D96" i="12"/>
  <c r="O96" i="12" s="1"/>
  <c r="U95" i="12"/>
  <c r="T95" i="12"/>
  <c r="O95" i="12"/>
  <c r="M95" i="12"/>
  <c r="K95" i="12"/>
  <c r="I95" i="12"/>
  <c r="G95" i="12"/>
  <c r="U94" i="12"/>
  <c r="T94" i="12"/>
  <c r="O94" i="12"/>
  <c r="M94" i="12"/>
  <c r="K94" i="12"/>
  <c r="I94" i="12"/>
  <c r="G94" i="12"/>
  <c r="U93" i="12"/>
  <c r="T93" i="12"/>
  <c r="O93" i="12"/>
  <c r="M93" i="12"/>
  <c r="K93" i="12"/>
  <c r="I93" i="12"/>
  <c r="G93" i="12"/>
  <c r="U92" i="12"/>
  <c r="T92" i="12"/>
  <c r="O92" i="12"/>
  <c r="M92" i="12"/>
  <c r="K92" i="12"/>
  <c r="I92" i="12"/>
  <c r="G92" i="12"/>
  <c r="S91" i="12"/>
  <c r="T91" i="12" s="1"/>
  <c r="R91" i="12"/>
  <c r="Q91" i="12"/>
  <c r="P91" i="12"/>
  <c r="L91" i="12"/>
  <c r="J91" i="12"/>
  <c r="H91" i="12"/>
  <c r="F91" i="12"/>
  <c r="E91" i="12"/>
  <c r="M91" i="12" s="1"/>
  <c r="D91" i="12"/>
  <c r="U90" i="12"/>
  <c r="T90" i="12"/>
  <c r="O90" i="12"/>
  <c r="M90" i="12"/>
  <c r="K90" i="12"/>
  <c r="I90" i="12"/>
  <c r="G90" i="12"/>
  <c r="U89" i="12"/>
  <c r="T89" i="12"/>
  <c r="O89" i="12"/>
  <c r="M89" i="12"/>
  <c r="K89" i="12"/>
  <c r="I89" i="12"/>
  <c r="G89" i="12"/>
  <c r="U88" i="12"/>
  <c r="T88" i="12"/>
  <c r="O88" i="12"/>
  <c r="M88" i="12"/>
  <c r="K88" i="12"/>
  <c r="I88" i="12"/>
  <c r="G88" i="12"/>
  <c r="S85" i="12"/>
  <c r="T85" i="12" s="1"/>
  <c r="R85" i="12"/>
  <c r="Q85" i="12"/>
  <c r="P85" i="12"/>
  <c r="L85" i="12"/>
  <c r="J85" i="12"/>
  <c r="H85" i="12"/>
  <c r="F85" i="12"/>
  <c r="U85" i="12" s="1"/>
  <c r="E85" i="12"/>
  <c r="M85" i="12" s="1"/>
  <c r="D85" i="12"/>
  <c r="O85" i="12" s="1"/>
  <c r="S84" i="12"/>
  <c r="T84" i="12" s="1"/>
  <c r="R84" i="12"/>
  <c r="Q84" i="12"/>
  <c r="P84" i="12"/>
  <c r="O84" i="12"/>
  <c r="L84" i="12"/>
  <c r="K84" i="12"/>
  <c r="J84" i="12"/>
  <c r="H84" i="12"/>
  <c r="F84" i="12"/>
  <c r="U84" i="12" s="1"/>
  <c r="E84" i="12"/>
  <c r="D84" i="12"/>
  <c r="U83" i="12"/>
  <c r="T83" i="12"/>
  <c r="O83" i="12"/>
  <c r="M83" i="12"/>
  <c r="K83" i="12"/>
  <c r="I83" i="12"/>
  <c r="G83" i="12"/>
  <c r="U82" i="12"/>
  <c r="T82" i="12"/>
  <c r="O82" i="12"/>
  <c r="M82" i="12"/>
  <c r="K82" i="12"/>
  <c r="I82" i="12"/>
  <c r="G82" i="12"/>
  <c r="U81" i="12"/>
  <c r="T81" i="12"/>
  <c r="O81" i="12"/>
  <c r="M81" i="12"/>
  <c r="K81" i="12"/>
  <c r="I81" i="12"/>
  <c r="G81" i="12"/>
  <c r="U80" i="12"/>
  <c r="T80" i="12"/>
  <c r="O80" i="12"/>
  <c r="M80" i="12"/>
  <c r="K80" i="12"/>
  <c r="I80" i="12"/>
  <c r="G80" i="12"/>
  <c r="U79" i="12"/>
  <c r="T79" i="12"/>
  <c r="O79" i="12"/>
  <c r="M79" i="12"/>
  <c r="K79" i="12"/>
  <c r="I79" i="12"/>
  <c r="G79" i="12"/>
  <c r="S78" i="12"/>
  <c r="R78" i="12"/>
  <c r="Q78" i="12"/>
  <c r="T78" i="12" s="1"/>
  <c r="P78" i="12"/>
  <c r="L78" i="12"/>
  <c r="J78" i="12"/>
  <c r="K78" i="12" s="1"/>
  <c r="I78" i="12"/>
  <c r="H78" i="12"/>
  <c r="F78" i="12"/>
  <c r="G78" i="12" s="1"/>
  <c r="E78" i="12"/>
  <c r="D78" i="12"/>
  <c r="O78" i="12" s="1"/>
  <c r="U77" i="12"/>
  <c r="T77" i="12"/>
  <c r="O77" i="12"/>
  <c r="M77" i="12"/>
  <c r="K77" i="12"/>
  <c r="I77" i="12"/>
  <c r="G77" i="12"/>
  <c r="U76" i="12"/>
  <c r="T76" i="12"/>
  <c r="O76" i="12"/>
  <c r="M76" i="12"/>
  <c r="K76" i="12"/>
  <c r="I76" i="12"/>
  <c r="G76" i="12"/>
  <c r="U75" i="12"/>
  <c r="T75" i="12"/>
  <c r="O75" i="12"/>
  <c r="M75" i="12"/>
  <c r="K75" i="12"/>
  <c r="I75" i="12"/>
  <c r="G75" i="12"/>
  <c r="U74" i="12"/>
  <c r="T74" i="12"/>
  <c r="O74" i="12"/>
  <c r="M74" i="12"/>
  <c r="K74" i="12"/>
  <c r="I74" i="12"/>
  <c r="G74" i="12"/>
  <c r="U73" i="12"/>
  <c r="T73" i="12"/>
  <c r="O73" i="12"/>
  <c r="M73" i="12"/>
  <c r="K73" i="12"/>
  <c r="I73" i="12"/>
  <c r="G73" i="12"/>
  <c r="U72" i="12"/>
  <c r="T72" i="12"/>
  <c r="O72" i="12"/>
  <c r="M72" i="12"/>
  <c r="K72" i="12"/>
  <c r="I72" i="12"/>
  <c r="G72" i="12"/>
  <c r="U71" i="12"/>
  <c r="T71" i="12"/>
  <c r="O71" i="12"/>
  <c r="M71" i="12"/>
  <c r="K71" i="12"/>
  <c r="I71" i="12"/>
  <c r="G71" i="12"/>
  <c r="U70" i="12"/>
  <c r="T70" i="12"/>
  <c r="S70" i="12"/>
  <c r="R70" i="12"/>
  <c r="Q70" i="12"/>
  <c r="P70" i="12"/>
  <c r="L70" i="12"/>
  <c r="J70" i="12"/>
  <c r="K70" i="12" s="1"/>
  <c r="I70" i="12"/>
  <c r="H70" i="12"/>
  <c r="F70" i="12"/>
  <c r="E70" i="12"/>
  <c r="M70" i="12" s="1"/>
  <c r="D70" i="12"/>
  <c r="U69" i="12"/>
  <c r="T69" i="12"/>
  <c r="O69" i="12"/>
  <c r="M69" i="12"/>
  <c r="K69" i="12"/>
  <c r="I69" i="12"/>
  <c r="G69" i="12"/>
  <c r="U68" i="12"/>
  <c r="T68" i="12"/>
  <c r="O68" i="12"/>
  <c r="M68" i="12"/>
  <c r="K68" i="12"/>
  <c r="I68" i="12"/>
  <c r="G68" i="12"/>
  <c r="U67" i="12"/>
  <c r="T67" i="12"/>
  <c r="O67" i="12"/>
  <c r="M67" i="12"/>
  <c r="K67" i="12"/>
  <c r="I67" i="12"/>
  <c r="G67" i="12"/>
  <c r="U66" i="12"/>
  <c r="T66" i="12"/>
  <c r="O66" i="12"/>
  <c r="M66" i="12"/>
  <c r="K66" i="12"/>
  <c r="I66" i="12"/>
  <c r="G66" i="12"/>
  <c r="U65" i="12"/>
  <c r="T65" i="12"/>
  <c r="O65" i="12"/>
  <c r="M65" i="12"/>
  <c r="K65" i="12"/>
  <c r="I65" i="12"/>
  <c r="G65" i="12"/>
  <c r="U64" i="12"/>
  <c r="T64" i="12"/>
  <c r="O64" i="12"/>
  <c r="M64" i="12"/>
  <c r="K64" i="12"/>
  <c r="I64" i="12"/>
  <c r="G64" i="12"/>
  <c r="T63" i="12"/>
  <c r="S63" i="12"/>
  <c r="R63" i="12"/>
  <c r="Q63" i="12"/>
  <c r="P63" i="12"/>
  <c r="L63" i="12"/>
  <c r="J63" i="12"/>
  <c r="H63" i="12"/>
  <c r="F63" i="12"/>
  <c r="U63" i="12" s="1"/>
  <c r="E63" i="12"/>
  <c r="M63" i="12" s="1"/>
  <c r="D63" i="12"/>
  <c r="U62" i="12"/>
  <c r="T62" i="12"/>
  <c r="O62" i="12"/>
  <c r="M62" i="12"/>
  <c r="K62" i="12"/>
  <c r="I62" i="12"/>
  <c r="G62" i="12"/>
  <c r="U61" i="12"/>
  <c r="T61" i="12"/>
  <c r="O61" i="12"/>
  <c r="M61" i="12"/>
  <c r="K61" i="12"/>
  <c r="I61" i="12"/>
  <c r="G61" i="12"/>
  <c r="U60" i="12"/>
  <c r="T60" i="12"/>
  <c r="O60" i="12"/>
  <c r="M60" i="12"/>
  <c r="K60" i="12"/>
  <c r="I60" i="12"/>
  <c r="G60" i="12"/>
  <c r="U59" i="12"/>
  <c r="T59" i="12"/>
  <c r="O59" i="12"/>
  <c r="M59" i="12"/>
  <c r="K59" i="12"/>
  <c r="I59" i="12"/>
  <c r="G59" i="12"/>
  <c r="U58" i="12"/>
  <c r="T58" i="12"/>
  <c r="S58" i="12"/>
  <c r="R58" i="12"/>
  <c r="Q58" i="12"/>
  <c r="P58" i="12"/>
  <c r="L58" i="12"/>
  <c r="J58" i="12"/>
  <c r="K58" i="12" s="1"/>
  <c r="I58" i="12"/>
  <c r="H58" i="12"/>
  <c r="F58" i="12"/>
  <c r="E58" i="12"/>
  <c r="M58" i="12" s="1"/>
  <c r="D58" i="12"/>
  <c r="U57" i="12"/>
  <c r="T57" i="12"/>
  <c r="O57" i="12"/>
  <c r="M57" i="12"/>
  <c r="K57" i="12"/>
  <c r="I57" i="12"/>
  <c r="G57" i="12"/>
  <c r="S54" i="12"/>
  <c r="R54" i="12"/>
  <c r="Q54" i="12"/>
  <c r="P54" i="12"/>
  <c r="U54" i="12" s="1"/>
  <c r="L54" i="12"/>
  <c r="J54" i="12"/>
  <c r="H54" i="12"/>
  <c r="F54" i="12"/>
  <c r="E54" i="12"/>
  <c r="D54" i="12"/>
  <c r="S53" i="12"/>
  <c r="T53" i="12" s="1"/>
  <c r="R53" i="12"/>
  <c r="Q53" i="12"/>
  <c r="P53" i="12"/>
  <c r="U53" i="12" s="1"/>
  <c r="L53" i="12"/>
  <c r="J53" i="12"/>
  <c r="H53" i="12"/>
  <c r="F53" i="12"/>
  <c r="E53" i="12"/>
  <c r="D53" i="12"/>
  <c r="O53" i="12" s="1"/>
  <c r="U52" i="12"/>
  <c r="T52" i="12"/>
  <c r="O52" i="12"/>
  <c r="M52" i="12"/>
  <c r="K52" i="12"/>
  <c r="I52" i="12"/>
  <c r="G52" i="12"/>
  <c r="U51" i="12"/>
  <c r="T51" i="12"/>
  <c r="O51" i="12"/>
  <c r="M51" i="12"/>
  <c r="K51" i="12"/>
  <c r="I51" i="12"/>
  <c r="G51" i="12"/>
  <c r="U50" i="12"/>
  <c r="T50" i="12"/>
  <c r="O50" i="12"/>
  <c r="M50" i="12"/>
  <c r="K50" i="12"/>
  <c r="I50" i="12"/>
  <c r="G50" i="12"/>
  <c r="U49" i="12"/>
  <c r="T49" i="12"/>
  <c r="O49" i="12"/>
  <c r="M49" i="12"/>
  <c r="K49" i="12"/>
  <c r="I49" i="12"/>
  <c r="G49" i="12"/>
  <c r="U48" i="12"/>
  <c r="T48" i="12"/>
  <c r="O48" i="12"/>
  <c r="M48" i="12"/>
  <c r="K48" i="12"/>
  <c r="I48" i="12"/>
  <c r="G48" i="12"/>
  <c r="S47" i="12"/>
  <c r="R47" i="12"/>
  <c r="Q47" i="12"/>
  <c r="P47" i="12"/>
  <c r="L47" i="12"/>
  <c r="J47" i="12"/>
  <c r="H47" i="12"/>
  <c r="I47" i="12" s="1"/>
  <c r="F47" i="12"/>
  <c r="G47" i="12" s="1"/>
  <c r="E47" i="12"/>
  <c r="M47" i="12" s="1"/>
  <c r="D47" i="12"/>
  <c r="O47" i="12" s="1"/>
  <c r="U46" i="12"/>
  <c r="T46" i="12"/>
  <c r="O46" i="12"/>
  <c r="M46" i="12"/>
  <c r="K46" i="12"/>
  <c r="I46" i="12"/>
  <c r="G46" i="12"/>
  <c r="U45" i="12"/>
  <c r="T45" i="12"/>
  <c r="O45" i="12"/>
  <c r="M45" i="12"/>
  <c r="K45" i="12"/>
  <c r="I45" i="12"/>
  <c r="G45" i="12"/>
  <c r="U44" i="12"/>
  <c r="T44" i="12"/>
  <c r="O44" i="12"/>
  <c r="M44" i="12"/>
  <c r="K44" i="12"/>
  <c r="I44" i="12"/>
  <c r="G44" i="12"/>
  <c r="U43" i="12"/>
  <c r="T43" i="12"/>
  <c r="O43" i="12"/>
  <c r="M43" i="12"/>
  <c r="K43" i="12"/>
  <c r="I43" i="12"/>
  <c r="G43" i="12"/>
  <c r="U42" i="12"/>
  <c r="T42" i="12"/>
  <c r="O42" i="12"/>
  <c r="M42" i="12"/>
  <c r="K42" i="12"/>
  <c r="I42" i="12"/>
  <c r="G42" i="12"/>
  <c r="U41" i="12"/>
  <c r="T41" i="12"/>
  <c r="O41" i="12"/>
  <c r="M41" i="12"/>
  <c r="K41" i="12"/>
  <c r="I41" i="12"/>
  <c r="G41" i="12"/>
  <c r="T40" i="12"/>
  <c r="S40" i="12"/>
  <c r="R40" i="12"/>
  <c r="Q40" i="12"/>
  <c r="P40" i="12"/>
  <c r="L40" i="12"/>
  <c r="J40" i="12"/>
  <c r="H40" i="12"/>
  <c r="I40" i="12" s="1"/>
  <c r="F40" i="12"/>
  <c r="E40" i="12"/>
  <c r="K40" i="12" s="1"/>
  <c r="D40" i="12"/>
  <c r="U39" i="12"/>
  <c r="T39" i="12"/>
  <c r="O39" i="12"/>
  <c r="M39" i="12"/>
  <c r="K39" i="12"/>
  <c r="I39" i="12"/>
  <c r="G39" i="12"/>
  <c r="U38" i="12"/>
  <c r="T38" i="12"/>
  <c r="O38" i="12"/>
  <c r="M38" i="12"/>
  <c r="K38" i="12"/>
  <c r="I38" i="12"/>
  <c r="G38" i="12"/>
  <c r="U37" i="12"/>
  <c r="T37" i="12"/>
  <c r="O37" i="12"/>
  <c r="M37" i="12"/>
  <c r="K37" i="12"/>
  <c r="I37" i="12"/>
  <c r="G37" i="12"/>
  <c r="U36" i="12"/>
  <c r="T36" i="12"/>
  <c r="O36" i="12"/>
  <c r="M36" i="12"/>
  <c r="K36" i="12"/>
  <c r="I36" i="12"/>
  <c r="G36" i="12"/>
  <c r="S35" i="12"/>
  <c r="R35" i="12"/>
  <c r="Q35" i="12"/>
  <c r="P35" i="12"/>
  <c r="O35" i="12"/>
  <c r="L35" i="12"/>
  <c r="J35" i="12"/>
  <c r="H35" i="12"/>
  <c r="I35" i="12" s="1"/>
  <c r="F35" i="12"/>
  <c r="G35" i="12" s="1"/>
  <c r="E35" i="12"/>
  <c r="M35" i="12" s="1"/>
  <c r="D35" i="12"/>
  <c r="U34" i="12"/>
  <c r="T34" i="12"/>
  <c r="O34" i="12"/>
  <c r="M34" i="12"/>
  <c r="K34" i="12"/>
  <c r="I34" i="12"/>
  <c r="G34" i="12"/>
  <c r="U33" i="12"/>
  <c r="T33" i="12"/>
  <c r="O33" i="12"/>
  <c r="M33" i="12"/>
  <c r="K33" i="12"/>
  <c r="I33" i="12"/>
  <c r="G33" i="12"/>
  <c r="U32" i="12"/>
  <c r="T32" i="12"/>
  <c r="O32" i="12"/>
  <c r="M32" i="12"/>
  <c r="K32" i="12"/>
  <c r="I32" i="12"/>
  <c r="G32" i="12"/>
  <c r="U31" i="12"/>
  <c r="T31" i="12"/>
  <c r="O31" i="12"/>
  <c r="M31" i="12"/>
  <c r="K31" i="12"/>
  <c r="I31" i="12"/>
  <c r="G31" i="12"/>
  <c r="U30" i="12"/>
  <c r="T30" i="12"/>
  <c r="O30" i="12"/>
  <c r="M30" i="12"/>
  <c r="K30" i="12"/>
  <c r="I30" i="12"/>
  <c r="G30" i="12"/>
  <c r="U29" i="12"/>
  <c r="T29" i="12"/>
  <c r="O29" i="12"/>
  <c r="M29" i="12"/>
  <c r="K29" i="12"/>
  <c r="I29" i="12"/>
  <c r="G29" i="12"/>
  <c r="U28" i="12"/>
  <c r="T28" i="12"/>
  <c r="O28" i="12"/>
  <c r="M28" i="12"/>
  <c r="K28" i="12"/>
  <c r="I28" i="12"/>
  <c r="G28" i="12"/>
  <c r="S27" i="12"/>
  <c r="R27" i="12"/>
  <c r="Q27" i="12"/>
  <c r="P27" i="12"/>
  <c r="L27" i="12"/>
  <c r="J27" i="12"/>
  <c r="K27" i="12" s="1"/>
  <c r="H27" i="12"/>
  <c r="I27" i="12" s="1"/>
  <c r="F27" i="12"/>
  <c r="G27" i="12" s="1"/>
  <c r="E27" i="12"/>
  <c r="D27" i="12"/>
  <c r="O27" i="12" s="1"/>
  <c r="U26" i="12"/>
  <c r="T26" i="12"/>
  <c r="O26" i="12"/>
  <c r="M26" i="12"/>
  <c r="K26" i="12"/>
  <c r="I26" i="12"/>
  <c r="G26" i="12"/>
  <c r="U25" i="12"/>
  <c r="T25" i="12"/>
  <c r="O25" i="12"/>
  <c r="M25" i="12"/>
  <c r="K25" i="12"/>
  <c r="I25" i="12"/>
  <c r="G25" i="12"/>
  <c r="U24" i="12"/>
  <c r="T24" i="12"/>
  <c r="O24" i="12"/>
  <c r="M24" i="12"/>
  <c r="K24" i="12"/>
  <c r="I24" i="12"/>
  <c r="G24" i="12"/>
  <c r="U23" i="12"/>
  <c r="T23" i="12"/>
  <c r="O23" i="12"/>
  <c r="M23" i="12"/>
  <c r="K23" i="12"/>
  <c r="I23" i="12"/>
  <c r="G23" i="12"/>
  <c r="U22" i="12"/>
  <c r="T22" i="12"/>
  <c r="O22" i="12"/>
  <c r="M22" i="12"/>
  <c r="K22" i="12"/>
  <c r="I22" i="12"/>
  <c r="G22" i="12"/>
  <c r="U21" i="12"/>
  <c r="T21" i="12"/>
  <c r="O21" i="12"/>
  <c r="M21" i="12"/>
  <c r="K21" i="12"/>
  <c r="I21" i="12"/>
  <c r="G21" i="12"/>
  <c r="U20" i="12"/>
  <c r="T20" i="12"/>
  <c r="O20" i="12"/>
  <c r="M20" i="12"/>
  <c r="K20" i="12"/>
  <c r="I20" i="12"/>
  <c r="G20" i="12"/>
  <c r="S19" i="12"/>
  <c r="T19" i="12" s="1"/>
  <c r="R19" i="12"/>
  <c r="Q19" i="12"/>
  <c r="P19" i="12"/>
  <c r="U19" i="12" s="1"/>
  <c r="L19" i="12"/>
  <c r="J19" i="12"/>
  <c r="H19" i="12"/>
  <c r="F19" i="12"/>
  <c r="E19" i="12"/>
  <c r="M19" i="12" s="1"/>
  <c r="D19" i="12"/>
  <c r="O19" i="12" s="1"/>
  <c r="U18" i="12"/>
  <c r="T18" i="12"/>
  <c r="O18" i="12"/>
  <c r="M18" i="12"/>
  <c r="K18" i="12"/>
  <c r="I18" i="12"/>
  <c r="G18" i="12"/>
  <c r="U17" i="12"/>
  <c r="T17" i="12"/>
  <c r="O17" i="12"/>
  <c r="M17" i="12"/>
  <c r="K17" i="12"/>
  <c r="I17" i="12"/>
  <c r="G17" i="12"/>
  <c r="U16" i="12"/>
  <c r="T16" i="12"/>
  <c r="O16" i="12"/>
  <c r="M16" i="12"/>
  <c r="K16" i="12"/>
  <c r="I16" i="12"/>
  <c r="G16" i="12"/>
  <c r="U15" i="12"/>
  <c r="T15" i="12"/>
  <c r="O15" i="12"/>
  <c r="M15" i="12"/>
  <c r="K15" i="12"/>
  <c r="I15" i="12"/>
  <c r="G15" i="12"/>
  <c r="U14" i="12"/>
  <c r="T14" i="12"/>
  <c r="O14" i="12"/>
  <c r="M14" i="12"/>
  <c r="K14" i="12"/>
  <c r="I14" i="12"/>
  <c r="G14" i="12"/>
  <c r="U13" i="12"/>
  <c r="T13" i="12"/>
  <c r="O13" i="12"/>
  <c r="M13" i="12"/>
  <c r="K13" i="12"/>
  <c r="I13" i="12"/>
  <c r="G13" i="12"/>
  <c r="U12" i="12"/>
  <c r="T12" i="12"/>
  <c r="O12" i="12"/>
  <c r="M12" i="12"/>
  <c r="K12" i="12"/>
  <c r="I12" i="12"/>
  <c r="G12" i="12"/>
  <c r="U11" i="12"/>
  <c r="T11" i="12"/>
  <c r="O11" i="12"/>
  <c r="M11" i="12"/>
  <c r="K11" i="12"/>
  <c r="I11" i="12"/>
  <c r="G11" i="12"/>
  <c r="S10" i="12"/>
  <c r="T10" i="12" s="1"/>
  <c r="R10" i="12"/>
  <c r="Q10" i="12"/>
  <c r="P10" i="12"/>
  <c r="L10" i="12"/>
  <c r="J10" i="12"/>
  <c r="K10" i="12" s="1"/>
  <c r="H10" i="12"/>
  <c r="F10" i="12"/>
  <c r="E10" i="12"/>
  <c r="D10" i="12"/>
  <c r="G10" i="12" s="1"/>
  <c r="U9" i="12"/>
  <c r="T9" i="12"/>
  <c r="O9" i="12"/>
  <c r="M9" i="12"/>
  <c r="K9" i="12"/>
  <c r="I9" i="12"/>
  <c r="G9" i="12"/>
  <c r="U8" i="12"/>
  <c r="T8" i="12"/>
  <c r="O8" i="12"/>
  <c r="M8" i="12"/>
  <c r="K8" i="12"/>
  <c r="I8" i="12"/>
  <c r="G8" i="12"/>
  <c r="S339" i="11"/>
  <c r="R339" i="11"/>
  <c r="Q339" i="11"/>
  <c r="T339" i="11" s="1"/>
  <c r="P339" i="11"/>
  <c r="L339" i="11"/>
  <c r="J339" i="11"/>
  <c r="H339" i="11"/>
  <c r="F339" i="11"/>
  <c r="E339" i="11"/>
  <c r="M339" i="11" s="1"/>
  <c r="D339" i="11"/>
  <c r="S338" i="11"/>
  <c r="R338" i="11"/>
  <c r="Q338" i="11"/>
  <c r="T338" i="11" s="1"/>
  <c r="P338" i="11"/>
  <c r="L338" i="11"/>
  <c r="J338" i="11"/>
  <c r="K338" i="11" s="1"/>
  <c r="H338" i="11"/>
  <c r="F338" i="11"/>
  <c r="G338" i="11" s="1"/>
  <c r="E338" i="11"/>
  <c r="D338" i="11"/>
  <c r="O338" i="11" s="1"/>
  <c r="S337" i="11"/>
  <c r="R337" i="11"/>
  <c r="Q337" i="11"/>
  <c r="T337" i="11" s="1"/>
  <c r="P337" i="11"/>
  <c r="U337" i="11" s="1"/>
  <c r="L337" i="11"/>
  <c r="K337" i="11"/>
  <c r="J337" i="11"/>
  <c r="H337" i="11"/>
  <c r="G337" i="11"/>
  <c r="F337" i="11"/>
  <c r="E337" i="11"/>
  <c r="M337" i="11" s="1"/>
  <c r="D337" i="11"/>
  <c r="O337" i="11" s="1"/>
  <c r="U336" i="11"/>
  <c r="T336" i="11"/>
  <c r="O336" i="11"/>
  <c r="M336" i="11"/>
  <c r="K336" i="11"/>
  <c r="I336" i="11"/>
  <c r="G336" i="11"/>
  <c r="U335" i="11"/>
  <c r="T335" i="11"/>
  <c r="O335" i="11"/>
  <c r="M335" i="11"/>
  <c r="K335" i="11"/>
  <c r="I335" i="11"/>
  <c r="G335" i="11"/>
  <c r="U334" i="11"/>
  <c r="T334" i="11"/>
  <c r="O334" i="11"/>
  <c r="M334" i="11"/>
  <c r="K334" i="11"/>
  <c r="I334" i="11"/>
  <c r="G334" i="11"/>
  <c r="U333" i="11"/>
  <c r="T333" i="11"/>
  <c r="O333" i="11"/>
  <c r="M333" i="11"/>
  <c r="K333" i="11"/>
  <c r="I333" i="11"/>
  <c r="G333" i="11"/>
  <c r="S332" i="11"/>
  <c r="R332" i="11"/>
  <c r="Q332" i="11"/>
  <c r="P332" i="11"/>
  <c r="L332" i="11"/>
  <c r="J332" i="11"/>
  <c r="H332" i="11"/>
  <c r="F332" i="11"/>
  <c r="U332" i="11" s="1"/>
  <c r="E332" i="11"/>
  <c r="K332" i="11" s="1"/>
  <c r="D332" i="11"/>
  <c r="I332" i="11" s="1"/>
  <c r="U331" i="11"/>
  <c r="T331" i="11"/>
  <c r="O331" i="11"/>
  <c r="M331" i="11"/>
  <c r="K331" i="11"/>
  <c r="I331" i="11"/>
  <c r="G331" i="11"/>
  <c r="U330" i="11"/>
  <c r="T330" i="11"/>
  <c r="O330" i="11"/>
  <c r="M330" i="11"/>
  <c r="K330" i="11"/>
  <c r="I330" i="11"/>
  <c r="G330" i="11"/>
  <c r="U329" i="11"/>
  <c r="T329" i="11"/>
  <c r="O329" i="11"/>
  <c r="M329" i="11"/>
  <c r="K329" i="11"/>
  <c r="I329" i="11"/>
  <c r="G329" i="11"/>
  <c r="U328" i="11"/>
  <c r="T328" i="11"/>
  <c r="O328" i="11"/>
  <c r="M328" i="11"/>
  <c r="K328" i="11"/>
  <c r="I328" i="11"/>
  <c r="G328" i="11"/>
  <c r="U327" i="11"/>
  <c r="T327" i="11"/>
  <c r="O327" i="11"/>
  <c r="M327" i="11"/>
  <c r="K327" i="11"/>
  <c r="I327" i="11"/>
  <c r="G327" i="11"/>
  <c r="U326" i="11"/>
  <c r="T326" i="11"/>
  <c r="O326" i="11"/>
  <c r="M326" i="11"/>
  <c r="K326" i="11"/>
  <c r="I326" i="11"/>
  <c r="G326" i="11"/>
  <c r="U325" i="11"/>
  <c r="T325" i="11"/>
  <c r="O325" i="11"/>
  <c r="M325" i="11"/>
  <c r="K325" i="11"/>
  <c r="I325" i="11"/>
  <c r="G325" i="11"/>
  <c r="U324" i="11"/>
  <c r="T324" i="11"/>
  <c r="O324" i="11"/>
  <c r="M324" i="11"/>
  <c r="K324" i="11"/>
  <c r="I324" i="11"/>
  <c r="G324" i="11"/>
  <c r="S323" i="11"/>
  <c r="R323" i="11"/>
  <c r="Q323" i="11"/>
  <c r="T323" i="11" s="1"/>
  <c r="P323" i="11"/>
  <c r="O323" i="11"/>
  <c r="L323" i="11"/>
  <c r="J323" i="11"/>
  <c r="I323" i="11"/>
  <c r="H323" i="11"/>
  <c r="F323" i="11"/>
  <c r="G323" i="11" s="1"/>
  <c r="E323" i="11"/>
  <c r="M323" i="11" s="1"/>
  <c r="D323" i="11"/>
  <c r="U322" i="11"/>
  <c r="T322" i="11"/>
  <c r="O322" i="11"/>
  <c r="M322" i="11"/>
  <c r="K322" i="11"/>
  <c r="I322" i="11"/>
  <c r="G322" i="11"/>
  <c r="U321" i="11"/>
  <c r="T321" i="11"/>
  <c r="O321" i="11"/>
  <c r="M321" i="11"/>
  <c r="K321" i="11"/>
  <c r="I321" i="11"/>
  <c r="G321" i="11"/>
  <c r="U320" i="11"/>
  <c r="T320" i="11"/>
  <c r="O320" i="11"/>
  <c r="M320" i="11"/>
  <c r="K320" i="11"/>
  <c r="I320" i="11"/>
  <c r="G320" i="11"/>
  <c r="U319" i="11"/>
  <c r="T319" i="11"/>
  <c r="O319" i="11"/>
  <c r="M319" i="11"/>
  <c r="K319" i="11"/>
  <c r="I319" i="11"/>
  <c r="G319" i="11"/>
  <c r="U318" i="11"/>
  <c r="T318" i="11"/>
  <c r="O318" i="11"/>
  <c r="M318" i="11"/>
  <c r="K318" i="11"/>
  <c r="I318" i="11"/>
  <c r="G318" i="11"/>
  <c r="S317" i="11"/>
  <c r="T317" i="11" s="1"/>
  <c r="R317" i="11"/>
  <c r="Q317" i="11"/>
  <c r="P317" i="11"/>
  <c r="L317" i="11"/>
  <c r="J317" i="11"/>
  <c r="K317" i="11" s="1"/>
  <c r="H317" i="11"/>
  <c r="F317" i="11"/>
  <c r="E317" i="11"/>
  <c r="M317" i="11" s="1"/>
  <c r="D317" i="11"/>
  <c r="U316" i="11"/>
  <c r="T316" i="11"/>
  <c r="O316" i="11"/>
  <c r="M316" i="11"/>
  <c r="K316" i="11"/>
  <c r="I316" i="11"/>
  <c r="G316" i="11"/>
  <c r="U315" i="11"/>
  <c r="T315" i="11"/>
  <c r="O315" i="11"/>
  <c r="M315" i="11"/>
  <c r="K315" i="11"/>
  <c r="I315" i="11"/>
  <c r="G315" i="11"/>
  <c r="U314" i="11"/>
  <c r="T314" i="11"/>
  <c r="O314" i="11"/>
  <c r="M314" i="11"/>
  <c r="K314" i="11"/>
  <c r="I314" i="11"/>
  <c r="G314" i="11"/>
  <c r="U313" i="11"/>
  <c r="T313" i="11"/>
  <c r="O313" i="11"/>
  <c r="M313" i="11"/>
  <c r="K313" i="11"/>
  <c r="I313" i="11"/>
  <c r="G313" i="11"/>
  <c r="U312" i="11"/>
  <c r="T312" i="11"/>
  <c r="O312" i="11"/>
  <c r="M312" i="11"/>
  <c r="K312" i="11"/>
  <c r="I312" i="11"/>
  <c r="G312" i="11"/>
  <c r="U311" i="11"/>
  <c r="T311" i="11"/>
  <c r="O311" i="11"/>
  <c r="M311" i="11"/>
  <c r="K311" i="11"/>
  <c r="I311" i="11"/>
  <c r="G311" i="11"/>
  <c r="S310" i="11"/>
  <c r="R310" i="11"/>
  <c r="Q310" i="11"/>
  <c r="T310" i="11" s="1"/>
  <c r="P310" i="11"/>
  <c r="L310" i="11"/>
  <c r="J310" i="11"/>
  <c r="H310" i="11"/>
  <c r="F310" i="11"/>
  <c r="U310" i="11" s="1"/>
  <c r="E310" i="11"/>
  <c r="D310" i="11"/>
  <c r="I310" i="11" s="1"/>
  <c r="U309" i="11"/>
  <c r="T309" i="11"/>
  <c r="O309" i="11"/>
  <c r="M309" i="11"/>
  <c r="K309" i="11"/>
  <c r="I309" i="11"/>
  <c r="G309" i="11"/>
  <c r="U308" i="11"/>
  <c r="T308" i="11"/>
  <c r="O308" i="11"/>
  <c r="M308" i="11"/>
  <c r="K308" i="11"/>
  <c r="I308" i="11"/>
  <c r="G308" i="11"/>
  <c r="U307" i="11"/>
  <c r="T307" i="11"/>
  <c r="O307" i="11"/>
  <c r="M307" i="11"/>
  <c r="K307" i="11"/>
  <c r="I307" i="11"/>
  <c r="G307" i="11"/>
  <c r="U306" i="11"/>
  <c r="T306" i="11"/>
  <c r="O306" i="11"/>
  <c r="M306" i="11"/>
  <c r="K306" i="11"/>
  <c r="I306" i="11"/>
  <c r="G306" i="11"/>
  <c r="U305" i="11"/>
  <c r="T305" i="11"/>
  <c r="O305" i="11"/>
  <c r="M305" i="11"/>
  <c r="K305" i="11"/>
  <c r="I305" i="11"/>
  <c r="G305" i="11"/>
  <c r="U304" i="11"/>
  <c r="T304" i="11"/>
  <c r="O304" i="11"/>
  <c r="M304" i="11"/>
  <c r="K304" i="11"/>
  <c r="I304" i="11"/>
  <c r="G304" i="11"/>
  <c r="S303" i="11"/>
  <c r="R303" i="11"/>
  <c r="Q303" i="11"/>
  <c r="P303" i="11"/>
  <c r="U303" i="11" s="1"/>
  <c r="L303" i="11"/>
  <c r="K303" i="11"/>
  <c r="J303" i="11"/>
  <c r="H303" i="11"/>
  <c r="F303" i="11"/>
  <c r="E303" i="11"/>
  <c r="D303" i="11"/>
  <c r="U302" i="11"/>
  <c r="T302" i="11"/>
  <c r="O302" i="11"/>
  <c r="M302" i="11"/>
  <c r="K302" i="11"/>
  <c r="I302" i="11"/>
  <c r="G302" i="11"/>
  <c r="S299" i="11"/>
  <c r="R299" i="11"/>
  <c r="Q299" i="11"/>
  <c r="P299" i="11"/>
  <c r="L299" i="11"/>
  <c r="K299" i="11"/>
  <c r="J299" i="11"/>
  <c r="H299" i="11"/>
  <c r="F299" i="11"/>
  <c r="U299" i="11" s="1"/>
  <c r="E299" i="11"/>
  <c r="M299" i="11" s="1"/>
  <c r="D299" i="11"/>
  <c r="S298" i="11"/>
  <c r="R298" i="11"/>
  <c r="Q298" i="11"/>
  <c r="P298" i="11"/>
  <c r="U298" i="11" s="1"/>
  <c r="L298" i="11"/>
  <c r="J298" i="11"/>
  <c r="I298" i="11"/>
  <c r="H298" i="11"/>
  <c r="F298" i="11"/>
  <c r="E298" i="11"/>
  <c r="M298" i="11" s="1"/>
  <c r="D298" i="11"/>
  <c r="U297" i="11"/>
  <c r="T297" i="11"/>
  <c r="O297" i="11"/>
  <c r="M297" i="11"/>
  <c r="K297" i="11"/>
  <c r="I297" i="11"/>
  <c r="G297" i="11"/>
  <c r="U296" i="11"/>
  <c r="T296" i="11"/>
  <c r="O296" i="11"/>
  <c r="M296" i="11"/>
  <c r="K296" i="11"/>
  <c r="I296" i="11"/>
  <c r="G296" i="11"/>
  <c r="U295" i="11"/>
  <c r="T295" i="11"/>
  <c r="O295" i="11"/>
  <c r="M295" i="11"/>
  <c r="K295" i="11"/>
  <c r="I295" i="11"/>
  <c r="G295" i="11"/>
  <c r="U294" i="11"/>
  <c r="T294" i="11"/>
  <c r="O294" i="11"/>
  <c r="M294" i="11"/>
  <c r="K294" i="11"/>
  <c r="I294" i="11"/>
  <c r="G294" i="11"/>
  <c r="U293" i="11"/>
  <c r="T293" i="11"/>
  <c r="O293" i="11"/>
  <c r="M293" i="11"/>
  <c r="K293" i="11"/>
  <c r="I293" i="11"/>
  <c r="G293" i="11"/>
  <c r="U292" i="11"/>
  <c r="S292" i="11"/>
  <c r="R292" i="11"/>
  <c r="Q292" i="11"/>
  <c r="T292" i="11" s="1"/>
  <c r="P292" i="11"/>
  <c r="L292" i="11"/>
  <c r="J292" i="11"/>
  <c r="H292" i="11"/>
  <c r="F292" i="11"/>
  <c r="E292" i="11"/>
  <c r="K292" i="11" s="1"/>
  <c r="D292" i="11"/>
  <c r="U291" i="11"/>
  <c r="T291" i="11"/>
  <c r="O291" i="11"/>
  <c r="M291" i="11"/>
  <c r="K291" i="11"/>
  <c r="I291" i="11"/>
  <c r="G291" i="11"/>
  <c r="U290" i="11"/>
  <c r="T290" i="11"/>
  <c r="O290" i="11"/>
  <c r="M290" i="11"/>
  <c r="K290" i="11"/>
  <c r="I290" i="11"/>
  <c r="G290" i="11"/>
  <c r="U289" i="11"/>
  <c r="T289" i="11"/>
  <c r="O289" i="11"/>
  <c r="M289" i="11"/>
  <c r="K289" i="11"/>
  <c r="I289" i="11"/>
  <c r="G289" i="11"/>
  <c r="U288" i="11"/>
  <c r="T288" i="11"/>
  <c r="O288" i="11"/>
  <c r="M288" i="11"/>
  <c r="K288" i="11"/>
  <c r="I288" i="11"/>
  <c r="G288" i="11"/>
  <c r="U287" i="11"/>
  <c r="T287" i="11"/>
  <c r="O287" i="11"/>
  <c r="M287" i="11"/>
  <c r="K287" i="11"/>
  <c r="I287" i="11"/>
  <c r="G287" i="11"/>
  <c r="U286" i="11"/>
  <c r="T286" i="11"/>
  <c r="O286" i="11"/>
  <c r="M286" i="11"/>
  <c r="K286" i="11"/>
  <c r="I286" i="11"/>
  <c r="G286" i="11"/>
  <c r="U285" i="11"/>
  <c r="S285" i="11"/>
  <c r="R285" i="11"/>
  <c r="Q285" i="11"/>
  <c r="P285" i="11"/>
  <c r="L285" i="11"/>
  <c r="J285" i="11"/>
  <c r="H285" i="11"/>
  <c r="F285" i="11"/>
  <c r="E285" i="11"/>
  <c r="D285" i="11"/>
  <c r="U284" i="11"/>
  <c r="T284" i="11"/>
  <c r="O284" i="11"/>
  <c r="M284" i="11"/>
  <c r="K284" i="11"/>
  <c r="I284" i="11"/>
  <c r="G284" i="11"/>
  <c r="U283" i="11"/>
  <c r="T283" i="11"/>
  <c r="O283" i="11"/>
  <c r="M283" i="11"/>
  <c r="K283" i="11"/>
  <c r="I283" i="11"/>
  <c r="G283" i="11"/>
  <c r="U282" i="11"/>
  <c r="T282" i="11"/>
  <c r="O282" i="11"/>
  <c r="M282" i="11"/>
  <c r="K282" i="11"/>
  <c r="I282" i="11"/>
  <c r="G282" i="11"/>
  <c r="U281" i="11"/>
  <c r="T281" i="11"/>
  <c r="O281" i="11"/>
  <c r="M281" i="11"/>
  <c r="K281" i="11"/>
  <c r="I281" i="11"/>
  <c r="G281" i="11"/>
  <c r="U280" i="11"/>
  <c r="T280" i="11"/>
  <c r="O280" i="11"/>
  <c r="M280" i="11"/>
  <c r="K280" i="11"/>
  <c r="I280" i="11"/>
  <c r="G280" i="11"/>
  <c r="U279" i="11"/>
  <c r="T279" i="11"/>
  <c r="O279" i="11"/>
  <c r="M279" i="11"/>
  <c r="K279" i="11"/>
  <c r="I279" i="11"/>
  <c r="G279" i="11"/>
  <c r="U278" i="11"/>
  <c r="T278" i="11"/>
  <c r="O278" i="11"/>
  <c r="M278" i="11"/>
  <c r="K278" i="11"/>
  <c r="I278" i="11"/>
  <c r="G278" i="11"/>
  <c r="U277" i="11"/>
  <c r="T277" i="11"/>
  <c r="O277" i="11"/>
  <c r="M277" i="11"/>
  <c r="K277" i="11"/>
  <c r="I277" i="11"/>
  <c r="G277" i="11"/>
  <c r="U276" i="11"/>
  <c r="T276" i="11"/>
  <c r="O276" i="11"/>
  <c r="M276" i="11"/>
  <c r="K276" i="11"/>
  <c r="I276" i="11"/>
  <c r="G276" i="11"/>
  <c r="S275" i="11"/>
  <c r="R275" i="11"/>
  <c r="Q275" i="11"/>
  <c r="T275" i="11" s="1"/>
  <c r="P275" i="11"/>
  <c r="L275" i="11"/>
  <c r="J275" i="11"/>
  <c r="K275" i="11" s="1"/>
  <c r="H275" i="11"/>
  <c r="F275" i="11"/>
  <c r="E275" i="11"/>
  <c r="M275" i="11" s="1"/>
  <c r="D275" i="11"/>
  <c r="G275" i="11" s="1"/>
  <c r="U274" i="11"/>
  <c r="T274" i="11"/>
  <c r="O274" i="11"/>
  <c r="M274" i="11"/>
  <c r="K274" i="11"/>
  <c r="I274" i="11"/>
  <c r="G274" i="11"/>
  <c r="U273" i="11"/>
  <c r="T273" i="11"/>
  <c r="O273" i="11"/>
  <c r="M273" i="11"/>
  <c r="K273" i="11"/>
  <c r="I273" i="11"/>
  <c r="G273" i="11"/>
  <c r="U272" i="11"/>
  <c r="T272" i="11"/>
  <c r="O272" i="11"/>
  <c r="M272" i="11"/>
  <c r="K272" i="11"/>
  <c r="I272" i="11"/>
  <c r="G272" i="11"/>
  <c r="U271" i="11"/>
  <c r="T271" i="11"/>
  <c r="O271" i="11"/>
  <c r="M271" i="11"/>
  <c r="K271" i="11"/>
  <c r="I271" i="11"/>
  <c r="G271" i="11"/>
  <c r="U270" i="11"/>
  <c r="T270" i="11"/>
  <c r="O270" i="11"/>
  <c r="M270" i="11"/>
  <c r="K270" i="11"/>
  <c r="I270" i="11"/>
  <c r="G270" i="11"/>
  <c r="U269" i="11"/>
  <c r="T269" i="11"/>
  <c r="O269" i="11"/>
  <c r="M269" i="11"/>
  <c r="K269" i="11"/>
  <c r="I269" i="11"/>
  <c r="G269" i="11"/>
  <c r="U268" i="11"/>
  <c r="T268" i="11"/>
  <c r="O268" i="11"/>
  <c r="M268" i="11"/>
  <c r="K268" i="11"/>
  <c r="I268" i="11"/>
  <c r="G268" i="11"/>
  <c r="S267" i="11"/>
  <c r="R267" i="11"/>
  <c r="Q267" i="11"/>
  <c r="P267" i="11"/>
  <c r="L267" i="11"/>
  <c r="J267" i="11"/>
  <c r="H267" i="11"/>
  <c r="F267" i="11"/>
  <c r="U267" i="11" s="1"/>
  <c r="E267" i="11"/>
  <c r="M267" i="11" s="1"/>
  <c r="D267" i="11"/>
  <c r="U266" i="11"/>
  <c r="T266" i="11"/>
  <c r="O266" i="11"/>
  <c r="M266" i="11"/>
  <c r="K266" i="11"/>
  <c r="I266" i="11"/>
  <c r="G266" i="11"/>
  <c r="U265" i="11"/>
  <c r="T265" i="11"/>
  <c r="O265" i="11"/>
  <c r="M265" i="11"/>
  <c r="K265" i="11"/>
  <c r="I265" i="11"/>
  <c r="G265" i="11"/>
  <c r="U264" i="11"/>
  <c r="T264" i="11"/>
  <c r="O264" i="11"/>
  <c r="M264" i="11"/>
  <c r="K264" i="11"/>
  <c r="I264" i="11"/>
  <c r="G264" i="11"/>
  <c r="U263" i="11"/>
  <c r="T263" i="11"/>
  <c r="O263" i="11"/>
  <c r="M263" i="11"/>
  <c r="K263" i="11"/>
  <c r="I263" i="11"/>
  <c r="G263" i="11"/>
  <c r="S260" i="11"/>
  <c r="R260" i="11"/>
  <c r="Q260" i="11"/>
  <c r="T260" i="11" s="1"/>
  <c r="P260" i="11"/>
  <c r="L260" i="11"/>
  <c r="J260" i="11"/>
  <c r="H260" i="11"/>
  <c r="I260" i="11" s="1"/>
  <c r="F260" i="11"/>
  <c r="G260" i="11" s="1"/>
  <c r="E260" i="11"/>
  <c r="D260" i="11"/>
  <c r="O260" i="11" s="1"/>
  <c r="S259" i="11"/>
  <c r="R259" i="11"/>
  <c r="Q259" i="11"/>
  <c r="P259" i="11"/>
  <c r="L259" i="11"/>
  <c r="K259" i="11"/>
  <c r="J259" i="11"/>
  <c r="H259" i="11"/>
  <c r="F259" i="11"/>
  <c r="G259" i="11" s="1"/>
  <c r="E259" i="11"/>
  <c r="D259" i="11"/>
  <c r="O259" i="11" s="1"/>
  <c r="U258" i="11"/>
  <c r="T258" i="11"/>
  <c r="O258" i="11"/>
  <c r="M258" i="11"/>
  <c r="K258" i="11"/>
  <c r="I258" i="11"/>
  <c r="G258" i="11"/>
  <c r="U257" i="11"/>
  <c r="T257" i="11"/>
  <c r="O257" i="11"/>
  <c r="M257" i="11"/>
  <c r="K257" i="11"/>
  <c r="I257" i="11"/>
  <c r="G257" i="11"/>
  <c r="U256" i="11"/>
  <c r="T256" i="11"/>
  <c r="O256" i="11"/>
  <c r="M256" i="11"/>
  <c r="K256" i="11"/>
  <c r="I256" i="11"/>
  <c r="G256" i="11"/>
  <c r="U255" i="11"/>
  <c r="T255" i="11"/>
  <c r="O255" i="11"/>
  <c r="M255" i="11"/>
  <c r="K255" i="11"/>
  <c r="I255" i="11"/>
  <c r="G255" i="11"/>
  <c r="S254" i="11"/>
  <c r="R254" i="11"/>
  <c r="Q254" i="11"/>
  <c r="P254" i="11"/>
  <c r="L254" i="11"/>
  <c r="J254" i="11"/>
  <c r="I254" i="11"/>
  <c r="H254" i="11"/>
  <c r="F254" i="11"/>
  <c r="U254" i="11" s="1"/>
  <c r="E254" i="11"/>
  <c r="K254" i="11" s="1"/>
  <c r="D254" i="11"/>
  <c r="U253" i="11"/>
  <c r="T253" i="11"/>
  <c r="O253" i="11"/>
  <c r="M253" i="11"/>
  <c r="K253" i="11"/>
  <c r="I253" i="11"/>
  <c r="G253" i="11"/>
  <c r="U252" i="11"/>
  <c r="T252" i="11"/>
  <c r="O252" i="11"/>
  <c r="M252" i="11"/>
  <c r="K252" i="11"/>
  <c r="I252" i="11"/>
  <c r="G252" i="11"/>
  <c r="U251" i="11"/>
  <c r="T251" i="11"/>
  <c r="O251" i="11"/>
  <c r="M251" i="11"/>
  <c r="K251" i="11"/>
  <c r="I251" i="11"/>
  <c r="G251" i="11"/>
  <c r="U250" i="11"/>
  <c r="T250" i="11"/>
  <c r="O250" i="11"/>
  <c r="M250" i="11"/>
  <c r="K250" i="11"/>
  <c r="I250" i="11"/>
  <c r="G250" i="11"/>
  <c r="U249" i="11"/>
  <c r="T249" i="11"/>
  <c r="O249" i="11"/>
  <c r="M249" i="11"/>
  <c r="K249" i="11"/>
  <c r="I249" i="11"/>
  <c r="G249" i="11"/>
  <c r="U248" i="11"/>
  <c r="T248" i="11"/>
  <c r="O248" i="11"/>
  <c r="M248" i="11"/>
  <c r="K248" i="11"/>
  <c r="I248" i="11"/>
  <c r="G248" i="11"/>
  <c r="S247" i="11"/>
  <c r="R247" i="11"/>
  <c r="Q247" i="11"/>
  <c r="P247" i="11"/>
  <c r="U247" i="11" s="1"/>
  <c r="L247" i="11"/>
  <c r="J247" i="11"/>
  <c r="K247" i="11" s="1"/>
  <c r="H247" i="11"/>
  <c r="F247" i="11"/>
  <c r="E247" i="11"/>
  <c r="M247" i="11" s="1"/>
  <c r="D247" i="11"/>
  <c r="U246" i="11"/>
  <c r="T246" i="11"/>
  <c r="O246" i="11"/>
  <c r="M246" i="11"/>
  <c r="K246" i="11"/>
  <c r="I246" i="11"/>
  <c r="G246" i="11"/>
  <c r="U245" i="11"/>
  <c r="T245" i="11"/>
  <c r="O245" i="11"/>
  <c r="M245" i="11"/>
  <c r="K245" i="11"/>
  <c r="I245" i="11"/>
  <c r="G245" i="11"/>
  <c r="U244" i="11"/>
  <c r="T244" i="11"/>
  <c r="O244" i="11"/>
  <c r="M244" i="11"/>
  <c r="K244" i="11"/>
  <c r="I244" i="11"/>
  <c r="G244" i="11"/>
  <c r="U243" i="11"/>
  <c r="T243" i="11"/>
  <c r="O243" i="11"/>
  <c r="M243" i="11"/>
  <c r="K243" i="11"/>
  <c r="I243" i="11"/>
  <c r="G243" i="11"/>
  <c r="U242" i="11"/>
  <c r="T242" i="11"/>
  <c r="O242" i="11"/>
  <c r="M242" i="11"/>
  <c r="K242" i="11"/>
  <c r="I242" i="11"/>
  <c r="G242" i="11"/>
  <c r="U241" i="11"/>
  <c r="T241" i="11"/>
  <c r="O241" i="11"/>
  <c r="M241" i="11"/>
  <c r="K241" i="11"/>
  <c r="I241" i="11"/>
  <c r="G241" i="11"/>
  <c r="S240" i="11"/>
  <c r="R240" i="11"/>
  <c r="Q240" i="11"/>
  <c r="P240" i="11"/>
  <c r="L240" i="11"/>
  <c r="K240" i="11"/>
  <c r="J240" i="11"/>
  <c r="H240" i="11"/>
  <c r="F240" i="11"/>
  <c r="G240" i="11" s="1"/>
  <c r="E240" i="11"/>
  <c r="M240" i="11" s="1"/>
  <c r="D240" i="11"/>
  <c r="U239" i="11"/>
  <c r="T239" i="11"/>
  <c r="O239" i="11"/>
  <c r="M239" i="11"/>
  <c r="K239" i="11"/>
  <c r="I239" i="11"/>
  <c r="G239" i="11"/>
  <c r="U238" i="11"/>
  <c r="T238" i="11"/>
  <c r="O238" i="11"/>
  <c r="M238" i="11"/>
  <c r="K238" i="11"/>
  <c r="I238" i="11"/>
  <c r="G238" i="11"/>
  <c r="U237" i="11"/>
  <c r="T237" i="11"/>
  <c r="O237" i="11"/>
  <c r="M237" i="11"/>
  <c r="K237" i="11"/>
  <c r="I237" i="11"/>
  <c r="G237" i="11"/>
  <c r="U236" i="11"/>
  <c r="T236" i="11"/>
  <c r="O236" i="11"/>
  <c r="M236" i="11"/>
  <c r="K236" i="11"/>
  <c r="I236" i="11"/>
  <c r="G236" i="11"/>
  <c r="U235" i="11"/>
  <c r="T235" i="11"/>
  <c r="O235" i="11"/>
  <c r="M235" i="11"/>
  <c r="K235" i="11"/>
  <c r="I235" i="11"/>
  <c r="G235" i="11"/>
  <c r="U234" i="11"/>
  <c r="T234" i="11"/>
  <c r="O234" i="11"/>
  <c r="M234" i="11"/>
  <c r="K234" i="11"/>
  <c r="I234" i="11"/>
  <c r="G234" i="11"/>
  <c r="S231" i="11"/>
  <c r="R231" i="11"/>
  <c r="Q231" i="11"/>
  <c r="T231" i="11" s="1"/>
  <c r="P231" i="11"/>
  <c r="U231" i="11" s="1"/>
  <c r="L231" i="11"/>
  <c r="J231" i="11"/>
  <c r="I231" i="11"/>
  <c r="H231" i="11"/>
  <c r="F231" i="11"/>
  <c r="E231" i="11"/>
  <c r="M231" i="11" s="1"/>
  <c r="D231" i="11"/>
  <c r="O231" i="11" s="1"/>
  <c r="S230" i="11"/>
  <c r="R230" i="11"/>
  <c r="Q230" i="11"/>
  <c r="T230" i="11" s="1"/>
  <c r="P230" i="11"/>
  <c r="L230" i="11"/>
  <c r="J230" i="11"/>
  <c r="K230" i="11" s="1"/>
  <c r="H230" i="11"/>
  <c r="F230" i="11"/>
  <c r="G230" i="11" s="1"/>
  <c r="E230" i="11"/>
  <c r="D230" i="11"/>
  <c r="O230" i="11" s="1"/>
  <c r="U229" i="11"/>
  <c r="T229" i="11"/>
  <c r="O229" i="11"/>
  <c r="M229" i="11"/>
  <c r="K229" i="11"/>
  <c r="I229" i="11"/>
  <c r="G229" i="11"/>
  <c r="U228" i="11"/>
  <c r="T228" i="11"/>
  <c r="O228" i="11"/>
  <c r="M228" i="11"/>
  <c r="K228" i="11"/>
  <c r="I228" i="11"/>
  <c r="G228" i="11"/>
  <c r="U227" i="11"/>
  <c r="T227" i="11"/>
  <c r="O227" i="11"/>
  <c r="M227" i="11"/>
  <c r="K227" i="11"/>
  <c r="I227" i="11"/>
  <c r="G227" i="11"/>
  <c r="U226" i="11"/>
  <c r="T226" i="11"/>
  <c r="O226" i="11"/>
  <c r="M226" i="11"/>
  <c r="K226" i="11"/>
  <c r="I226" i="11"/>
  <c r="G226" i="11"/>
  <c r="U225" i="11"/>
  <c r="T225" i="11"/>
  <c r="O225" i="11"/>
  <c r="M225" i="11"/>
  <c r="K225" i="11"/>
  <c r="I225" i="11"/>
  <c r="G225" i="11"/>
  <c r="S224" i="11"/>
  <c r="T224" i="11" s="1"/>
  <c r="R224" i="11"/>
  <c r="Q224" i="11"/>
  <c r="P224" i="11"/>
  <c r="L224" i="11"/>
  <c r="K224" i="11"/>
  <c r="J224" i="11"/>
  <c r="H224" i="11"/>
  <c r="F224" i="11"/>
  <c r="G224" i="11" s="1"/>
  <c r="E224" i="11"/>
  <c r="D224" i="11"/>
  <c r="I224" i="11" s="1"/>
  <c r="U223" i="11"/>
  <c r="T223" i="11"/>
  <c r="O223" i="11"/>
  <c r="M223" i="11"/>
  <c r="K223" i="11"/>
  <c r="I223" i="11"/>
  <c r="G223" i="11"/>
  <c r="U222" i="11"/>
  <c r="T222" i="11"/>
  <c r="O222" i="11"/>
  <c r="M222" i="11"/>
  <c r="K222" i="11"/>
  <c r="I222" i="11"/>
  <c r="G222" i="11"/>
  <c r="U221" i="11"/>
  <c r="T221" i="11"/>
  <c r="O221" i="11"/>
  <c r="M221" i="11"/>
  <c r="K221" i="11"/>
  <c r="I221" i="11"/>
  <c r="G221" i="11"/>
  <c r="U220" i="11"/>
  <c r="T220" i="11"/>
  <c r="O220" i="11"/>
  <c r="M220" i="11"/>
  <c r="K220" i="11"/>
  <c r="I220" i="11"/>
  <c r="G220" i="11"/>
  <c r="U219" i="11"/>
  <c r="T219" i="11"/>
  <c r="O219" i="11"/>
  <c r="M219" i="11"/>
  <c r="K219" i="11"/>
  <c r="I219" i="11"/>
  <c r="G219" i="11"/>
  <c r="U218" i="11"/>
  <c r="T218" i="11"/>
  <c r="O218" i="11"/>
  <c r="M218" i="11"/>
  <c r="K218" i="11"/>
  <c r="I218" i="11"/>
  <c r="G218" i="11"/>
  <c r="U217" i="11"/>
  <c r="T217" i="11"/>
  <c r="O217" i="11"/>
  <c r="M217" i="11"/>
  <c r="K217" i="11"/>
  <c r="I217" i="11"/>
  <c r="G217" i="11"/>
  <c r="U216" i="11"/>
  <c r="S216" i="11"/>
  <c r="R216" i="11"/>
  <c r="Q216" i="11"/>
  <c r="T216" i="11" s="1"/>
  <c r="P216" i="11"/>
  <c r="L216" i="11"/>
  <c r="J216" i="11"/>
  <c r="H216" i="11"/>
  <c r="I216" i="11" s="1"/>
  <c r="F216" i="11"/>
  <c r="E216" i="11"/>
  <c r="D216" i="11"/>
  <c r="U215" i="11"/>
  <c r="T215" i="11"/>
  <c r="O215" i="11"/>
  <c r="M215" i="11"/>
  <c r="K215" i="11"/>
  <c r="I215" i="11"/>
  <c r="G215" i="11"/>
  <c r="U214" i="11"/>
  <c r="T214" i="11"/>
  <c r="O214" i="11"/>
  <c r="M214" i="11"/>
  <c r="K214" i="11"/>
  <c r="I214" i="11"/>
  <c r="G214" i="11"/>
  <c r="U213" i="11"/>
  <c r="T213" i="11"/>
  <c r="O213" i="11"/>
  <c r="M213" i="11"/>
  <c r="K213" i="11"/>
  <c r="I213" i="11"/>
  <c r="G213" i="11"/>
  <c r="U212" i="11"/>
  <c r="T212" i="11"/>
  <c r="O212" i="11"/>
  <c r="M212" i="11"/>
  <c r="K212" i="11"/>
  <c r="I212" i="11"/>
  <c r="G212" i="11"/>
  <c r="U211" i="11"/>
  <c r="T211" i="11"/>
  <c r="O211" i="11"/>
  <c r="M211" i="11"/>
  <c r="K211" i="11"/>
  <c r="I211" i="11"/>
  <c r="G211" i="11"/>
  <c r="U210" i="11"/>
  <c r="T210" i="11"/>
  <c r="O210" i="11"/>
  <c r="M210" i="11"/>
  <c r="K210" i="11"/>
  <c r="I210" i="11"/>
  <c r="G210" i="11"/>
  <c r="U209" i="11"/>
  <c r="T209" i="11"/>
  <c r="O209" i="11"/>
  <c r="M209" i="11"/>
  <c r="K209" i="11"/>
  <c r="I209" i="11"/>
  <c r="G209" i="11"/>
  <c r="U208" i="11"/>
  <c r="T208" i="11"/>
  <c r="O208" i="11"/>
  <c r="M208" i="11"/>
  <c r="K208" i="11"/>
  <c r="I208" i="11"/>
  <c r="G208" i="11"/>
  <c r="S205" i="11"/>
  <c r="R205" i="11"/>
  <c r="Q205" i="11"/>
  <c r="P205" i="11"/>
  <c r="U205" i="11" s="1"/>
  <c r="O205" i="11"/>
  <c r="L205" i="11"/>
  <c r="J205" i="11"/>
  <c r="H205" i="11"/>
  <c r="F205" i="11"/>
  <c r="E205" i="11"/>
  <c r="D205" i="11"/>
  <c r="I205" i="11" s="1"/>
  <c r="T204" i="11"/>
  <c r="S204" i="11"/>
  <c r="R204" i="11"/>
  <c r="Q204" i="11"/>
  <c r="P204" i="11"/>
  <c r="U204" i="11" s="1"/>
  <c r="L204" i="11"/>
  <c r="K204" i="11"/>
  <c r="J204" i="11"/>
  <c r="H204" i="11"/>
  <c r="I204" i="11" s="1"/>
  <c r="F204" i="11"/>
  <c r="G204" i="11" s="1"/>
  <c r="E204" i="11"/>
  <c r="M204" i="11" s="1"/>
  <c r="D204" i="11"/>
  <c r="O204" i="11" s="1"/>
  <c r="U203" i="11"/>
  <c r="T203" i="11"/>
  <c r="O203" i="11"/>
  <c r="M203" i="11"/>
  <c r="K203" i="11"/>
  <c r="I203" i="11"/>
  <c r="G203" i="11"/>
  <c r="U202" i="11"/>
  <c r="T202" i="11"/>
  <c r="O202" i="11"/>
  <c r="M202" i="11"/>
  <c r="K202" i="11"/>
  <c r="I202" i="11"/>
  <c r="G202" i="11"/>
  <c r="U201" i="11"/>
  <c r="T201" i="11"/>
  <c r="O201" i="11"/>
  <c r="M201" i="11"/>
  <c r="K201" i="11"/>
  <c r="I201" i="11"/>
  <c r="G201" i="11"/>
  <c r="U200" i="11"/>
  <c r="T200" i="11"/>
  <c r="O200" i="11"/>
  <c r="M200" i="11"/>
  <c r="K200" i="11"/>
  <c r="I200" i="11"/>
  <c r="G200" i="11"/>
  <c r="U199" i="11"/>
  <c r="T199" i="11"/>
  <c r="O199" i="11"/>
  <c r="M199" i="11"/>
  <c r="K199" i="11"/>
  <c r="I199" i="11"/>
  <c r="G199" i="11"/>
  <c r="S198" i="11"/>
  <c r="R198" i="11"/>
  <c r="Q198" i="11"/>
  <c r="T198" i="11" s="1"/>
  <c r="P198" i="11"/>
  <c r="U198" i="11" s="1"/>
  <c r="L198" i="11"/>
  <c r="K198" i="11"/>
  <c r="J198" i="11"/>
  <c r="H198" i="11"/>
  <c r="G198" i="11"/>
  <c r="F198" i="11"/>
  <c r="E198" i="11"/>
  <c r="M198" i="11" s="1"/>
  <c r="D198" i="11"/>
  <c r="I198" i="11" s="1"/>
  <c r="U197" i="11"/>
  <c r="T197" i="11"/>
  <c r="O197" i="11"/>
  <c r="M197" i="11"/>
  <c r="K197" i="11"/>
  <c r="I197" i="11"/>
  <c r="G197" i="11"/>
  <c r="U196" i="11"/>
  <c r="T196" i="11"/>
  <c r="O196" i="11"/>
  <c r="M196" i="11"/>
  <c r="K196" i="11"/>
  <c r="I196" i="11"/>
  <c r="G196" i="11"/>
  <c r="U195" i="11"/>
  <c r="T195" i="11"/>
  <c r="O195" i="11"/>
  <c r="M195" i="11"/>
  <c r="K195" i="11"/>
  <c r="I195" i="11"/>
  <c r="G195" i="11"/>
  <c r="U194" i="11"/>
  <c r="T194" i="11"/>
  <c r="O194" i="11"/>
  <c r="M194" i="11"/>
  <c r="K194" i="11"/>
  <c r="I194" i="11"/>
  <c r="G194" i="11"/>
  <c r="U193" i="11"/>
  <c r="T193" i="11"/>
  <c r="O193" i="11"/>
  <c r="M193" i="11"/>
  <c r="K193" i="11"/>
  <c r="I193" i="11"/>
  <c r="G193" i="11"/>
  <c r="U192" i="11"/>
  <c r="T192" i="11"/>
  <c r="O192" i="11"/>
  <c r="M192" i="11"/>
  <c r="K192" i="11"/>
  <c r="I192" i="11"/>
  <c r="G192" i="11"/>
  <c r="S191" i="11"/>
  <c r="R191" i="11"/>
  <c r="Q191" i="11"/>
  <c r="P191" i="11"/>
  <c r="U191" i="11" s="1"/>
  <c r="O191" i="11"/>
  <c r="L191" i="11"/>
  <c r="J191" i="11"/>
  <c r="I191" i="11"/>
  <c r="H191" i="11"/>
  <c r="F191" i="11"/>
  <c r="E191" i="11"/>
  <c r="M191" i="11" s="1"/>
  <c r="D191" i="11"/>
  <c r="U190" i="11"/>
  <c r="T190" i="11"/>
  <c r="O190" i="11"/>
  <c r="M190" i="11"/>
  <c r="K190" i="11"/>
  <c r="I190" i="11"/>
  <c r="G190" i="11"/>
  <c r="U189" i="11"/>
  <c r="T189" i="11"/>
  <c r="O189" i="11"/>
  <c r="M189" i="11"/>
  <c r="K189" i="11"/>
  <c r="I189" i="11"/>
  <c r="G189" i="11"/>
  <c r="U188" i="11"/>
  <c r="T188" i="11"/>
  <c r="O188" i="11"/>
  <c r="M188" i="11"/>
  <c r="K188" i="11"/>
  <c r="I188" i="11"/>
  <c r="G188" i="11"/>
  <c r="U187" i="11"/>
  <c r="T187" i="11"/>
  <c r="O187" i="11"/>
  <c r="M187" i="11"/>
  <c r="K187" i="11"/>
  <c r="I187" i="11"/>
  <c r="G187" i="11"/>
  <c r="U186" i="11"/>
  <c r="T186" i="11"/>
  <c r="O186" i="11"/>
  <c r="M186" i="11"/>
  <c r="K186" i="11"/>
  <c r="I186" i="11"/>
  <c r="G186" i="11"/>
  <c r="S185" i="11"/>
  <c r="T185" i="11" s="1"/>
  <c r="R185" i="11"/>
  <c r="Q185" i="11"/>
  <c r="P185" i="11"/>
  <c r="O185" i="11"/>
  <c r="L185" i="11"/>
  <c r="J185" i="11"/>
  <c r="H185" i="11"/>
  <c r="I185" i="11" s="1"/>
  <c r="F185" i="11"/>
  <c r="U185" i="11" s="1"/>
  <c r="E185" i="11"/>
  <c r="M185" i="11" s="1"/>
  <c r="D185" i="11"/>
  <c r="U184" i="11"/>
  <c r="T184" i="11"/>
  <c r="O184" i="11"/>
  <c r="M184" i="11"/>
  <c r="K184" i="11"/>
  <c r="I184" i="11"/>
  <c r="G184" i="11"/>
  <c r="U183" i="11"/>
  <c r="T183" i="11"/>
  <c r="O183" i="11"/>
  <c r="M183" i="11"/>
  <c r="K183" i="11"/>
  <c r="I183" i="11"/>
  <c r="G183" i="11"/>
  <c r="U182" i="11"/>
  <c r="T182" i="11"/>
  <c r="O182" i="11"/>
  <c r="M182" i="11"/>
  <c r="K182" i="11"/>
  <c r="I182" i="11"/>
  <c r="G182" i="11"/>
  <c r="U181" i="11"/>
  <c r="T181" i="11"/>
  <c r="O181" i="11"/>
  <c r="M181" i="11"/>
  <c r="K181" i="11"/>
  <c r="I181" i="11"/>
  <c r="G181" i="11"/>
  <c r="U180" i="11"/>
  <c r="T180" i="11"/>
  <c r="O180" i="11"/>
  <c r="M180" i="11"/>
  <c r="K180" i="11"/>
  <c r="I180" i="11"/>
  <c r="G180" i="11"/>
  <c r="S179" i="11"/>
  <c r="R179" i="11"/>
  <c r="Q179" i="11"/>
  <c r="T179" i="11" s="1"/>
  <c r="P179" i="11"/>
  <c r="U179" i="11" s="1"/>
  <c r="L179" i="11"/>
  <c r="J179" i="11"/>
  <c r="H179" i="11"/>
  <c r="G179" i="11"/>
  <c r="F179" i="11"/>
  <c r="E179" i="11"/>
  <c r="M179" i="11" s="1"/>
  <c r="D179" i="11"/>
  <c r="O179" i="11" s="1"/>
  <c r="U178" i="11"/>
  <c r="T178" i="11"/>
  <c r="O178" i="11"/>
  <c r="M178" i="11"/>
  <c r="K178" i="11"/>
  <c r="I178" i="11"/>
  <c r="G178" i="11"/>
  <c r="U177" i="11"/>
  <c r="T177" i="11"/>
  <c r="O177" i="11"/>
  <c r="M177" i="11"/>
  <c r="K177" i="11"/>
  <c r="I177" i="11"/>
  <c r="G177" i="11"/>
  <c r="U176" i="11"/>
  <c r="T176" i="11"/>
  <c r="O176" i="11"/>
  <c r="M176" i="11"/>
  <c r="K176" i="11"/>
  <c r="I176" i="11"/>
  <c r="G176" i="11"/>
  <c r="U175" i="11"/>
  <c r="T175" i="11"/>
  <c r="O175" i="11"/>
  <c r="M175" i="11"/>
  <c r="K175" i="11"/>
  <c r="I175" i="11"/>
  <c r="G175" i="11"/>
  <c r="U174" i="11"/>
  <c r="T174" i="11"/>
  <c r="O174" i="11"/>
  <c r="M174" i="11"/>
  <c r="K174" i="11"/>
  <c r="I174" i="11"/>
  <c r="G174" i="11"/>
  <c r="U173" i="11"/>
  <c r="T173" i="11"/>
  <c r="O173" i="11"/>
  <c r="M173" i="11"/>
  <c r="K173" i="11"/>
  <c r="I173" i="11"/>
  <c r="G173" i="11"/>
  <c r="S170" i="11"/>
  <c r="R170" i="11"/>
  <c r="Q170" i="11"/>
  <c r="T170" i="11" s="1"/>
  <c r="P170" i="11"/>
  <c r="U170" i="11" s="1"/>
  <c r="L170" i="11"/>
  <c r="J170" i="11"/>
  <c r="I170" i="11"/>
  <c r="H170" i="11"/>
  <c r="F170" i="11"/>
  <c r="E170" i="11"/>
  <c r="M170" i="11" s="1"/>
  <c r="D170" i="11"/>
  <c r="G170" i="11" s="1"/>
  <c r="U169" i="11"/>
  <c r="T169" i="11"/>
  <c r="S169" i="11"/>
  <c r="R169" i="11"/>
  <c r="Q169" i="11"/>
  <c r="P169" i="11"/>
  <c r="L169" i="11"/>
  <c r="K169" i="11"/>
  <c r="J169" i="11"/>
  <c r="I169" i="11"/>
  <c r="H169" i="11"/>
  <c r="F169" i="11"/>
  <c r="E169" i="11"/>
  <c r="M169" i="11" s="1"/>
  <c r="D169" i="11"/>
  <c r="G169" i="11" s="1"/>
  <c r="U168" i="11"/>
  <c r="T168" i="11"/>
  <c r="O168" i="11"/>
  <c r="M168" i="11"/>
  <c r="K168" i="11"/>
  <c r="I168" i="11"/>
  <c r="G168" i="11"/>
  <c r="U167" i="11"/>
  <c r="T167" i="11"/>
  <c r="O167" i="11"/>
  <c r="M167" i="11"/>
  <c r="K167" i="11"/>
  <c r="I167" i="11"/>
  <c r="G167" i="11"/>
  <c r="U166" i="11"/>
  <c r="T166" i="11"/>
  <c r="O166" i="11"/>
  <c r="M166" i="11"/>
  <c r="K166" i="11"/>
  <c r="I166" i="11"/>
  <c r="G166" i="11"/>
  <c r="U165" i="11"/>
  <c r="T165" i="11"/>
  <c r="O165" i="11"/>
  <c r="M165" i="11"/>
  <c r="K165" i="11"/>
  <c r="I165" i="11"/>
  <c r="G165" i="11"/>
  <c r="U164" i="11"/>
  <c r="T164" i="11"/>
  <c r="O164" i="11"/>
  <c r="M164" i="11"/>
  <c r="K164" i="11"/>
  <c r="I164" i="11"/>
  <c r="G164" i="11"/>
  <c r="S163" i="11"/>
  <c r="R163" i="11"/>
  <c r="Q163" i="11"/>
  <c r="P163" i="11"/>
  <c r="O163" i="11"/>
  <c r="L163" i="11"/>
  <c r="J163" i="11"/>
  <c r="H163" i="11"/>
  <c r="F163" i="11"/>
  <c r="G163" i="11" s="1"/>
  <c r="E163" i="11"/>
  <c r="D163" i="11"/>
  <c r="I163" i="11" s="1"/>
  <c r="U162" i="11"/>
  <c r="T162" i="11"/>
  <c r="O162" i="11"/>
  <c r="M162" i="11"/>
  <c r="K162" i="11"/>
  <c r="I162" i="11"/>
  <c r="G162" i="11"/>
  <c r="U161" i="11"/>
  <c r="T161" i="11"/>
  <c r="O161" i="11"/>
  <c r="M161" i="11"/>
  <c r="K161" i="11"/>
  <c r="I161" i="11"/>
  <c r="G161" i="11"/>
  <c r="U160" i="11"/>
  <c r="T160" i="11"/>
  <c r="O160" i="11"/>
  <c r="M160" i="11"/>
  <c r="K160" i="11"/>
  <c r="I160" i="11"/>
  <c r="G160" i="11"/>
  <c r="U159" i="11"/>
  <c r="T159" i="11"/>
  <c r="O159" i="11"/>
  <c r="M159" i="11"/>
  <c r="K159" i="11"/>
  <c r="I159" i="11"/>
  <c r="G159" i="11"/>
  <c r="U158" i="11"/>
  <c r="T158" i="11"/>
  <c r="O158" i="11"/>
  <c r="M158" i="11"/>
  <c r="K158" i="11"/>
  <c r="I158" i="11"/>
  <c r="G158" i="11"/>
  <c r="S157" i="11"/>
  <c r="R157" i="11"/>
  <c r="Q157" i="11"/>
  <c r="P157" i="11"/>
  <c r="O157" i="11"/>
  <c r="L157" i="11"/>
  <c r="J157" i="11"/>
  <c r="I157" i="11"/>
  <c r="H157" i="11"/>
  <c r="F157" i="11"/>
  <c r="U157" i="11" s="1"/>
  <c r="E157" i="11"/>
  <c r="M157" i="11" s="1"/>
  <c r="D157" i="11"/>
  <c r="U156" i="11"/>
  <c r="T156" i="11"/>
  <c r="O156" i="11"/>
  <c r="M156" i="11"/>
  <c r="K156" i="11"/>
  <c r="I156" i="11"/>
  <c r="G156" i="11"/>
  <c r="U155" i="11"/>
  <c r="T155" i="11"/>
  <c r="O155" i="11"/>
  <c r="M155" i="11"/>
  <c r="K155" i="11"/>
  <c r="I155" i="11"/>
  <c r="G155" i="11"/>
  <c r="U154" i="11"/>
  <c r="T154" i="11"/>
  <c r="O154" i="11"/>
  <c r="M154" i="11"/>
  <c r="K154" i="11"/>
  <c r="I154" i="11"/>
  <c r="G154" i="11"/>
  <c r="U153" i="11"/>
  <c r="T153" i="11"/>
  <c r="O153" i="11"/>
  <c r="M153" i="11"/>
  <c r="K153" i="11"/>
  <c r="I153" i="11"/>
  <c r="G153" i="11"/>
  <c r="U152" i="11"/>
  <c r="T152" i="11"/>
  <c r="O152" i="11"/>
  <c r="M152" i="11"/>
  <c r="K152" i="11"/>
  <c r="I152" i="11"/>
  <c r="G152" i="11"/>
  <c r="U151" i="11"/>
  <c r="T151" i="11"/>
  <c r="O151" i="11"/>
  <c r="M151" i="11"/>
  <c r="K151" i="11"/>
  <c r="I151" i="11"/>
  <c r="G151" i="11"/>
  <c r="S150" i="11"/>
  <c r="R150" i="11"/>
  <c r="Q150" i="11"/>
  <c r="P150" i="11"/>
  <c r="U150" i="11" s="1"/>
  <c r="L150" i="11"/>
  <c r="J150" i="11"/>
  <c r="I150" i="11"/>
  <c r="H150" i="11"/>
  <c r="F150" i="11"/>
  <c r="E150" i="11"/>
  <c r="D150" i="11"/>
  <c r="U149" i="11"/>
  <c r="T149" i="11"/>
  <c r="O149" i="11"/>
  <c r="M149" i="11"/>
  <c r="K149" i="11"/>
  <c r="I149" i="11"/>
  <c r="G149" i="11"/>
  <c r="U148" i="11"/>
  <c r="T148" i="11"/>
  <c r="O148" i="11"/>
  <c r="M148" i="11"/>
  <c r="K148" i="11"/>
  <c r="I148" i="11"/>
  <c r="G148" i="11"/>
  <c r="U147" i="11"/>
  <c r="T147" i="11"/>
  <c r="O147" i="11"/>
  <c r="M147" i="11"/>
  <c r="K147" i="11"/>
  <c r="I147" i="11"/>
  <c r="G147" i="11"/>
  <c r="U146" i="11"/>
  <c r="T146" i="11"/>
  <c r="O146" i="11"/>
  <c r="M146" i="11"/>
  <c r="K146" i="11"/>
  <c r="I146" i="11"/>
  <c r="G146" i="11"/>
  <c r="U145" i="11"/>
  <c r="T145" i="11"/>
  <c r="O145" i="11"/>
  <c r="M145" i="11"/>
  <c r="K145" i="11"/>
  <c r="I145" i="11"/>
  <c r="G145" i="11"/>
  <c r="U144" i="11"/>
  <c r="S144" i="11"/>
  <c r="R144" i="11"/>
  <c r="Q144" i="11"/>
  <c r="P144" i="11"/>
  <c r="L144" i="11"/>
  <c r="J144" i="11"/>
  <c r="H144" i="11"/>
  <c r="I144" i="11" s="1"/>
  <c r="F144" i="11"/>
  <c r="E144" i="11"/>
  <c r="D144" i="11"/>
  <c r="U143" i="11"/>
  <c r="T143" i="11"/>
  <c r="O143" i="11"/>
  <c r="M143" i="11"/>
  <c r="K143" i="11"/>
  <c r="I143" i="11"/>
  <c r="G143" i="11"/>
  <c r="U142" i="11"/>
  <c r="T142" i="11"/>
  <c r="O142" i="11"/>
  <c r="M142" i="11"/>
  <c r="K142" i="11"/>
  <c r="I142" i="11"/>
  <c r="G142" i="11"/>
  <c r="U141" i="11"/>
  <c r="T141" i="11"/>
  <c r="O141" i="11"/>
  <c r="M141" i="11"/>
  <c r="K141" i="11"/>
  <c r="I141" i="11"/>
  <c r="G141" i="11"/>
  <c r="U140" i="11"/>
  <c r="T140" i="11"/>
  <c r="O140" i="11"/>
  <c r="M140" i="11"/>
  <c r="K140" i="11"/>
  <c r="I140" i="11"/>
  <c r="G140" i="11"/>
  <c r="U139" i="11"/>
  <c r="T139" i="11"/>
  <c r="O139" i="11"/>
  <c r="M139" i="11"/>
  <c r="K139" i="11"/>
  <c r="I139" i="11"/>
  <c r="G139" i="11"/>
  <c r="U138" i="11"/>
  <c r="T138" i="11"/>
  <c r="O138" i="11"/>
  <c r="M138" i="11"/>
  <c r="K138" i="11"/>
  <c r="I138" i="11"/>
  <c r="G138" i="11"/>
  <c r="S137" i="11"/>
  <c r="R137" i="11"/>
  <c r="Q137" i="11"/>
  <c r="T137" i="11" s="1"/>
  <c r="P137" i="11"/>
  <c r="U137" i="11" s="1"/>
  <c r="L137" i="11"/>
  <c r="J137" i="11"/>
  <c r="H137" i="11"/>
  <c r="F137" i="11"/>
  <c r="E137" i="11"/>
  <c r="M137" i="11" s="1"/>
  <c r="D137" i="11"/>
  <c r="I137" i="11" s="1"/>
  <c r="U136" i="11"/>
  <c r="T136" i="11"/>
  <c r="O136" i="11"/>
  <c r="M136" i="11"/>
  <c r="K136" i="11"/>
  <c r="I136" i="11"/>
  <c r="G136" i="11"/>
  <c r="U135" i="11"/>
  <c r="T135" i="11"/>
  <c r="O135" i="11"/>
  <c r="M135" i="11"/>
  <c r="K135" i="11"/>
  <c r="I135" i="11"/>
  <c r="G135" i="11"/>
  <c r="U134" i="11"/>
  <c r="T134" i="11"/>
  <c r="O134" i="11"/>
  <c r="M134" i="11"/>
  <c r="K134" i="11"/>
  <c r="I134" i="11"/>
  <c r="G134" i="11"/>
  <c r="U133" i="11"/>
  <c r="T133" i="11"/>
  <c r="O133" i="11"/>
  <c r="M133" i="11"/>
  <c r="K133" i="11"/>
  <c r="I133" i="11"/>
  <c r="G133" i="11"/>
  <c r="S132" i="11"/>
  <c r="R132" i="11"/>
  <c r="Q132" i="11"/>
  <c r="P132" i="11"/>
  <c r="U132" i="11" s="1"/>
  <c r="L132" i="11"/>
  <c r="J132" i="11"/>
  <c r="H132" i="11"/>
  <c r="F132" i="11"/>
  <c r="E132" i="11"/>
  <c r="M132" i="11" s="1"/>
  <c r="D132" i="11"/>
  <c r="U131" i="11"/>
  <c r="T131" i="11"/>
  <c r="O131" i="11"/>
  <c r="M131" i="11"/>
  <c r="K131" i="11"/>
  <c r="I131" i="11"/>
  <c r="G131" i="11"/>
  <c r="U130" i="11"/>
  <c r="T130" i="11"/>
  <c r="O130" i="11"/>
  <c r="M130" i="11"/>
  <c r="K130" i="11"/>
  <c r="I130" i="11"/>
  <c r="G130" i="11"/>
  <c r="U129" i="11"/>
  <c r="T129" i="11"/>
  <c r="O129" i="11"/>
  <c r="M129" i="11"/>
  <c r="K129" i="11"/>
  <c r="I129" i="11"/>
  <c r="G129" i="11"/>
  <c r="U128" i="11"/>
  <c r="T128" i="11"/>
  <c r="O128" i="11"/>
  <c r="M128" i="11"/>
  <c r="K128" i="11"/>
  <c r="I128" i="11"/>
  <c r="G128" i="11"/>
  <c r="U127" i="11"/>
  <c r="T127" i="11"/>
  <c r="O127" i="11"/>
  <c r="M127" i="11"/>
  <c r="K127" i="11"/>
  <c r="I127" i="11"/>
  <c r="G127" i="11"/>
  <c r="S126" i="11"/>
  <c r="R126" i="11"/>
  <c r="Q126" i="11"/>
  <c r="T126" i="11" s="1"/>
  <c r="P126" i="11"/>
  <c r="U126" i="11" s="1"/>
  <c r="L126" i="11"/>
  <c r="J126" i="11"/>
  <c r="H126" i="11"/>
  <c r="F126" i="11"/>
  <c r="E126" i="11"/>
  <c r="K126" i="11" s="1"/>
  <c r="D126" i="11"/>
  <c r="U125" i="11"/>
  <c r="T125" i="11"/>
  <c r="O125" i="11"/>
  <c r="M125" i="11"/>
  <c r="K125" i="11"/>
  <c r="I125" i="11"/>
  <c r="G125" i="11"/>
  <c r="U124" i="11"/>
  <c r="T124" i="11"/>
  <c r="O124" i="11"/>
  <c r="M124" i="11"/>
  <c r="K124" i="11"/>
  <c r="I124" i="11"/>
  <c r="G124" i="11"/>
  <c r="U123" i="11"/>
  <c r="T123" i="11"/>
  <c r="O123" i="11"/>
  <c r="M123" i="11"/>
  <c r="K123" i="11"/>
  <c r="I123" i="11"/>
  <c r="G123" i="11"/>
  <c r="U122" i="11"/>
  <c r="T122" i="11"/>
  <c r="O122" i="11"/>
  <c r="M122" i="11"/>
  <c r="K122" i="11"/>
  <c r="I122" i="11"/>
  <c r="G122" i="11"/>
  <c r="S121" i="11"/>
  <c r="R121" i="11"/>
  <c r="Q121" i="11"/>
  <c r="P121" i="11"/>
  <c r="L121" i="11"/>
  <c r="J121" i="11"/>
  <c r="H121" i="11"/>
  <c r="F121" i="11"/>
  <c r="E121" i="11"/>
  <c r="M121" i="11" s="1"/>
  <c r="D121" i="11"/>
  <c r="U120" i="11"/>
  <c r="T120" i="11"/>
  <c r="O120" i="11"/>
  <c r="M120" i="11"/>
  <c r="K120" i="11"/>
  <c r="I120" i="11"/>
  <c r="G120" i="11"/>
  <c r="U119" i="11"/>
  <c r="T119" i="11"/>
  <c r="O119" i="11"/>
  <c r="M119" i="11"/>
  <c r="K119" i="11"/>
  <c r="I119" i="11"/>
  <c r="G119" i="11"/>
  <c r="U118" i="11"/>
  <c r="T118" i="11"/>
  <c r="O118" i="11"/>
  <c r="M118" i="11"/>
  <c r="K118" i="11"/>
  <c r="I118" i="11"/>
  <c r="G118" i="11"/>
  <c r="U117" i="11"/>
  <c r="T117" i="11"/>
  <c r="O117" i="11"/>
  <c r="M117" i="11"/>
  <c r="K117" i="11"/>
  <c r="I117" i="11"/>
  <c r="G117" i="11"/>
  <c r="U116" i="11"/>
  <c r="T116" i="11"/>
  <c r="O116" i="11"/>
  <c r="M116" i="11"/>
  <c r="K116" i="11"/>
  <c r="I116" i="11"/>
  <c r="G116" i="11"/>
  <c r="U115" i="11"/>
  <c r="T115" i="11"/>
  <c r="O115" i="11"/>
  <c r="M115" i="11"/>
  <c r="K115" i="11"/>
  <c r="I115" i="11"/>
  <c r="G115" i="11"/>
  <c r="U114" i="11"/>
  <c r="T114" i="11"/>
  <c r="O114" i="11"/>
  <c r="M114" i="11"/>
  <c r="K114" i="11"/>
  <c r="I114" i="11"/>
  <c r="G114" i="11"/>
  <c r="U113" i="11"/>
  <c r="T113" i="11"/>
  <c r="O113" i="11"/>
  <c r="M113" i="11"/>
  <c r="K113" i="11"/>
  <c r="I113" i="11"/>
  <c r="G113" i="11"/>
  <c r="S112" i="11"/>
  <c r="R112" i="11"/>
  <c r="Q112" i="11"/>
  <c r="T112" i="11" s="1"/>
  <c r="P112" i="11"/>
  <c r="L112" i="11"/>
  <c r="J112" i="11"/>
  <c r="K112" i="11" s="1"/>
  <c r="H112" i="11"/>
  <c r="G112" i="11"/>
  <c r="F112" i="11"/>
  <c r="E112" i="11"/>
  <c r="M112" i="11" s="1"/>
  <c r="D112" i="11"/>
  <c r="U111" i="11"/>
  <c r="T111" i="11"/>
  <c r="O111" i="11"/>
  <c r="M111" i="11"/>
  <c r="K111" i="11"/>
  <c r="I111" i="11"/>
  <c r="G111" i="11"/>
  <c r="U110" i="11"/>
  <c r="T110" i="11"/>
  <c r="O110" i="11"/>
  <c r="M110" i="11"/>
  <c r="K110" i="11"/>
  <c r="I110" i="11"/>
  <c r="G110" i="11"/>
  <c r="U109" i="11"/>
  <c r="T109" i="11"/>
  <c r="O109" i="11"/>
  <c r="M109" i="11"/>
  <c r="K109" i="11"/>
  <c r="I109" i="11"/>
  <c r="G109" i="11"/>
  <c r="U108" i="11"/>
  <c r="T108" i="11"/>
  <c r="O108" i="11"/>
  <c r="M108" i="11"/>
  <c r="K108" i="11"/>
  <c r="I108" i="11"/>
  <c r="G108" i="11"/>
  <c r="U107" i="11"/>
  <c r="T107" i="11"/>
  <c r="O107" i="11"/>
  <c r="M107" i="11"/>
  <c r="K107" i="11"/>
  <c r="I107" i="11"/>
  <c r="G107" i="11"/>
  <c r="S106" i="11"/>
  <c r="R106" i="11"/>
  <c r="Q106" i="11"/>
  <c r="T106" i="11" s="1"/>
  <c r="P106" i="11"/>
  <c r="L106" i="11"/>
  <c r="K106" i="11"/>
  <c r="J106" i="11"/>
  <c r="H106" i="11"/>
  <c r="I106" i="11" s="1"/>
  <c r="G106" i="11"/>
  <c r="F106" i="11"/>
  <c r="E106" i="11"/>
  <c r="M106" i="11" s="1"/>
  <c r="D106" i="11"/>
  <c r="O106" i="11" s="1"/>
  <c r="U105" i="11"/>
  <c r="T105" i="11"/>
  <c r="O105" i="11"/>
  <c r="M105" i="11"/>
  <c r="K105" i="11"/>
  <c r="I105" i="11"/>
  <c r="G105" i="11"/>
  <c r="S102" i="11"/>
  <c r="R102" i="11"/>
  <c r="Q102" i="11"/>
  <c r="T102" i="11" s="1"/>
  <c r="P102" i="11"/>
  <c r="L102" i="11"/>
  <c r="J102" i="11"/>
  <c r="H102" i="11"/>
  <c r="F102" i="11"/>
  <c r="E102" i="11"/>
  <c r="D102" i="11"/>
  <c r="U101" i="11"/>
  <c r="S101" i="11"/>
  <c r="R101" i="11"/>
  <c r="Q101" i="11"/>
  <c r="P101" i="11"/>
  <c r="L101" i="11"/>
  <c r="K101" i="11"/>
  <c r="J101" i="11"/>
  <c r="H101" i="11"/>
  <c r="F101" i="11"/>
  <c r="E101" i="11"/>
  <c r="D101" i="11"/>
  <c r="U100" i="11"/>
  <c r="T100" i="11"/>
  <c r="O100" i="11"/>
  <c r="M100" i="11"/>
  <c r="K100" i="11"/>
  <c r="I100" i="11"/>
  <c r="G100" i="11"/>
  <c r="U99" i="11"/>
  <c r="T99" i="11"/>
  <c r="O99" i="11"/>
  <c r="M99" i="11"/>
  <c r="K99" i="11"/>
  <c r="I99" i="11"/>
  <c r="G99" i="11"/>
  <c r="U98" i="11"/>
  <c r="T98" i="11"/>
  <c r="O98" i="11"/>
  <c r="M98" i="11"/>
  <c r="K98" i="11"/>
  <c r="I98" i="11"/>
  <c r="G98" i="11"/>
  <c r="U97" i="11"/>
  <c r="T97" i="11"/>
  <c r="O97" i="11"/>
  <c r="M97" i="11"/>
  <c r="K97" i="11"/>
  <c r="I97" i="11"/>
  <c r="G97" i="11"/>
  <c r="U96" i="11"/>
  <c r="S96" i="11"/>
  <c r="R96" i="11"/>
  <c r="Q96" i="11"/>
  <c r="P96" i="11"/>
  <c r="L96" i="11"/>
  <c r="J96" i="11"/>
  <c r="H96" i="11"/>
  <c r="I96" i="11" s="1"/>
  <c r="F96" i="11"/>
  <c r="E96" i="11"/>
  <c r="D96" i="11"/>
  <c r="U95" i="11"/>
  <c r="T95" i="11"/>
  <c r="O95" i="11"/>
  <c r="M95" i="11"/>
  <c r="K95" i="11"/>
  <c r="I95" i="11"/>
  <c r="G95" i="11"/>
  <c r="U94" i="11"/>
  <c r="T94" i="11"/>
  <c r="O94" i="11"/>
  <c r="M94" i="11"/>
  <c r="K94" i="11"/>
  <c r="I94" i="11"/>
  <c r="G94" i="11"/>
  <c r="U93" i="11"/>
  <c r="T93" i="11"/>
  <c r="O93" i="11"/>
  <c r="M93" i="11"/>
  <c r="K93" i="11"/>
  <c r="I93" i="11"/>
  <c r="G93" i="11"/>
  <c r="U92" i="11"/>
  <c r="T92" i="11"/>
  <c r="O92" i="11"/>
  <c r="M92" i="11"/>
  <c r="K92" i="11"/>
  <c r="I92" i="11"/>
  <c r="G92" i="11"/>
  <c r="S91" i="11"/>
  <c r="T91" i="11" s="1"/>
  <c r="R91" i="11"/>
  <c r="Q91" i="11"/>
  <c r="P91" i="11"/>
  <c r="L91" i="11"/>
  <c r="J91" i="11"/>
  <c r="K91" i="11" s="1"/>
  <c r="H91" i="11"/>
  <c r="I91" i="11" s="1"/>
  <c r="F91" i="11"/>
  <c r="U91" i="11" s="1"/>
  <c r="E91" i="11"/>
  <c r="D91" i="11"/>
  <c r="O91" i="11" s="1"/>
  <c r="U90" i="11"/>
  <c r="T90" i="11"/>
  <c r="O90" i="11"/>
  <c r="M90" i="11"/>
  <c r="K90" i="11"/>
  <c r="I90" i="11"/>
  <c r="G90" i="11"/>
  <c r="U89" i="11"/>
  <c r="T89" i="11"/>
  <c r="O89" i="11"/>
  <c r="M89" i="11"/>
  <c r="K89" i="11"/>
  <c r="I89" i="11"/>
  <c r="G89" i="11"/>
  <c r="U88" i="11"/>
  <c r="T88" i="11"/>
  <c r="O88" i="11"/>
  <c r="M88" i="11"/>
  <c r="K88" i="11"/>
  <c r="I88" i="11"/>
  <c r="G88" i="11"/>
  <c r="S85" i="11"/>
  <c r="R85" i="11"/>
  <c r="Q85" i="11"/>
  <c r="P85" i="11"/>
  <c r="U85" i="11" s="1"/>
  <c r="L85" i="11"/>
  <c r="J85" i="11"/>
  <c r="K85" i="11" s="1"/>
  <c r="H85" i="11"/>
  <c r="F85" i="11"/>
  <c r="E85" i="11"/>
  <c r="D85" i="11"/>
  <c r="S84" i="11"/>
  <c r="R84" i="11"/>
  <c r="Q84" i="11"/>
  <c r="T84" i="11" s="1"/>
  <c r="P84" i="11"/>
  <c r="L84" i="11"/>
  <c r="J84" i="11"/>
  <c r="H84" i="11"/>
  <c r="F84" i="11"/>
  <c r="U84" i="11" s="1"/>
  <c r="E84" i="11"/>
  <c r="D84" i="11"/>
  <c r="U83" i="11"/>
  <c r="T83" i="11"/>
  <c r="O83" i="11"/>
  <c r="M83" i="11"/>
  <c r="K83" i="11"/>
  <c r="I83" i="11"/>
  <c r="G83" i="11"/>
  <c r="U82" i="11"/>
  <c r="T82" i="11"/>
  <c r="O82" i="11"/>
  <c r="M82" i="11"/>
  <c r="K82" i="11"/>
  <c r="I82" i="11"/>
  <c r="G82" i="11"/>
  <c r="U81" i="11"/>
  <c r="T81" i="11"/>
  <c r="O81" i="11"/>
  <c r="M81" i="11"/>
  <c r="K81" i="11"/>
  <c r="I81" i="11"/>
  <c r="G81" i="11"/>
  <c r="U80" i="11"/>
  <c r="T80" i="11"/>
  <c r="O80" i="11"/>
  <c r="M80" i="11"/>
  <c r="K80" i="11"/>
  <c r="I80" i="11"/>
  <c r="G80" i="11"/>
  <c r="U79" i="11"/>
  <c r="T79" i="11"/>
  <c r="O79" i="11"/>
  <c r="M79" i="11"/>
  <c r="K79" i="11"/>
  <c r="I79" i="11"/>
  <c r="G79" i="11"/>
  <c r="S78" i="11"/>
  <c r="R78" i="11"/>
  <c r="Q78" i="11"/>
  <c r="P78" i="11"/>
  <c r="L78" i="11"/>
  <c r="J78" i="11"/>
  <c r="H78" i="11"/>
  <c r="F78" i="11"/>
  <c r="E78" i="11"/>
  <c r="K78" i="11" s="1"/>
  <c r="D78" i="11"/>
  <c r="U77" i="11"/>
  <c r="T77" i="11"/>
  <c r="O77" i="11"/>
  <c r="M77" i="11"/>
  <c r="K77" i="11"/>
  <c r="I77" i="11"/>
  <c r="G77" i="11"/>
  <c r="U76" i="11"/>
  <c r="T76" i="11"/>
  <c r="O76" i="11"/>
  <c r="M76" i="11"/>
  <c r="K76" i="11"/>
  <c r="I76" i="11"/>
  <c r="G76" i="11"/>
  <c r="U75" i="11"/>
  <c r="T75" i="11"/>
  <c r="O75" i="11"/>
  <c r="M75" i="11"/>
  <c r="K75" i="11"/>
  <c r="I75" i="11"/>
  <c r="G75" i="11"/>
  <c r="U74" i="11"/>
  <c r="T74" i="11"/>
  <c r="O74" i="11"/>
  <c r="M74" i="11"/>
  <c r="K74" i="11"/>
  <c r="I74" i="11"/>
  <c r="G74" i="11"/>
  <c r="U73" i="11"/>
  <c r="T73" i="11"/>
  <c r="O73" i="11"/>
  <c r="M73" i="11"/>
  <c r="K73" i="11"/>
  <c r="I73" i="11"/>
  <c r="G73" i="11"/>
  <c r="U72" i="11"/>
  <c r="T72" i="11"/>
  <c r="O72" i="11"/>
  <c r="M72" i="11"/>
  <c r="K72" i="11"/>
  <c r="I72" i="11"/>
  <c r="G72" i="11"/>
  <c r="U71" i="11"/>
  <c r="T71" i="11"/>
  <c r="O71" i="11"/>
  <c r="M71" i="11"/>
  <c r="K71" i="11"/>
  <c r="I71" i="11"/>
  <c r="G71" i="11"/>
  <c r="T70" i="11"/>
  <c r="S70" i="11"/>
  <c r="R70" i="11"/>
  <c r="Q70" i="11"/>
  <c r="P70" i="11"/>
  <c r="U70" i="11" s="1"/>
  <c r="O70" i="11"/>
  <c r="L70" i="11"/>
  <c r="K70" i="11"/>
  <c r="J70" i="11"/>
  <c r="I70" i="11"/>
  <c r="H70" i="11"/>
  <c r="F70" i="11"/>
  <c r="E70" i="11"/>
  <c r="M70" i="11" s="1"/>
  <c r="D70" i="11"/>
  <c r="G70" i="11" s="1"/>
  <c r="U69" i="11"/>
  <c r="T69" i="11"/>
  <c r="O69" i="11"/>
  <c r="M69" i="11"/>
  <c r="K69" i="11"/>
  <c r="I69" i="11"/>
  <c r="G69" i="11"/>
  <c r="U68" i="11"/>
  <c r="T68" i="11"/>
  <c r="O68" i="11"/>
  <c r="M68" i="11"/>
  <c r="K68" i="11"/>
  <c r="I68" i="11"/>
  <c r="G68" i="11"/>
  <c r="U67" i="11"/>
  <c r="T67" i="11"/>
  <c r="O67" i="11"/>
  <c r="M67" i="11"/>
  <c r="K67" i="11"/>
  <c r="I67" i="11"/>
  <c r="G67" i="11"/>
  <c r="U66" i="11"/>
  <c r="T66" i="11"/>
  <c r="O66" i="11"/>
  <c r="M66" i="11"/>
  <c r="K66" i="11"/>
  <c r="I66" i="11"/>
  <c r="G66" i="11"/>
  <c r="U65" i="11"/>
  <c r="T65" i="11"/>
  <c r="O65" i="11"/>
  <c r="M65" i="11"/>
  <c r="K65" i="11"/>
  <c r="I65" i="11"/>
  <c r="G65" i="11"/>
  <c r="U64" i="11"/>
  <c r="T64" i="11"/>
  <c r="O64" i="11"/>
  <c r="M64" i="11"/>
  <c r="K64" i="11"/>
  <c r="I64" i="11"/>
  <c r="G64" i="11"/>
  <c r="S63" i="11"/>
  <c r="R63" i="11"/>
  <c r="Q63" i="11"/>
  <c r="P63" i="11"/>
  <c r="U63" i="11" s="1"/>
  <c r="L63" i="11"/>
  <c r="J63" i="11"/>
  <c r="H63" i="11"/>
  <c r="F63" i="11"/>
  <c r="E63" i="11"/>
  <c r="D63" i="11"/>
  <c r="G63" i="11" s="1"/>
  <c r="U62" i="11"/>
  <c r="T62" i="11"/>
  <c r="O62" i="11"/>
  <c r="M62" i="11"/>
  <c r="K62" i="11"/>
  <c r="I62" i="11"/>
  <c r="G62" i="11"/>
  <c r="U61" i="11"/>
  <c r="T61" i="11"/>
  <c r="O61" i="11"/>
  <c r="M61" i="11"/>
  <c r="K61" i="11"/>
  <c r="I61" i="11"/>
  <c r="G61" i="11"/>
  <c r="U60" i="11"/>
  <c r="T60" i="11"/>
  <c r="O60" i="11"/>
  <c r="M60" i="11"/>
  <c r="K60" i="11"/>
  <c r="I60" i="11"/>
  <c r="G60" i="11"/>
  <c r="U59" i="11"/>
  <c r="T59" i="11"/>
  <c r="O59" i="11"/>
  <c r="M59" i="11"/>
  <c r="K59" i="11"/>
  <c r="I59" i="11"/>
  <c r="G59" i="11"/>
  <c r="S58" i="11"/>
  <c r="R58" i="11"/>
  <c r="Q58" i="11"/>
  <c r="P58" i="11"/>
  <c r="U58" i="11" s="1"/>
  <c r="L58" i="11"/>
  <c r="J58" i="11"/>
  <c r="H58" i="11"/>
  <c r="I58" i="11" s="1"/>
  <c r="G58" i="11"/>
  <c r="F58" i="11"/>
  <c r="E58" i="11"/>
  <c r="D58" i="11"/>
  <c r="O58" i="11" s="1"/>
  <c r="U57" i="11"/>
  <c r="T57" i="11"/>
  <c r="O57" i="11"/>
  <c r="M57" i="11"/>
  <c r="K57" i="11"/>
  <c r="I57" i="11"/>
  <c r="G57" i="11"/>
  <c r="S54" i="11"/>
  <c r="T54" i="11" s="1"/>
  <c r="R54" i="11"/>
  <c r="Q54" i="11"/>
  <c r="P54" i="11"/>
  <c r="U54" i="11" s="1"/>
  <c r="O54" i="11"/>
  <c r="L54" i="11"/>
  <c r="J54" i="11"/>
  <c r="H54" i="11"/>
  <c r="F54" i="11"/>
  <c r="E54" i="11"/>
  <c r="M54" i="11" s="1"/>
  <c r="D54" i="11"/>
  <c r="G54" i="11" s="1"/>
  <c r="S53" i="11"/>
  <c r="R53" i="11"/>
  <c r="Q53" i="11"/>
  <c r="P53" i="11"/>
  <c r="L53" i="11"/>
  <c r="K53" i="11"/>
  <c r="J53" i="11"/>
  <c r="H53" i="11"/>
  <c r="F53" i="11"/>
  <c r="U53" i="11" s="1"/>
  <c r="E53" i="11"/>
  <c r="M53" i="11" s="1"/>
  <c r="D53" i="11"/>
  <c r="U52" i="11"/>
  <c r="T52" i="11"/>
  <c r="O52" i="11"/>
  <c r="M52" i="11"/>
  <c r="K52" i="11"/>
  <c r="I52" i="11"/>
  <c r="G52" i="11"/>
  <c r="U51" i="11"/>
  <c r="T51" i="11"/>
  <c r="O51" i="11"/>
  <c r="M51" i="11"/>
  <c r="K51" i="11"/>
  <c r="I51" i="11"/>
  <c r="G51" i="11"/>
  <c r="U50" i="11"/>
  <c r="T50" i="11"/>
  <c r="O50" i="11"/>
  <c r="M50" i="11"/>
  <c r="K50" i="11"/>
  <c r="I50" i="11"/>
  <c r="G50" i="11"/>
  <c r="U49" i="11"/>
  <c r="T49" i="11"/>
  <c r="O49" i="11"/>
  <c r="M49" i="11"/>
  <c r="K49" i="11"/>
  <c r="I49" i="11"/>
  <c r="G49" i="11"/>
  <c r="U48" i="11"/>
  <c r="T48" i="11"/>
  <c r="O48" i="11"/>
  <c r="M48" i="11"/>
  <c r="K48" i="11"/>
  <c r="I48" i="11"/>
  <c r="G48" i="11"/>
  <c r="U47" i="11"/>
  <c r="S47" i="11"/>
  <c r="R47" i="11"/>
  <c r="Q47" i="11"/>
  <c r="T47" i="11" s="1"/>
  <c r="P47" i="11"/>
  <c r="L47" i="11"/>
  <c r="J47" i="11"/>
  <c r="H47" i="11"/>
  <c r="F47" i="11"/>
  <c r="E47" i="11"/>
  <c r="D47" i="11"/>
  <c r="U46" i="11"/>
  <c r="T46" i="11"/>
  <c r="O46" i="11"/>
  <c r="M46" i="11"/>
  <c r="K46" i="11"/>
  <c r="I46" i="11"/>
  <c r="G46" i="11"/>
  <c r="U45" i="11"/>
  <c r="T45" i="11"/>
  <c r="O45" i="11"/>
  <c r="M45" i="11"/>
  <c r="K45" i="11"/>
  <c r="I45" i="11"/>
  <c r="G45" i="11"/>
  <c r="U44" i="11"/>
  <c r="T44" i="11"/>
  <c r="O44" i="11"/>
  <c r="M44" i="11"/>
  <c r="K44" i="11"/>
  <c r="I44" i="11"/>
  <c r="G44" i="11"/>
  <c r="U43" i="11"/>
  <c r="T43" i="11"/>
  <c r="O43" i="11"/>
  <c r="M43" i="11"/>
  <c r="K43" i="11"/>
  <c r="I43" i="11"/>
  <c r="G43" i="11"/>
  <c r="U42" i="11"/>
  <c r="T42" i="11"/>
  <c r="O42" i="11"/>
  <c r="M42" i="11"/>
  <c r="K42" i="11"/>
  <c r="I42" i="11"/>
  <c r="G42" i="11"/>
  <c r="U41" i="11"/>
  <c r="T41" i="11"/>
  <c r="O41" i="11"/>
  <c r="M41" i="11"/>
  <c r="K41" i="11"/>
  <c r="I41" i="11"/>
  <c r="G41" i="11"/>
  <c r="S40" i="11"/>
  <c r="R40" i="11"/>
  <c r="Q40" i="11"/>
  <c r="T40" i="11" s="1"/>
  <c r="P40" i="11"/>
  <c r="U40" i="11" s="1"/>
  <c r="L40" i="11"/>
  <c r="J40" i="11"/>
  <c r="H40" i="11"/>
  <c r="I40" i="11" s="1"/>
  <c r="G40" i="11"/>
  <c r="F40" i="11"/>
  <c r="E40" i="11"/>
  <c r="D40" i="11"/>
  <c r="O40" i="11" s="1"/>
  <c r="U39" i="11"/>
  <c r="T39" i="11"/>
  <c r="O39" i="11"/>
  <c r="M39" i="11"/>
  <c r="K39" i="11"/>
  <c r="I39" i="11"/>
  <c r="G39" i="11"/>
  <c r="U38" i="11"/>
  <c r="T38" i="11"/>
  <c r="O38" i="11"/>
  <c r="M38" i="11"/>
  <c r="K38" i="11"/>
  <c r="I38" i="11"/>
  <c r="G38" i="11"/>
  <c r="U37" i="11"/>
  <c r="T37" i="11"/>
  <c r="O37" i="11"/>
  <c r="M37" i="11"/>
  <c r="K37" i="11"/>
  <c r="I37" i="11"/>
  <c r="G37" i="11"/>
  <c r="U36" i="11"/>
  <c r="T36" i="11"/>
  <c r="O36" i="11"/>
  <c r="M36" i="11"/>
  <c r="K36" i="11"/>
  <c r="I36" i="11"/>
  <c r="G36" i="11"/>
  <c r="U35" i="11"/>
  <c r="S35" i="11"/>
  <c r="R35" i="11"/>
  <c r="Q35" i="11"/>
  <c r="T35" i="11" s="1"/>
  <c r="P35" i="11"/>
  <c r="L35" i="11"/>
  <c r="J35" i="11"/>
  <c r="H35" i="11"/>
  <c r="F35" i="11"/>
  <c r="E35" i="11"/>
  <c r="D35" i="11"/>
  <c r="U34" i="11"/>
  <c r="T34" i="11"/>
  <c r="O34" i="11"/>
  <c r="M34" i="11"/>
  <c r="K34" i="11"/>
  <c r="I34" i="11"/>
  <c r="G34" i="11"/>
  <c r="U33" i="11"/>
  <c r="T33" i="11"/>
  <c r="O33" i="11"/>
  <c r="M33" i="11"/>
  <c r="K33" i="11"/>
  <c r="I33" i="11"/>
  <c r="G33" i="11"/>
  <c r="U32" i="11"/>
  <c r="T32" i="11"/>
  <c r="O32" i="11"/>
  <c r="M32" i="11"/>
  <c r="K32" i="11"/>
  <c r="I32" i="11"/>
  <c r="G32" i="11"/>
  <c r="U31" i="11"/>
  <c r="T31" i="11"/>
  <c r="O31" i="11"/>
  <c r="M31" i="11"/>
  <c r="K31" i="11"/>
  <c r="I31" i="11"/>
  <c r="G31" i="11"/>
  <c r="U30" i="11"/>
  <c r="T30" i="11"/>
  <c r="O30" i="11"/>
  <c r="M30" i="11"/>
  <c r="K30" i="11"/>
  <c r="I30" i="11"/>
  <c r="G30" i="11"/>
  <c r="U29" i="11"/>
  <c r="T29" i="11"/>
  <c r="O29" i="11"/>
  <c r="M29" i="11"/>
  <c r="K29" i="11"/>
  <c r="I29" i="11"/>
  <c r="G29" i="11"/>
  <c r="U28" i="11"/>
  <c r="T28" i="11"/>
  <c r="O28" i="11"/>
  <c r="M28" i="11"/>
  <c r="K28" i="11"/>
  <c r="I28" i="11"/>
  <c r="G28" i="11"/>
  <c r="S27" i="11"/>
  <c r="R27" i="11"/>
  <c r="Q27" i="11"/>
  <c r="T27" i="11" s="1"/>
  <c r="P27" i="11"/>
  <c r="U27" i="11" s="1"/>
  <c r="L27" i="11"/>
  <c r="J27" i="11"/>
  <c r="H27" i="11"/>
  <c r="F27" i="11"/>
  <c r="E27" i="11"/>
  <c r="M27" i="11" s="1"/>
  <c r="D27" i="11"/>
  <c r="U26" i="11"/>
  <c r="T26" i="11"/>
  <c r="O26" i="11"/>
  <c r="M26" i="11"/>
  <c r="K26" i="11"/>
  <c r="I26" i="11"/>
  <c r="G26" i="11"/>
  <c r="U25" i="11"/>
  <c r="T25" i="11"/>
  <c r="O25" i="11"/>
  <c r="M25" i="11"/>
  <c r="K25" i="11"/>
  <c r="I25" i="11"/>
  <c r="G25" i="11"/>
  <c r="U24" i="11"/>
  <c r="T24" i="11"/>
  <c r="O24" i="11"/>
  <c r="M24" i="11"/>
  <c r="K24" i="11"/>
  <c r="I24" i="11"/>
  <c r="G24" i="11"/>
  <c r="U23" i="11"/>
  <c r="T23" i="11"/>
  <c r="O23" i="11"/>
  <c r="M23" i="11"/>
  <c r="K23" i="11"/>
  <c r="I23" i="11"/>
  <c r="G23" i="11"/>
  <c r="U22" i="11"/>
  <c r="T22" i="11"/>
  <c r="O22" i="11"/>
  <c r="M22" i="11"/>
  <c r="K22" i="11"/>
  <c r="I22" i="11"/>
  <c r="G22" i="11"/>
  <c r="U21" i="11"/>
  <c r="T21" i="11"/>
  <c r="O21" i="11"/>
  <c r="M21" i="11"/>
  <c r="K21" i="11"/>
  <c r="I21" i="11"/>
  <c r="G21" i="11"/>
  <c r="U20" i="11"/>
  <c r="T20" i="11"/>
  <c r="O20" i="11"/>
  <c r="M20" i="11"/>
  <c r="K20" i="11"/>
  <c r="I20" i="11"/>
  <c r="G20" i="11"/>
  <c r="U19" i="11"/>
  <c r="S19" i="11"/>
  <c r="R19" i="11"/>
  <c r="Q19" i="11"/>
  <c r="P19" i="11"/>
  <c r="L19" i="11"/>
  <c r="K19" i="11"/>
  <c r="J19" i="11"/>
  <c r="H19" i="11"/>
  <c r="F19" i="11"/>
  <c r="E19" i="11"/>
  <c r="D19" i="11"/>
  <c r="U18" i="11"/>
  <c r="T18" i="11"/>
  <c r="O18" i="11"/>
  <c r="M18" i="11"/>
  <c r="K18" i="11"/>
  <c r="I18" i="11"/>
  <c r="G18" i="11"/>
  <c r="U17" i="11"/>
  <c r="T17" i="11"/>
  <c r="O17" i="11"/>
  <c r="M17" i="11"/>
  <c r="K17" i="11"/>
  <c r="I17" i="11"/>
  <c r="G17" i="11"/>
  <c r="U16" i="11"/>
  <c r="T16" i="11"/>
  <c r="O16" i="11"/>
  <c r="M16" i="11"/>
  <c r="K16" i="11"/>
  <c r="I16" i="11"/>
  <c r="G16" i="11"/>
  <c r="U15" i="11"/>
  <c r="T15" i="11"/>
  <c r="O15" i="11"/>
  <c r="M15" i="11"/>
  <c r="K15" i="11"/>
  <c r="I15" i="11"/>
  <c r="G15" i="11"/>
  <c r="U14" i="11"/>
  <c r="T14" i="11"/>
  <c r="O14" i="11"/>
  <c r="M14" i="11"/>
  <c r="K14" i="11"/>
  <c r="I14" i="11"/>
  <c r="G14" i="11"/>
  <c r="U13" i="11"/>
  <c r="T13" i="11"/>
  <c r="O13" i="11"/>
  <c r="M13" i="11"/>
  <c r="K13" i="11"/>
  <c r="I13" i="11"/>
  <c r="G13" i="11"/>
  <c r="U12" i="11"/>
  <c r="T12" i="11"/>
  <c r="O12" i="11"/>
  <c r="M12" i="11"/>
  <c r="K12" i="11"/>
  <c r="I12" i="11"/>
  <c r="G12" i="11"/>
  <c r="U11" i="11"/>
  <c r="T11" i="11"/>
  <c r="O11" i="11"/>
  <c r="M11" i="11"/>
  <c r="K11" i="11"/>
  <c r="I11" i="11"/>
  <c r="G11" i="11"/>
  <c r="S10" i="11"/>
  <c r="R10" i="11"/>
  <c r="Q10" i="11"/>
  <c r="P10" i="11"/>
  <c r="U10" i="11" s="1"/>
  <c r="L10" i="11"/>
  <c r="J10" i="11"/>
  <c r="H10" i="11"/>
  <c r="F10" i="11"/>
  <c r="E10" i="11"/>
  <c r="M10" i="11" s="1"/>
  <c r="D10" i="11"/>
  <c r="U9" i="11"/>
  <c r="T9" i="11"/>
  <c r="O9" i="11"/>
  <c r="M9" i="11"/>
  <c r="K9" i="11"/>
  <c r="I9" i="11"/>
  <c r="G9" i="11"/>
  <c r="U8" i="11"/>
  <c r="T8" i="11"/>
  <c r="O8" i="11"/>
  <c r="M8" i="11"/>
  <c r="K8" i="11"/>
  <c r="I8" i="11"/>
  <c r="G8" i="11"/>
  <c r="S339" i="10"/>
  <c r="R339" i="10"/>
  <c r="Q339" i="10"/>
  <c r="P339" i="10"/>
  <c r="L339" i="10"/>
  <c r="J339" i="10"/>
  <c r="H339" i="10"/>
  <c r="F339" i="10"/>
  <c r="E339" i="10"/>
  <c r="D339" i="10"/>
  <c r="G339" i="10" s="1"/>
  <c r="S338" i="10"/>
  <c r="R338" i="10"/>
  <c r="Q338" i="10"/>
  <c r="P338" i="10"/>
  <c r="U338" i="10" s="1"/>
  <c r="L338" i="10"/>
  <c r="J338" i="10"/>
  <c r="I338" i="10"/>
  <c r="H338" i="10"/>
  <c r="F338" i="10"/>
  <c r="E338" i="10"/>
  <c r="D338" i="10"/>
  <c r="S337" i="10"/>
  <c r="T337" i="10" s="1"/>
  <c r="R337" i="10"/>
  <c r="Q337" i="10"/>
  <c r="P337" i="10"/>
  <c r="U337" i="10" s="1"/>
  <c r="L337" i="10"/>
  <c r="J337" i="10"/>
  <c r="H337" i="10"/>
  <c r="F337" i="10"/>
  <c r="E337" i="10"/>
  <c r="D337" i="10"/>
  <c r="U336" i="10"/>
  <c r="T336" i="10"/>
  <c r="O336" i="10"/>
  <c r="M336" i="10"/>
  <c r="K336" i="10"/>
  <c r="I336" i="10"/>
  <c r="G336" i="10"/>
  <c r="U335" i="10"/>
  <c r="T335" i="10"/>
  <c r="O335" i="10"/>
  <c r="M335" i="10"/>
  <c r="K335" i="10"/>
  <c r="I335" i="10"/>
  <c r="G335" i="10"/>
  <c r="U334" i="10"/>
  <c r="T334" i="10"/>
  <c r="O334" i="10"/>
  <c r="M334" i="10"/>
  <c r="K334" i="10"/>
  <c r="I334" i="10"/>
  <c r="G334" i="10"/>
  <c r="U333" i="10"/>
  <c r="T333" i="10"/>
  <c r="O333" i="10"/>
  <c r="M333" i="10"/>
  <c r="K333" i="10"/>
  <c r="I333" i="10"/>
  <c r="G333" i="10"/>
  <c r="T332" i="10"/>
  <c r="S332" i="10"/>
  <c r="R332" i="10"/>
  <c r="Q332" i="10"/>
  <c r="P332" i="10"/>
  <c r="L332" i="10"/>
  <c r="J332" i="10"/>
  <c r="H332" i="10"/>
  <c r="F332" i="10"/>
  <c r="E332" i="10"/>
  <c r="M332" i="10" s="1"/>
  <c r="D332" i="10"/>
  <c r="U331" i="10"/>
  <c r="T331" i="10"/>
  <c r="O331" i="10"/>
  <c r="M331" i="10"/>
  <c r="K331" i="10"/>
  <c r="I331" i="10"/>
  <c r="G331" i="10"/>
  <c r="U330" i="10"/>
  <c r="T330" i="10"/>
  <c r="O330" i="10"/>
  <c r="M330" i="10"/>
  <c r="K330" i="10"/>
  <c r="I330" i="10"/>
  <c r="G330" i="10"/>
  <c r="U329" i="10"/>
  <c r="T329" i="10"/>
  <c r="O329" i="10"/>
  <c r="M329" i="10"/>
  <c r="K329" i="10"/>
  <c r="I329" i="10"/>
  <c r="G329" i="10"/>
  <c r="U328" i="10"/>
  <c r="T328" i="10"/>
  <c r="O328" i="10"/>
  <c r="M328" i="10"/>
  <c r="K328" i="10"/>
  <c r="I328" i="10"/>
  <c r="G328" i="10"/>
  <c r="U327" i="10"/>
  <c r="T327" i="10"/>
  <c r="O327" i="10"/>
  <c r="M327" i="10"/>
  <c r="K327" i="10"/>
  <c r="I327" i="10"/>
  <c r="G327" i="10"/>
  <c r="U326" i="10"/>
  <c r="T326" i="10"/>
  <c r="O326" i="10"/>
  <c r="M326" i="10"/>
  <c r="K326" i="10"/>
  <c r="I326" i="10"/>
  <c r="G326" i="10"/>
  <c r="U325" i="10"/>
  <c r="T325" i="10"/>
  <c r="O325" i="10"/>
  <c r="M325" i="10"/>
  <c r="K325" i="10"/>
  <c r="I325" i="10"/>
  <c r="G325" i="10"/>
  <c r="U324" i="10"/>
  <c r="T324" i="10"/>
  <c r="O324" i="10"/>
  <c r="M324" i="10"/>
  <c r="K324" i="10"/>
  <c r="I324" i="10"/>
  <c r="G324" i="10"/>
  <c r="S323" i="10"/>
  <c r="R323" i="10"/>
  <c r="Q323" i="10"/>
  <c r="T323" i="10" s="1"/>
  <c r="P323" i="10"/>
  <c r="U323" i="10" s="1"/>
  <c r="L323" i="10"/>
  <c r="J323" i="10"/>
  <c r="H323" i="10"/>
  <c r="F323" i="10"/>
  <c r="E323" i="10"/>
  <c r="D323" i="10"/>
  <c r="G323" i="10" s="1"/>
  <c r="U322" i="10"/>
  <c r="T322" i="10"/>
  <c r="O322" i="10"/>
  <c r="M322" i="10"/>
  <c r="K322" i="10"/>
  <c r="I322" i="10"/>
  <c r="G322" i="10"/>
  <c r="U321" i="10"/>
  <c r="T321" i="10"/>
  <c r="O321" i="10"/>
  <c r="M321" i="10"/>
  <c r="K321" i="10"/>
  <c r="I321" i="10"/>
  <c r="G321" i="10"/>
  <c r="U320" i="10"/>
  <c r="T320" i="10"/>
  <c r="O320" i="10"/>
  <c r="M320" i="10"/>
  <c r="K320" i="10"/>
  <c r="I320" i="10"/>
  <c r="G320" i="10"/>
  <c r="U319" i="10"/>
  <c r="T319" i="10"/>
  <c r="O319" i="10"/>
  <c r="M319" i="10"/>
  <c r="K319" i="10"/>
  <c r="I319" i="10"/>
  <c r="G319" i="10"/>
  <c r="U318" i="10"/>
  <c r="T318" i="10"/>
  <c r="O318" i="10"/>
  <c r="M318" i="10"/>
  <c r="K318" i="10"/>
  <c r="I318" i="10"/>
  <c r="G318" i="10"/>
  <c r="S317" i="10"/>
  <c r="R317" i="10"/>
  <c r="Q317" i="10"/>
  <c r="T317" i="10" s="1"/>
  <c r="P317" i="10"/>
  <c r="U317" i="10" s="1"/>
  <c r="L317" i="10"/>
  <c r="K317" i="10"/>
  <c r="J317" i="10"/>
  <c r="H317" i="10"/>
  <c r="F317" i="10"/>
  <c r="E317" i="10"/>
  <c r="D317" i="10"/>
  <c r="I317" i="10" s="1"/>
  <c r="U316" i="10"/>
  <c r="T316" i="10"/>
  <c r="O316" i="10"/>
  <c r="M316" i="10"/>
  <c r="K316" i="10"/>
  <c r="I316" i="10"/>
  <c r="G316" i="10"/>
  <c r="U315" i="10"/>
  <c r="T315" i="10"/>
  <c r="O315" i="10"/>
  <c r="M315" i="10"/>
  <c r="K315" i="10"/>
  <c r="I315" i="10"/>
  <c r="G315" i="10"/>
  <c r="U314" i="10"/>
  <c r="T314" i="10"/>
  <c r="O314" i="10"/>
  <c r="M314" i="10"/>
  <c r="K314" i="10"/>
  <c r="I314" i="10"/>
  <c r="G314" i="10"/>
  <c r="U313" i="10"/>
  <c r="T313" i="10"/>
  <c r="O313" i="10"/>
  <c r="M313" i="10"/>
  <c r="K313" i="10"/>
  <c r="I313" i="10"/>
  <c r="G313" i="10"/>
  <c r="U312" i="10"/>
  <c r="T312" i="10"/>
  <c r="O312" i="10"/>
  <c r="M312" i="10"/>
  <c r="K312" i="10"/>
  <c r="I312" i="10"/>
  <c r="G312" i="10"/>
  <c r="U311" i="10"/>
  <c r="T311" i="10"/>
  <c r="O311" i="10"/>
  <c r="M311" i="10"/>
  <c r="K311" i="10"/>
  <c r="I311" i="10"/>
  <c r="G311" i="10"/>
  <c r="T310" i="10"/>
  <c r="S310" i="10"/>
  <c r="R310" i="10"/>
  <c r="Q310" i="10"/>
  <c r="P310" i="10"/>
  <c r="U310" i="10" s="1"/>
  <c r="L310" i="10"/>
  <c r="J310" i="10"/>
  <c r="K310" i="10" s="1"/>
  <c r="H310" i="10"/>
  <c r="F310" i="10"/>
  <c r="E310" i="10"/>
  <c r="D310" i="10"/>
  <c r="U309" i="10"/>
  <c r="T309" i="10"/>
  <c r="O309" i="10"/>
  <c r="M309" i="10"/>
  <c r="K309" i="10"/>
  <c r="I309" i="10"/>
  <c r="G309" i="10"/>
  <c r="U308" i="10"/>
  <c r="T308" i="10"/>
  <c r="O308" i="10"/>
  <c r="M308" i="10"/>
  <c r="K308" i="10"/>
  <c r="I308" i="10"/>
  <c r="G308" i="10"/>
  <c r="U307" i="10"/>
  <c r="T307" i="10"/>
  <c r="O307" i="10"/>
  <c r="M307" i="10"/>
  <c r="K307" i="10"/>
  <c r="I307" i="10"/>
  <c r="G307" i="10"/>
  <c r="U306" i="10"/>
  <c r="T306" i="10"/>
  <c r="O306" i="10"/>
  <c r="M306" i="10"/>
  <c r="K306" i="10"/>
  <c r="I306" i="10"/>
  <c r="G306" i="10"/>
  <c r="U305" i="10"/>
  <c r="T305" i="10"/>
  <c r="O305" i="10"/>
  <c r="M305" i="10"/>
  <c r="K305" i="10"/>
  <c r="I305" i="10"/>
  <c r="G305" i="10"/>
  <c r="U304" i="10"/>
  <c r="T304" i="10"/>
  <c r="O304" i="10"/>
  <c r="M304" i="10"/>
  <c r="K304" i="10"/>
  <c r="I304" i="10"/>
  <c r="G304" i="10"/>
  <c r="S303" i="10"/>
  <c r="T303" i="10" s="1"/>
  <c r="R303" i="10"/>
  <c r="Q303" i="10"/>
  <c r="P303" i="10"/>
  <c r="O303" i="10"/>
  <c r="L303" i="10"/>
  <c r="J303" i="10"/>
  <c r="H303" i="10"/>
  <c r="I303" i="10" s="1"/>
  <c r="F303" i="10"/>
  <c r="G303" i="10" s="1"/>
  <c r="E303" i="10"/>
  <c r="D303" i="10"/>
  <c r="U302" i="10"/>
  <c r="T302" i="10"/>
  <c r="O302" i="10"/>
  <c r="M302" i="10"/>
  <c r="K302" i="10"/>
  <c r="I302" i="10"/>
  <c r="G302" i="10"/>
  <c r="S299" i="10"/>
  <c r="R299" i="10"/>
  <c r="Q299" i="10"/>
  <c r="P299" i="10"/>
  <c r="U299" i="10" s="1"/>
  <c r="L299" i="10"/>
  <c r="J299" i="10"/>
  <c r="H299" i="10"/>
  <c r="F299" i="10"/>
  <c r="E299" i="10"/>
  <c r="M299" i="10" s="1"/>
  <c r="D299" i="10"/>
  <c r="S298" i="10"/>
  <c r="R298" i="10"/>
  <c r="Q298" i="10"/>
  <c r="T298" i="10" s="1"/>
  <c r="P298" i="10"/>
  <c r="L298" i="10"/>
  <c r="K298" i="10"/>
  <c r="J298" i="10"/>
  <c r="H298" i="10"/>
  <c r="F298" i="10"/>
  <c r="G298" i="10" s="1"/>
  <c r="E298" i="10"/>
  <c r="D298" i="10"/>
  <c r="U297" i="10"/>
  <c r="T297" i="10"/>
  <c r="O297" i="10"/>
  <c r="M297" i="10"/>
  <c r="K297" i="10"/>
  <c r="I297" i="10"/>
  <c r="G297" i="10"/>
  <c r="U296" i="10"/>
  <c r="T296" i="10"/>
  <c r="O296" i="10"/>
  <c r="M296" i="10"/>
  <c r="K296" i="10"/>
  <c r="I296" i="10"/>
  <c r="G296" i="10"/>
  <c r="U295" i="10"/>
  <c r="T295" i="10"/>
  <c r="O295" i="10"/>
  <c r="M295" i="10"/>
  <c r="K295" i="10"/>
  <c r="I295" i="10"/>
  <c r="G295" i="10"/>
  <c r="U294" i="10"/>
  <c r="T294" i="10"/>
  <c r="O294" i="10"/>
  <c r="M294" i="10"/>
  <c r="K294" i="10"/>
  <c r="I294" i="10"/>
  <c r="G294" i="10"/>
  <c r="U293" i="10"/>
  <c r="T293" i="10"/>
  <c r="O293" i="10"/>
  <c r="M293" i="10"/>
  <c r="K293" i="10"/>
  <c r="I293" i="10"/>
  <c r="G293" i="10"/>
  <c r="T292" i="10"/>
  <c r="S292" i="10"/>
  <c r="R292" i="10"/>
  <c r="Q292" i="10"/>
  <c r="P292" i="10"/>
  <c r="U292" i="10" s="1"/>
  <c r="L292" i="10"/>
  <c r="J292" i="10"/>
  <c r="K292" i="10" s="1"/>
  <c r="H292" i="10"/>
  <c r="F292" i="10"/>
  <c r="E292" i="10"/>
  <c r="D292" i="10"/>
  <c r="U291" i="10"/>
  <c r="T291" i="10"/>
  <c r="O291" i="10"/>
  <c r="M291" i="10"/>
  <c r="K291" i="10"/>
  <c r="I291" i="10"/>
  <c r="G291" i="10"/>
  <c r="U290" i="10"/>
  <c r="T290" i="10"/>
  <c r="O290" i="10"/>
  <c r="M290" i="10"/>
  <c r="K290" i="10"/>
  <c r="I290" i="10"/>
  <c r="G290" i="10"/>
  <c r="U289" i="10"/>
  <c r="T289" i="10"/>
  <c r="O289" i="10"/>
  <c r="M289" i="10"/>
  <c r="K289" i="10"/>
  <c r="I289" i="10"/>
  <c r="G289" i="10"/>
  <c r="U288" i="10"/>
  <c r="T288" i="10"/>
  <c r="O288" i="10"/>
  <c r="M288" i="10"/>
  <c r="K288" i="10"/>
  <c r="I288" i="10"/>
  <c r="G288" i="10"/>
  <c r="U287" i="10"/>
  <c r="T287" i="10"/>
  <c r="O287" i="10"/>
  <c r="M287" i="10"/>
  <c r="K287" i="10"/>
  <c r="I287" i="10"/>
  <c r="G287" i="10"/>
  <c r="U286" i="10"/>
  <c r="T286" i="10"/>
  <c r="O286" i="10"/>
  <c r="M286" i="10"/>
  <c r="K286" i="10"/>
  <c r="I286" i="10"/>
  <c r="G286" i="10"/>
  <c r="S285" i="10"/>
  <c r="T285" i="10" s="1"/>
  <c r="R285" i="10"/>
  <c r="Q285" i="10"/>
  <c r="P285" i="10"/>
  <c r="O285" i="10"/>
  <c r="L285" i="10"/>
  <c r="J285" i="10"/>
  <c r="H285" i="10"/>
  <c r="I285" i="10" s="1"/>
  <c r="F285" i="10"/>
  <c r="G285" i="10" s="1"/>
  <c r="E285" i="10"/>
  <c r="D285" i="10"/>
  <c r="U284" i="10"/>
  <c r="T284" i="10"/>
  <c r="O284" i="10"/>
  <c r="M284" i="10"/>
  <c r="K284" i="10"/>
  <c r="I284" i="10"/>
  <c r="G284" i="10"/>
  <c r="U283" i="10"/>
  <c r="T283" i="10"/>
  <c r="O283" i="10"/>
  <c r="M283" i="10"/>
  <c r="K283" i="10"/>
  <c r="I283" i="10"/>
  <c r="G283" i="10"/>
  <c r="U282" i="10"/>
  <c r="T282" i="10"/>
  <c r="O282" i="10"/>
  <c r="M282" i="10"/>
  <c r="K282" i="10"/>
  <c r="I282" i="10"/>
  <c r="G282" i="10"/>
  <c r="U281" i="10"/>
  <c r="T281" i="10"/>
  <c r="O281" i="10"/>
  <c r="M281" i="10"/>
  <c r="K281" i="10"/>
  <c r="I281" i="10"/>
  <c r="G281" i="10"/>
  <c r="U280" i="10"/>
  <c r="T280" i="10"/>
  <c r="O280" i="10"/>
  <c r="M280" i="10"/>
  <c r="K280" i="10"/>
  <c r="I280" i="10"/>
  <c r="G280" i="10"/>
  <c r="U279" i="10"/>
  <c r="T279" i="10"/>
  <c r="O279" i="10"/>
  <c r="M279" i="10"/>
  <c r="K279" i="10"/>
  <c r="I279" i="10"/>
  <c r="G279" i="10"/>
  <c r="U278" i="10"/>
  <c r="T278" i="10"/>
  <c r="O278" i="10"/>
  <c r="M278" i="10"/>
  <c r="K278" i="10"/>
  <c r="I278" i="10"/>
  <c r="G278" i="10"/>
  <c r="U277" i="10"/>
  <c r="T277" i="10"/>
  <c r="O277" i="10"/>
  <c r="M277" i="10"/>
  <c r="K277" i="10"/>
  <c r="I277" i="10"/>
  <c r="G277" i="10"/>
  <c r="U276" i="10"/>
  <c r="T276" i="10"/>
  <c r="O276" i="10"/>
  <c r="M276" i="10"/>
  <c r="K276" i="10"/>
  <c r="I276" i="10"/>
  <c r="G276" i="10"/>
  <c r="S275" i="10"/>
  <c r="R275" i="10"/>
  <c r="Q275" i="10"/>
  <c r="P275" i="10"/>
  <c r="U275" i="10" s="1"/>
  <c r="L275" i="10"/>
  <c r="J275" i="10"/>
  <c r="H275" i="10"/>
  <c r="F275" i="10"/>
  <c r="E275" i="10"/>
  <c r="D275" i="10"/>
  <c r="U274" i="10"/>
  <c r="T274" i="10"/>
  <c r="O274" i="10"/>
  <c r="M274" i="10"/>
  <c r="K274" i="10"/>
  <c r="I274" i="10"/>
  <c r="G274" i="10"/>
  <c r="U273" i="10"/>
  <c r="T273" i="10"/>
  <c r="O273" i="10"/>
  <c r="M273" i="10"/>
  <c r="K273" i="10"/>
  <c r="I273" i="10"/>
  <c r="G273" i="10"/>
  <c r="U272" i="10"/>
  <c r="T272" i="10"/>
  <c r="O272" i="10"/>
  <c r="M272" i="10"/>
  <c r="K272" i="10"/>
  <c r="I272" i="10"/>
  <c r="G272" i="10"/>
  <c r="U271" i="10"/>
  <c r="T271" i="10"/>
  <c r="O271" i="10"/>
  <c r="M271" i="10"/>
  <c r="K271" i="10"/>
  <c r="I271" i="10"/>
  <c r="G271" i="10"/>
  <c r="U270" i="10"/>
  <c r="T270" i="10"/>
  <c r="O270" i="10"/>
  <c r="M270" i="10"/>
  <c r="K270" i="10"/>
  <c r="I270" i="10"/>
  <c r="G270" i="10"/>
  <c r="U269" i="10"/>
  <c r="T269" i="10"/>
  <c r="O269" i="10"/>
  <c r="M269" i="10"/>
  <c r="K269" i="10"/>
  <c r="I269" i="10"/>
  <c r="G269" i="10"/>
  <c r="U268" i="10"/>
  <c r="T268" i="10"/>
  <c r="O268" i="10"/>
  <c r="M268" i="10"/>
  <c r="K268" i="10"/>
  <c r="I268" i="10"/>
  <c r="G268" i="10"/>
  <c r="U267" i="10"/>
  <c r="S267" i="10"/>
  <c r="R267" i="10"/>
  <c r="Q267" i="10"/>
  <c r="P267" i="10"/>
  <c r="L267" i="10"/>
  <c r="K267" i="10"/>
  <c r="J267" i="10"/>
  <c r="H267" i="10"/>
  <c r="F267" i="10"/>
  <c r="E267" i="10"/>
  <c r="D267" i="10"/>
  <c r="U266" i="10"/>
  <c r="T266" i="10"/>
  <c r="O266" i="10"/>
  <c r="M266" i="10"/>
  <c r="K266" i="10"/>
  <c r="I266" i="10"/>
  <c r="G266" i="10"/>
  <c r="U265" i="10"/>
  <c r="T265" i="10"/>
  <c r="O265" i="10"/>
  <c r="M265" i="10"/>
  <c r="K265" i="10"/>
  <c r="I265" i="10"/>
  <c r="G265" i="10"/>
  <c r="U264" i="10"/>
  <c r="T264" i="10"/>
  <c r="O264" i="10"/>
  <c r="M264" i="10"/>
  <c r="K264" i="10"/>
  <c r="I264" i="10"/>
  <c r="G264" i="10"/>
  <c r="U263" i="10"/>
  <c r="T263" i="10"/>
  <c r="O263" i="10"/>
  <c r="M263" i="10"/>
  <c r="K263" i="10"/>
  <c r="I263" i="10"/>
  <c r="G263" i="10"/>
  <c r="U260" i="10"/>
  <c r="S260" i="10"/>
  <c r="R260" i="10"/>
  <c r="Q260" i="10"/>
  <c r="P260" i="10"/>
  <c r="L260" i="10"/>
  <c r="J260" i="10"/>
  <c r="H260" i="10"/>
  <c r="I260" i="10" s="1"/>
  <c r="F260" i="10"/>
  <c r="E260" i="10"/>
  <c r="D260" i="10"/>
  <c r="S259" i="10"/>
  <c r="R259" i="10"/>
  <c r="Q259" i="10"/>
  <c r="P259" i="10"/>
  <c r="O259" i="10"/>
  <c r="L259" i="10"/>
  <c r="J259" i="10"/>
  <c r="H259" i="10"/>
  <c r="F259" i="10"/>
  <c r="G259" i="10" s="1"/>
  <c r="E259" i="10"/>
  <c r="M259" i="10" s="1"/>
  <c r="D259" i="10"/>
  <c r="I259" i="10" s="1"/>
  <c r="U258" i="10"/>
  <c r="T258" i="10"/>
  <c r="O258" i="10"/>
  <c r="M258" i="10"/>
  <c r="K258" i="10"/>
  <c r="I258" i="10"/>
  <c r="G258" i="10"/>
  <c r="U257" i="10"/>
  <c r="T257" i="10"/>
  <c r="O257" i="10"/>
  <c r="M257" i="10"/>
  <c r="K257" i="10"/>
  <c r="I257" i="10"/>
  <c r="G257" i="10"/>
  <c r="U256" i="10"/>
  <c r="T256" i="10"/>
  <c r="O256" i="10"/>
  <c r="M256" i="10"/>
  <c r="K256" i="10"/>
  <c r="I256" i="10"/>
  <c r="G256" i="10"/>
  <c r="U255" i="10"/>
  <c r="T255" i="10"/>
  <c r="O255" i="10"/>
  <c r="M255" i="10"/>
  <c r="K255" i="10"/>
  <c r="I255" i="10"/>
  <c r="G255" i="10"/>
  <c r="S254" i="10"/>
  <c r="R254" i="10"/>
  <c r="Q254" i="10"/>
  <c r="T254" i="10" s="1"/>
  <c r="P254" i="10"/>
  <c r="U254" i="10" s="1"/>
  <c r="L254" i="10"/>
  <c r="J254" i="10"/>
  <c r="H254" i="10"/>
  <c r="G254" i="10"/>
  <c r="F254" i="10"/>
  <c r="E254" i="10"/>
  <c r="D254" i="10"/>
  <c r="U253" i="10"/>
  <c r="T253" i="10"/>
  <c r="O253" i="10"/>
  <c r="M253" i="10"/>
  <c r="K253" i="10"/>
  <c r="I253" i="10"/>
  <c r="G253" i="10"/>
  <c r="U252" i="10"/>
  <c r="T252" i="10"/>
  <c r="O252" i="10"/>
  <c r="M252" i="10"/>
  <c r="K252" i="10"/>
  <c r="I252" i="10"/>
  <c r="G252" i="10"/>
  <c r="U251" i="10"/>
  <c r="T251" i="10"/>
  <c r="O251" i="10"/>
  <c r="M251" i="10"/>
  <c r="K251" i="10"/>
  <c r="I251" i="10"/>
  <c r="G251" i="10"/>
  <c r="U250" i="10"/>
  <c r="T250" i="10"/>
  <c r="O250" i="10"/>
  <c r="M250" i="10"/>
  <c r="K250" i="10"/>
  <c r="I250" i="10"/>
  <c r="G250" i="10"/>
  <c r="U249" i="10"/>
  <c r="T249" i="10"/>
  <c r="O249" i="10"/>
  <c r="M249" i="10"/>
  <c r="K249" i="10"/>
  <c r="I249" i="10"/>
  <c r="G249" i="10"/>
  <c r="U248" i="10"/>
  <c r="T248" i="10"/>
  <c r="O248" i="10"/>
  <c r="M248" i="10"/>
  <c r="K248" i="10"/>
  <c r="I248" i="10"/>
  <c r="G248" i="10"/>
  <c r="S247" i="10"/>
  <c r="R247" i="10"/>
  <c r="Q247" i="10"/>
  <c r="P247" i="10"/>
  <c r="O247" i="10"/>
  <c r="L247" i="10"/>
  <c r="J247" i="10"/>
  <c r="H247" i="10"/>
  <c r="F247" i="10"/>
  <c r="G247" i="10" s="1"/>
  <c r="E247" i="10"/>
  <c r="M247" i="10" s="1"/>
  <c r="D247" i="10"/>
  <c r="I247" i="10" s="1"/>
  <c r="U246" i="10"/>
  <c r="T246" i="10"/>
  <c r="O246" i="10"/>
  <c r="M246" i="10"/>
  <c r="K246" i="10"/>
  <c r="I246" i="10"/>
  <c r="G246" i="10"/>
  <c r="U245" i="10"/>
  <c r="T245" i="10"/>
  <c r="O245" i="10"/>
  <c r="M245" i="10"/>
  <c r="K245" i="10"/>
  <c r="I245" i="10"/>
  <c r="G245" i="10"/>
  <c r="U244" i="10"/>
  <c r="T244" i="10"/>
  <c r="O244" i="10"/>
  <c r="M244" i="10"/>
  <c r="K244" i="10"/>
  <c r="I244" i="10"/>
  <c r="G244" i="10"/>
  <c r="U243" i="10"/>
  <c r="T243" i="10"/>
  <c r="O243" i="10"/>
  <c r="M243" i="10"/>
  <c r="K243" i="10"/>
  <c r="I243" i="10"/>
  <c r="G243" i="10"/>
  <c r="U242" i="10"/>
  <c r="T242" i="10"/>
  <c r="O242" i="10"/>
  <c r="M242" i="10"/>
  <c r="K242" i="10"/>
  <c r="I242" i="10"/>
  <c r="G242" i="10"/>
  <c r="U241" i="10"/>
  <c r="T241" i="10"/>
  <c r="O241" i="10"/>
  <c r="M241" i="10"/>
  <c r="K241" i="10"/>
  <c r="I241" i="10"/>
  <c r="G241" i="10"/>
  <c r="S240" i="10"/>
  <c r="R240" i="10"/>
  <c r="Q240" i="10"/>
  <c r="T240" i="10" s="1"/>
  <c r="P240" i="10"/>
  <c r="U240" i="10" s="1"/>
  <c r="L240" i="10"/>
  <c r="J240" i="10"/>
  <c r="H240" i="10"/>
  <c r="F240" i="10"/>
  <c r="E240" i="10"/>
  <c r="M240" i="10" s="1"/>
  <c r="D240" i="10"/>
  <c r="U239" i="10"/>
  <c r="T239" i="10"/>
  <c r="O239" i="10"/>
  <c r="M239" i="10"/>
  <c r="K239" i="10"/>
  <c r="I239" i="10"/>
  <c r="G239" i="10"/>
  <c r="U238" i="10"/>
  <c r="T238" i="10"/>
  <c r="O238" i="10"/>
  <c r="M238" i="10"/>
  <c r="K238" i="10"/>
  <c r="I238" i="10"/>
  <c r="G238" i="10"/>
  <c r="U237" i="10"/>
  <c r="T237" i="10"/>
  <c r="O237" i="10"/>
  <c r="M237" i="10"/>
  <c r="K237" i="10"/>
  <c r="I237" i="10"/>
  <c r="G237" i="10"/>
  <c r="U236" i="10"/>
  <c r="T236" i="10"/>
  <c r="O236" i="10"/>
  <c r="M236" i="10"/>
  <c r="K236" i="10"/>
  <c r="I236" i="10"/>
  <c r="G236" i="10"/>
  <c r="U235" i="10"/>
  <c r="T235" i="10"/>
  <c r="O235" i="10"/>
  <c r="M235" i="10"/>
  <c r="K235" i="10"/>
  <c r="I235" i="10"/>
  <c r="G235" i="10"/>
  <c r="U234" i="10"/>
  <c r="T234" i="10"/>
  <c r="O234" i="10"/>
  <c r="M234" i="10"/>
  <c r="K234" i="10"/>
  <c r="I234" i="10"/>
  <c r="G234" i="10"/>
  <c r="U231" i="10"/>
  <c r="S231" i="10"/>
  <c r="R231" i="10"/>
  <c r="Q231" i="10"/>
  <c r="P231" i="10"/>
  <c r="L231" i="10"/>
  <c r="K231" i="10"/>
  <c r="J231" i="10"/>
  <c r="H231" i="10"/>
  <c r="F231" i="10"/>
  <c r="E231" i="10"/>
  <c r="D231" i="10"/>
  <c r="S230" i="10"/>
  <c r="R230" i="10"/>
  <c r="Q230" i="10"/>
  <c r="P230" i="10"/>
  <c r="L230" i="10"/>
  <c r="J230" i="10"/>
  <c r="H230" i="10"/>
  <c r="F230" i="10"/>
  <c r="E230" i="10"/>
  <c r="M230" i="10" s="1"/>
  <c r="D230" i="10"/>
  <c r="U229" i="10"/>
  <c r="T229" i="10"/>
  <c r="O229" i="10"/>
  <c r="M229" i="10"/>
  <c r="K229" i="10"/>
  <c r="I229" i="10"/>
  <c r="G229" i="10"/>
  <c r="U228" i="10"/>
  <c r="T228" i="10"/>
  <c r="O228" i="10"/>
  <c r="M228" i="10"/>
  <c r="K228" i="10"/>
  <c r="I228" i="10"/>
  <c r="G228" i="10"/>
  <c r="U227" i="10"/>
  <c r="T227" i="10"/>
  <c r="O227" i="10"/>
  <c r="M227" i="10"/>
  <c r="K227" i="10"/>
  <c r="I227" i="10"/>
  <c r="G227" i="10"/>
  <c r="U226" i="10"/>
  <c r="T226" i="10"/>
  <c r="O226" i="10"/>
  <c r="M226" i="10"/>
  <c r="K226" i="10"/>
  <c r="I226" i="10"/>
  <c r="G226" i="10"/>
  <c r="U225" i="10"/>
  <c r="T225" i="10"/>
  <c r="O225" i="10"/>
  <c r="M225" i="10"/>
  <c r="K225" i="10"/>
  <c r="I225" i="10"/>
  <c r="G225" i="10"/>
  <c r="S224" i="10"/>
  <c r="R224" i="10"/>
  <c r="Q224" i="10"/>
  <c r="T224" i="10" s="1"/>
  <c r="P224" i="10"/>
  <c r="U224" i="10" s="1"/>
  <c r="L224" i="10"/>
  <c r="J224" i="10"/>
  <c r="H224" i="10"/>
  <c r="F224" i="10"/>
  <c r="E224" i="10"/>
  <c r="M224" i="10" s="1"/>
  <c r="D224" i="10"/>
  <c r="U223" i="10"/>
  <c r="T223" i="10"/>
  <c r="O223" i="10"/>
  <c r="M223" i="10"/>
  <c r="K223" i="10"/>
  <c r="I223" i="10"/>
  <c r="G223" i="10"/>
  <c r="U222" i="10"/>
  <c r="T222" i="10"/>
  <c r="O222" i="10"/>
  <c r="M222" i="10"/>
  <c r="K222" i="10"/>
  <c r="I222" i="10"/>
  <c r="G222" i="10"/>
  <c r="U221" i="10"/>
  <c r="T221" i="10"/>
  <c r="O221" i="10"/>
  <c r="M221" i="10"/>
  <c r="K221" i="10"/>
  <c r="I221" i="10"/>
  <c r="G221" i="10"/>
  <c r="U220" i="10"/>
  <c r="T220" i="10"/>
  <c r="O220" i="10"/>
  <c r="M220" i="10"/>
  <c r="K220" i="10"/>
  <c r="I220" i="10"/>
  <c r="G220" i="10"/>
  <c r="U219" i="10"/>
  <c r="T219" i="10"/>
  <c r="O219" i="10"/>
  <c r="M219" i="10"/>
  <c r="K219" i="10"/>
  <c r="I219" i="10"/>
  <c r="G219" i="10"/>
  <c r="U218" i="10"/>
  <c r="T218" i="10"/>
  <c r="O218" i="10"/>
  <c r="M218" i="10"/>
  <c r="K218" i="10"/>
  <c r="I218" i="10"/>
  <c r="G218" i="10"/>
  <c r="U217" i="10"/>
  <c r="T217" i="10"/>
  <c r="O217" i="10"/>
  <c r="M217" i="10"/>
  <c r="K217" i="10"/>
  <c r="I217" i="10"/>
  <c r="G217" i="10"/>
  <c r="T216" i="10"/>
  <c r="S216" i="10"/>
  <c r="R216" i="10"/>
  <c r="Q216" i="10"/>
  <c r="P216" i="10"/>
  <c r="O216" i="10"/>
  <c r="L216" i="10"/>
  <c r="J216" i="10"/>
  <c r="K216" i="10" s="1"/>
  <c r="H216" i="10"/>
  <c r="F216" i="10"/>
  <c r="G216" i="10" s="1"/>
  <c r="E216" i="10"/>
  <c r="D216" i="10"/>
  <c r="U215" i="10"/>
  <c r="T215" i="10"/>
  <c r="O215" i="10"/>
  <c r="M215" i="10"/>
  <c r="K215" i="10"/>
  <c r="I215" i="10"/>
  <c r="G215" i="10"/>
  <c r="U214" i="10"/>
  <c r="T214" i="10"/>
  <c r="O214" i="10"/>
  <c r="M214" i="10"/>
  <c r="K214" i="10"/>
  <c r="I214" i="10"/>
  <c r="G214" i="10"/>
  <c r="U213" i="10"/>
  <c r="T213" i="10"/>
  <c r="O213" i="10"/>
  <c r="M213" i="10"/>
  <c r="K213" i="10"/>
  <c r="I213" i="10"/>
  <c r="G213" i="10"/>
  <c r="U212" i="10"/>
  <c r="T212" i="10"/>
  <c r="O212" i="10"/>
  <c r="M212" i="10"/>
  <c r="K212" i="10"/>
  <c r="I212" i="10"/>
  <c r="G212" i="10"/>
  <c r="U211" i="10"/>
  <c r="T211" i="10"/>
  <c r="O211" i="10"/>
  <c r="M211" i="10"/>
  <c r="K211" i="10"/>
  <c r="I211" i="10"/>
  <c r="G211" i="10"/>
  <c r="U210" i="10"/>
  <c r="T210" i="10"/>
  <c r="O210" i="10"/>
  <c r="M210" i="10"/>
  <c r="K210" i="10"/>
  <c r="I210" i="10"/>
  <c r="G210" i="10"/>
  <c r="U209" i="10"/>
  <c r="T209" i="10"/>
  <c r="O209" i="10"/>
  <c r="M209" i="10"/>
  <c r="K209" i="10"/>
  <c r="I209" i="10"/>
  <c r="G209" i="10"/>
  <c r="U208" i="10"/>
  <c r="T208" i="10"/>
  <c r="O208" i="10"/>
  <c r="M208" i="10"/>
  <c r="K208" i="10"/>
  <c r="I208" i="10"/>
  <c r="G208" i="10"/>
  <c r="S205" i="10"/>
  <c r="R205" i="10"/>
  <c r="Q205" i="10"/>
  <c r="P205" i="10"/>
  <c r="L205" i="10"/>
  <c r="J205" i="10"/>
  <c r="H205" i="10"/>
  <c r="F205" i="10"/>
  <c r="U205" i="10" s="1"/>
  <c r="E205" i="10"/>
  <c r="D205" i="10"/>
  <c r="S204" i="10"/>
  <c r="R204" i="10"/>
  <c r="Q204" i="10"/>
  <c r="P204" i="10"/>
  <c r="U204" i="10" s="1"/>
  <c r="L204" i="10"/>
  <c r="J204" i="10"/>
  <c r="I204" i="10"/>
  <c r="H204" i="10"/>
  <c r="F204" i="10"/>
  <c r="E204" i="10"/>
  <c r="D204" i="10"/>
  <c r="U203" i="10"/>
  <c r="T203" i="10"/>
  <c r="O203" i="10"/>
  <c r="M203" i="10"/>
  <c r="K203" i="10"/>
  <c r="I203" i="10"/>
  <c r="G203" i="10"/>
  <c r="U202" i="10"/>
  <c r="T202" i="10"/>
  <c r="O202" i="10"/>
  <c r="M202" i="10"/>
  <c r="K202" i="10"/>
  <c r="I202" i="10"/>
  <c r="G202" i="10"/>
  <c r="U201" i="10"/>
  <c r="T201" i="10"/>
  <c r="O201" i="10"/>
  <c r="M201" i="10"/>
  <c r="K201" i="10"/>
  <c r="I201" i="10"/>
  <c r="G201" i="10"/>
  <c r="U200" i="10"/>
  <c r="T200" i="10"/>
  <c r="O200" i="10"/>
  <c r="M200" i="10"/>
  <c r="K200" i="10"/>
  <c r="I200" i="10"/>
  <c r="G200" i="10"/>
  <c r="U199" i="10"/>
  <c r="T199" i="10"/>
  <c r="O199" i="10"/>
  <c r="M199" i="10"/>
  <c r="K199" i="10"/>
  <c r="I199" i="10"/>
  <c r="G199" i="10"/>
  <c r="U198" i="10"/>
  <c r="S198" i="10"/>
  <c r="R198" i="10"/>
  <c r="Q198" i="10"/>
  <c r="P198" i="10"/>
  <c r="L198" i="10"/>
  <c r="J198" i="10"/>
  <c r="H198" i="10"/>
  <c r="I198" i="10" s="1"/>
  <c r="F198" i="10"/>
  <c r="E198" i="10"/>
  <c r="D198" i="10"/>
  <c r="U197" i="10"/>
  <c r="T197" i="10"/>
  <c r="O197" i="10"/>
  <c r="M197" i="10"/>
  <c r="K197" i="10"/>
  <c r="I197" i="10"/>
  <c r="G197" i="10"/>
  <c r="U196" i="10"/>
  <c r="T196" i="10"/>
  <c r="O196" i="10"/>
  <c r="M196" i="10"/>
  <c r="K196" i="10"/>
  <c r="I196" i="10"/>
  <c r="G196" i="10"/>
  <c r="U195" i="10"/>
  <c r="T195" i="10"/>
  <c r="O195" i="10"/>
  <c r="M195" i="10"/>
  <c r="K195" i="10"/>
  <c r="I195" i="10"/>
  <c r="G195" i="10"/>
  <c r="U194" i="10"/>
  <c r="T194" i="10"/>
  <c r="O194" i="10"/>
  <c r="M194" i="10"/>
  <c r="K194" i="10"/>
  <c r="I194" i="10"/>
  <c r="G194" i="10"/>
  <c r="U193" i="10"/>
  <c r="T193" i="10"/>
  <c r="O193" i="10"/>
  <c r="M193" i="10"/>
  <c r="K193" i="10"/>
  <c r="I193" i="10"/>
  <c r="G193" i="10"/>
  <c r="U192" i="10"/>
  <c r="T192" i="10"/>
  <c r="O192" i="10"/>
  <c r="M192" i="10"/>
  <c r="K192" i="10"/>
  <c r="I192" i="10"/>
  <c r="G192" i="10"/>
  <c r="U191" i="10"/>
  <c r="S191" i="10"/>
  <c r="R191" i="10"/>
  <c r="Q191" i="10"/>
  <c r="T191" i="10" s="1"/>
  <c r="P191" i="10"/>
  <c r="L191" i="10"/>
  <c r="J191" i="10"/>
  <c r="H191" i="10"/>
  <c r="F191" i="10"/>
  <c r="E191" i="10"/>
  <c r="D191" i="10"/>
  <c r="G191" i="10" s="1"/>
  <c r="U190" i="10"/>
  <c r="T190" i="10"/>
  <c r="O190" i="10"/>
  <c r="M190" i="10"/>
  <c r="K190" i="10"/>
  <c r="I190" i="10"/>
  <c r="G190" i="10"/>
  <c r="U189" i="10"/>
  <c r="T189" i="10"/>
  <c r="O189" i="10"/>
  <c r="M189" i="10"/>
  <c r="K189" i="10"/>
  <c r="I189" i="10"/>
  <c r="G189" i="10"/>
  <c r="U188" i="10"/>
  <c r="T188" i="10"/>
  <c r="O188" i="10"/>
  <c r="M188" i="10"/>
  <c r="K188" i="10"/>
  <c r="I188" i="10"/>
  <c r="G188" i="10"/>
  <c r="U187" i="10"/>
  <c r="T187" i="10"/>
  <c r="O187" i="10"/>
  <c r="M187" i="10"/>
  <c r="K187" i="10"/>
  <c r="I187" i="10"/>
  <c r="G187" i="10"/>
  <c r="U186" i="10"/>
  <c r="T186" i="10"/>
  <c r="O186" i="10"/>
  <c r="M186" i="10"/>
  <c r="K186" i="10"/>
  <c r="I186" i="10"/>
  <c r="G186" i="10"/>
  <c r="S185" i="10"/>
  <c r="R185" i="10"/>
  <c r="Q185" i="10"/>
  <c r="P185" i="10"/>
  <c r="L185" i="10"/>
  <c r="J185" i="10"/>
  <c r="H185" i="10"/>
  <c r="F185" i="10"/>
  <c r="U185" i="10" s="1"/>
  <c r="E185" i="10"/>
  <c r="D185" i="10"/>
  <c r="U184" i="10"/>
  <c r="T184" i="10"/>
  <c r="O184" i="10"/>
  <c r="M184" i="10"/>
  <c r="K184" i="10"/>
  <c r="I184" i="10"/>
  <c r="G184" i="10"/>
  <c r="U183" i="10"/>
  <c r="T183" i="10"/>
  <c r="O183" i="10"/>
  <c r="M183" i="10"/>
  <c r="K183" i="10"/>
  <c r="I183" i="10"/>
  <c r="G183" i="10"/>
  <c r="U182" i="10"/>
  <c r="T182" i="10"/>
  <c r="O182" i="10"/>
  <c r="M182" i="10"/>
  <c r="K182" i="10"/>
  <c r="I182" i="10"/>
  <c r="G182" i="10"/>
  <c r="U181" i="10"/>
  <c r="T181" i="10"/>
  <c r="O181" i="10"/>
  <c r="M181" i="10"/>
  <c r="K181" i="10"/>
  <c r="I181" i="10"/>
  <c r="G181" i="10"/>
  <c r="U180" i="10"/>
  <c r="T180" i="10"/>
  <c r="O180" i="10"/>
  <c r="M180" i="10"/>
  <c r="K180" i="10"/>
  <c r="I180" i="10"/>
  <c r="G180" i="10"/>
  <c r="S179" i="10"/>
  <c r="R179" i="10"/>
  <c r="Q179" i="10"/>
  <c r="P179" i="10"/>
  <c r="U179" i="10" s="1"/>
  <c r="L179" i="10"/>
  <c r="J179" i="10"/>
  <c r="H179" i="10"/>
  <c r="F179" i="10"/>
  <c r="E179" i="10"/>
  <c r="D179" i="10"/>
  <c r="U178" i="10"/>
  <c r="T178" i="10"/>
  <c r="O178" i="10"/>
  <c r="M178" i="10"/>
  <c r="K178" i="10"/>
  <c r="I178" i="10"/>
  <c r="G178" i="10"/>
  <c r="U177" i="10"/>
  <c r="T177" i="10"/>
  <c r="O177" i="10"/>
  <c r="M177" i="10"/>
  <c r="K177" i="10"/>
  <c r="I177" i="10"/>
  <c r="G177" i="10"/>
  <c r="U176" i="10"/>
  <c r="T176" i="10"/>
  <c r="O176" i="10"/>
  <c r="M176" i="10"/>
  <c r="K176" i="10"/>
  <c r="I176" i="10"/>
  <c r="G176" i="10"/>
  <c r="U175" i="10"/>
  <c r="T175" i="10"/>
  <c r="O175" i="10"/>
  <c r="M175" i="10"/>
  <c r="K175" i="10"/>
  <c r="I175" i="10"/>
  <c r="G175" i="10"/>
  <c r="U174" i="10"/>
  <c r="T174" i="10"/>
  <c r="O174" i="10"/>
  <c r="M174" i="10"/>
  <c r="K174" i="10"/>
  <c r="I174" i="10"/>
  <c r="G174" i="10"/>
  <c r="U173" i="10"/>
  <c r="T173" i="10"/>
  <c r="O173" i="10"/>
  <c r="M173" i="10"/>
  <c r="K173" i="10"/>
  <c r="I173" i="10"/>
  <c r="G173" i="10"/>
  <c r="S170" i="10"/>
  <c r="T170" i="10" s="1"/>
  <c r="R170" i="10"/>
  <c r="Q170" i="10"/>
  <c r="P170" i="10"/>
  <c r="U170" i="10" s="1"/>
  <c r="L170" i="10"/>
  <c r="J170" i="10"/>
  <c r="K170" i="10" s="1"/>
  <c r="H170" i="10"/>
  <c r="F170" i="10"/>
  <c r="E170" i="10"/>
  <c r="M170" i="10" s="1"/>
  <c r="D170" i="10"/>
  <c r="U169" i="10"/>
  <c r="S169" i="10"/>
  <c r="R169" i="10"/>
  <c r="Q169" i="10"/>
  <c r="T169" i="10" s="1"/>
  <c r="P169" i="10"/>
  <c r="L169" i="10"/>
  <c r="J169" i="10"/>
  <c r="H169" i="10"/>
  <c r="F169" i="10"/>
  <c r="E169" i="10"/>
  <c r="D169" i="10"/>
  <c r="U168" i="10"/>
  <c r="T168" i="10"/>
  <c r="O168" i="10"/>
  <c r="M168" i="10"/>
  <c r="K168" i="10"/>
  <c r="I168" i="10"/>
  <c r="G168" i="10"/>
  <c r="U167" i="10"/>
  <c r="T167" i="10"/>
  <c r="O167" i="10"/>
  <c r="M167" i="10"/>
  <c r="K167" i="10"/>
  <c r="I167" i="10"/>
  <c r="G167" i="10"/>
  <c r="U166" i="10"/>
  <c r="T166" i="10"/>
  <c r="O166" i="10"/>
  <c r="M166" i="10"/>
  <c r="K166" i="10"/>
  <c r="I166" i="10"/>
  <c r="G166" i="10"/>
  <c r="U165" i="10"/>
  <c r="T165" i="10"/>
  <c r="O165" i="10"/>
  <c r="M165" i="10"/>
  <c r="K165" i="10"/>
  <c r="I165" i="10"/>
  <c r="G165" i="10"/>
  <c r="U164" i="10"/>
  <c r="T164" i="10"/>
  <c r="O164" i="10"/>
  <c r="M164" i="10"/>
  <c r="K164" i="10"/>
  <c r="I164" i="10"/>
  <c r="G164" i="10"/>
  <c r="S163" i="10"/>
  <c r="R163" i="10"/>
  <c r="Q163" i="10"/>
  <c r="P163" i="10"/>
  <c r="L163" i="10"/>
  <c r="J163" i="10"/>
  <c r="H163" i="10"/>
  <c r="F163" i="10"/>
  <c r="U163" i="10" s="1"/>
  <c r="E163" i="10"/>
  <c r="D163" i="10"/>
  <c r="G163" i="10" s="1"/>
  <c r="U162" i="10"/>
  <c r="T162" i="10"/>
  <c r="O162" i="10"/>
  <c r="M162" i="10"/>
  <c r="K162" i="10"/>
  <c r="I162" i="10"/>
  <c r="G162" i="10"/>
  <c r="U161" i="10"/>
  <c r="T161" i="10"/>
  <c r="O161" i="10"/>
  <c r="M161" i="10"/>
  <c r="K161" i="10"/>
  <c r="I161" i="10"/>
  <c r="G161" i="10"/>
  <c r="U160" i="10"/>
  <c r="T160" i="10"/>
  <c r="O160" i="10"/>
  <c r="M160" i="10"/>
  <c r="K160" i="10"/>
  <c r="I160" i="10"/>
  <c r="G160" i="10"/>
  <c r="U159" i="10"/>
  <c r="T159" i="10"/>
  <c r="O159" i="10"/>
  <c r="M159" i="10"/>
  <c r="K159" i="10"/>
  <c r="I159" i="10"/>
  <c r="G159" i="10"/>
  <c r="U158" i="10"/>
  <c r="T158" i="10"/>
  <c r="O158" i="10"/>
  <c r="M158" i="10"/>
  <c r="K158" i="10"/>
  <c r="I158" i="10"/>
  <c r="G158" i="10"/>
  <c r="S157" i="10"/>
  <c r="R157" i="10"/>
  <c r="Q157" i="10"/>
  <c r="P157" i="10"/>
  <c r="U157" i="10" s="1"/>
  <c r="L157" i="10"/>
  <c r="J157" i="10"/>
  <c r="H157" i="10"/>
  <c r="F157" i="10"/>
  <c r="E157" i="10"/>
  <c r="D157" i="10"/>
  <c r="U156" i="10"/>
  <c r="T156" i="10"/>
  <c r="O156" i="10"/>
  <c r="M156" i="10"/>
  <c r="K156" i="10"/>
  <c r="I156" i="10"/>
  <c r="G156" i="10"/>
  <c r="U155" i="10"/>
  <c r="T155" i="10"/>
  <c r="O155" i="10"/>
  <c r="M155" i="10"/>
  <c r="K155" i="10"/>
  <c r="I155" i="10"/>
  <c r="G155" i="10"/>
  <c r="U154" i="10"/>
  <c r="T154" i="10"/>
  <c r="O154" i="10"/>
  <c r="M154" i="10"/>
  <c r="K154" i="10"/>
  <c r="I154" i="10"/>
  <c r="G154" i="10"/>
  <c r="U153" i="10"/>
  <c r="T153" i="10"/>
  <c r="O153" i="10"/>
  <c r="M153" i="10"/>
  <c r="K153" i="10"/>
  <c r="I153" i="10"/>
  <c r="G153" i="10"/>
  <c r="U152" i="10"/>
  <c r="T152" i="10"/>
  <c r="O152" i="10"/>
  <c r="M152" i="10"/>
  <c r="K152" i="10"/>
  <c r="I152" i="10"/>
  <c r="G152" i="10"/>
  <c r="U151" i="10"/>
  <c r="T151" i="10"/>
  <c r="O151" i="10"/>
  <c r="M151" i="10"/>
  <c r="K151" i="10"/>
  <c r="I151" i="10"/>
  <c r="G151" i="10"/>
  <c r="S150" i="10"/>
  <c r="R150" i="10"/>
  <c r="Q150" i="10"/>
  <c r="T150" i="10" s="1"/>
  <c r="P150" i="10"/>
  <c r="U150" i="10" s="1"/>
  <c r="L150" i="10"/>
  <c r="J150" i="10"/>
  <c r="H150" i="10"/>
  <c r="F150" i="10"/>
  <c r="E150" i="10"/>
  <c r="D150" i="10"/>
  <c r="U149" i="10"/>
  <c r="T149" i="10"/>
  <c r="O149" i="10"/>
  <c r="M149" i="10"/>
  <c r="K149" i="10"/>
  <c r="I149" i="10"/>
  <c r="G149" i="10"/>
  <c r="U148" i="10"/>
  <c r="T148" i="10"/>
  <c r="O148" i="10"/>
  <c r="M148" i="10"/>
  <c r="K148" i="10"/>
  <c r="I148" i="10"/>
  <c r="G148" i="10"/>
  <c r="U147" i="10"/>
  <c r="T147" i="10"/>
  <c r="O147" i="10"/>
  <c r="M147" i="10"/>
  <c r="K147" i="10"/>
  <c r="I147" i="10"/>
  <c r="G147" i="10"/>
  <c r="U146" i="10"/>
  <c r="T146" i="10"/>
  <c r="O146" i="10"/>
  <c r="M146" i="10"/>
  <c r="K146" i="10"/>
  <c r="I146" i="10"/>
  <c r="G146" i="10"/>
  <c r="U145" i="10"/>
  <c r="T145" i="10"/>
  <c r="O145" i="10"/>
  <c r="M145" i="10"/>
  <c r="K145" i="10"/>
  <c r="I145" i="10"/>
  <c r="G145" i="10"/>
  <c r="S144" i="10"/>
  <c r="T144" i="10" s="1"/>
  <c r="R144" i="10"/>
  <c r="Q144" i="10"/>
  <c r="P144" i="10"/>
  <c r="U144" i="10" s="1"/>
  <c r="L144" i="10"/>
  <c r="J144" i="10"/>
  <c r="K144" i="10" s="1"/>
  <c r="H144" i="10"/>
  <c r="F144" i="10"/>
  <c r="E144" i="10"/>
  <c r="M144" i="10" s="1"/>
  <c r="D144" i="10"/>
  <c r="U143" i="10"/>
  <c r="T143" i="10"/>
  <c r="O143" i="10"/>
  <c r="M143" i="10"/>
  <c r="K143" i="10"/>
  <c r="I143" i="10"/>
  <c r="G143" i="10"/>
  <c r="U142" i="10"/>
  <c r="T142" i="10"/>
  <c r="O142" i="10"/>
  <c r="M142" i="10"/>
  <c r="K142" i="10"/>
  <c r="I142" i="10"/>
  <c r="G142" i="10"/>
  <c r="U141" i="10"/>
  <c r="T141" i="10"/>
  <c r="O141" i="10"/>
  <c r="M141" i="10"/>
  <c r="K141" i="10"/>
  <c r="I141" i="10"/>
  <c r="G141" i="10"/>
  <c r="U140" i="10"/>
  <c r="T140" i="10"/>
  <c r="O140" i="10"/>
  <c r="M140" i="10"/>
  <c r="K140" i="10"/>
  <c r="I140" i="10"/>
  <c r="G140" i="10"/>
  <c r="U139" i="10"/>
  <c r="T139" i="10"/>
  <c r="O139" i="10"/>
  <c r="M139" i="10"/>
  <c r="K139" i="10"/>
  <c r="I139" i="10"/>
  <c r="G139" i="10"/>
  <c r="U138" i="10"/>
  <c r="T138" i="10"/>
  <c r="O138" i="10"/>
  <c r="M138" i="10"/>
  <c r="K138" i="10"/>
  <c r="I138" i="10"/>
  <c r="G138" i="10"/>
  <c r="S137" i="10"/>
  <c r="T137" i="10" s="1"/>
  <c r="R137" i="10"/>
  <c r="Q137" i="10"/>
  <c r="P137" i="10"/>
  <c r="O137" i="10"/>
  <c r="L137" i="10"/>
  <c r="J137" i="10"/>
  <c r="H137" i="10"/>
  <c r="F137" i="10"/>
  <c r="G137" i="10" s="1"/>
  <c r="E137" i="10"/>
  <c r="D137" i="10"/>
  <c r="I137" i="10" s="1"/>
  <c r="U136" i="10"/>
  <c r="T136" i="10"/>
  <c r="O136" i="10"/>
  <c r="M136" i="10"/>
  <c r="K136" i="10"/>
  <c r="I136" i="10"/>
  <c r="G136" i="10"/>
  <c r="U135" i="10"/>
  <c r="T135" i="10"/>
  <c r="O135" i="10"/>
  <c r="M135" i="10"/>
  <c r="K135" i="10"/>
  <c r="I135" i="10"/>
  <c r="G135" i="10"/>
  <c r="U134" i="10"/>
  <c r="T134" i="10"/>
  <c r="O134" i="10"/>
  <c r="M134" i="10"/>
  <c r="K134" i="10"/>
  <c r="I134" i="10"/>
  <c r="G134" i="10"/>
  <c r="U133" i="10"/>
  <c r="T133" i="10"/>
  <c r="O133" i="10"/>
  <c r="M133" i="10"/>
  <c r="K133" i="10"/>
  <c r="I133" i="10"/>
  <c r="G133" i="10"/>
  <c r="S132" i="10"/>
  <c r="T132" i="10" s="1"/>
  <c r="R132" i="10"/>
  <c r="Q132" i="10"/>
  <c r="P132" i="10"/>
  <c r="O132" i="10"/>
  <c r="L132" i="10"/>
  <c r="J132" i="10"/>
  <c r="K132" i="10" s="1"/>
  <c r="H132" i="10"/>
  <c r="G132" i="10"/>
  <c r="F132" i="10"/>
  <c r="E132" i="10"/>
  <c r="D132" i="10"/>
  <c r="I132" i="10" s="1"/>
  <c r="U131" i="10"/>
  <c r="T131" i="10"/>
  <c r="O131" i="10"/>
  <c r="M131" i="10"/>
  <c r="K131" i="10"/>
  <c r="I131" i="10"/>
  <c r="G131" i="10"/>
  <c r="U130" i="10"/>
  <c r="T130" i="10"/>
  <c r="O130" i="10"/>
  <c r="M130" i="10"/>
  <c r="K130" i="10"/>
  <c r="I130" i="10"/>
  <c r="G130" i="10"/>
  <c r="U129" i="10"/>
  <c r="T129" i="10"/>
  <c r="O129" i="10"/>
  <c r="M129" i="10"/>
  <c r="K129" i="10"/>
  <c r="I129" i="10"/>
  <c r="G129" i="10"/>
  <c r="U128" i="10"/>
  <c r="T128" i="10"/>
  <c r="O128" i="10"/>
  <c r="M128" i="10"/>
  <c r="K128" i="10"/>
  <c r="I128" i="10"/>
  <c r="G128" i="10"/>
  <c r="U127" i="10"/>
  <c r="T127" i="10"/>
  <c r="O127" i="10"/>
  <c r="M127" i="10"/>
  <c r="K127" i="10"/>
  <c r="I127" i="10"/>
  <c r="G127" i="10"/>
  <c r="S126" i="10"/>
  <c r="R126" i="10"/>
  <c r="Q126" i="10"/>
  <c r="T126" i="10" s="1"/>
  <c r="P126" i="10"/>
  <c r="O126" i="10"/>
  <c r="L126" i="10"/>
  <c r="K126" i="10"/>
  <c r="J126" i="10"/>
  <c r="H126" i="10"/>
  <c r="F126" i="10"/>
  <c r="G126" i="10" s="1"/>
  <c r="E126" i="10"/>
  <c r="D126" i="10"/>
  <c r="U125" i="10"/>
  <c r="T125" i="10"/>
  <c r="O125" i="10"/>
  <c r="M125" i="10"/>
  <c r="K125" i="10"/>
  <c r="I125" i="10"/>
  <c r="G125" i="10"/>
  <c r="U124" i="10"/>
  <c r="T124" i="10"/>
  <c r="O124" i="10"/>
  <c r="M124" i="10"/>
  <c r="K124" i="10"/>
  <c r="I124" i="10"/>
  <c r="G124" i="10"/>
  <c r="U123" i="10"/>
  <c r="T123" i="10"/>
  <c r="O123" i="10"/>
  <c r="M123" i="10"/>
  <c r="K123" i="10"/>
  <c r="I123" i="10"/>
  <c r="G123" i="10"/>
  <c r="U122" i="10"/>
  <c r="T122" i="10"/>
  <c r="O122" i="10"/>
  <c r="M122" i="10"/>
  <c r="K122" i="10"/>
  <c r="I122" i="10"/>
  <c r="G122" i="10"/>
  <c r="U121" i="10"/>
  <c r="S121" i="10"/>
  <c r="R121" i="10"/>
  <c r="Q121" i="10"/>
  <c r="P121" i="10"/>
  <c r="L121" i="10"/>
  <c r="K121" i="10"/>
  <c r="J121" i="10"/>
  <c r="H121" i="10"/>
  <c r="F121" i="10"/>
  <c r="E121" i="10"/>
  <c r="D121" i="10"/>
  <c r="U120" i="10"/>
  <c r="T120" i="10"/>
  <c r="O120" i="10"/>
  <c r="M120" i="10"/>
  <c r="K120" i="10"/>
  <c r="I120" i="10"/>
  <c r="G120" i="10"/>
  <c r="U119" i="10"/>
  <c r="T119" i="10"/>
  <c r="O119" i="10"/>
  <c r="M119" i="10"/>
  <c r="K119" i="10"/>
  <c r="I119" i="10"/>
  <c r="G119" i="10"/>
  <c r="U118" i="10"/>
  <c r="T118" i="10"/>
  <c r="O118" i="10"/>
  <c r="M118" i="10"/>
  <c r="K118" i="10"/>
  <c r="I118" i="10"/>
  <c r="G118" i="10"/>
  <c r="U117" i="10"/>
  <c r="T117" i="10"/>
  <c r="O117" i="10"/>
  <c r="M117" i="10"/>
  <c r="K117" i="10"/>
  <c r="I117" i="10"/>
  <c r="G117" i="10"/>
  <c r="U116" i="10"/>
  <c r="T116" i="10"/>
  <c r="O116" i="10"/>
  <c r="M116" i="10"/>
  <c r="K116" i="10"/>
  <c r="I116" i="10"/>
  <c r="G116" i="10"/>
  <c r="U115" i="10"/>
  <c r="T115" i="10"/>
  <c r="O115" i="10"/>
  <c r="M115" i="10"/>
  <c r="K115" i="10"/>
  <c r="I115" i="10"/>
  <c r="G115" i="10"/>
  <c r="U114" i="10"/>
  <c r="T114" i="10"/>
  <c r="O114" i="10"/>
  <c r="M114" i="10"/>
  <c r="K114" i="10"/>
  <c r="I114" i="10"/>
  <c r="G114" i="10"/>
  <c r="U113" i="10"/>
  <c r="T113" i="10"/>
  <c r="O113" i="10"/>
  <c r="M113" i="10"/>
  <c r="K113" i="10"/>
  <c r="I113" i="10"/>
  <c r="G113" i="10"/>
  <c r="S112" i="10"/>
  <c r="R112" i="10"/>
  <c r="Q112" i="10"/>
  <c r="P112" i="10"/>
  <c r="U112" i="10" s="1"/>
  <c r="L112" i="10"/>
  <c r="J112" i="10"/>
  <c r="H112" i="10"/>
  <c r="I112" i="10" s="1"/>
  <c r="F112" i="10"/>
  <c r="E112" i="10"/>
  <c r="M112" i="10" s="1"/>
  <c r="D112" i="10"/>
  <c r="U111" i="10"/>
  <c r="T111" i="10"/>
  <c r="O111" i="10"/>
  <c r="M111" i="10"/>
  <c r="K111" i="10"/>
  <c r="I111" i="10"/>
  <c r="G111" i="10"/>
  <c r="U110" i="10"/>
  <c r="T110" i="10"/>
  <c r="O110" i="10"/>
  <c r="M110" i="10"/>
  <c r="K110" i="10"/>
  <c r="I110" i="10"/>
  <c r="G110" i="10"/>
  <c r="U109" i="10"/>
  <c r="T109" i="10"/>
  <c r="O109" i="10"/>
  <c r="M109" i="10"/>
  <c r="K109" i="10"/>
  <c r="I109" i="10"/>
  <c r="G109" i="10"/>
  <c r="U108" i="10"/>
  <c r="T108" i="10"/>
  <c r="O108" i="10"/>
  <c r="M108" i="10"/>
  <c r="K108" i="10"/>
  <c r="I108" i="10"/>
  <c r="G108" i="10"/>
  <c r="U107" i="10"/>
  <c r="T107" i="10"/>
  <c r="O107" i="10"/>
  <c r="M107" i="10"/>
  <c r="K107" i="10"/>
  <c r="I107" i="10"/>
  <c r="G107" i="10"/>
  <c r="S106" i="10"/>
  <c r="R106" i="10"/>
  <c r="Q106" i="10"/>
  <c r="T106" i="10" s="1"/>
  <c r="P106" i="10"/>
  <c r="L106" i="10"/>
  <c r="J106" i="10"/>
  <c r="H106" i="10"/>
  <c r="F106" i="10"/>
  <c r="U106" i="10" s="1"/>
  <c r="E106" i="10"/>
  <c r="D106" i="10"/>
  <c r="G106" i="10" s="1"/>
  <c r="U105" i="10"/>
  <c r="T105" i="10"/>
  <c r="O105" i="10"/>
  <c r="M105" i="10"/>
  <c r="K105" i="10"/>
  <c r="I105" i="10"/>
  <c r="G105" i="10"/>
  <c r="S102" i="10"/>
  <c r="R102" i="10"/>
  <c r="Q102" i="10"/>
  <c r="T102" i="10" s="1"/>
  <c r="P102" i="10"/>
  <c r="L102" i="10"/>
  <c r="J102" i="10"/>
  <c r="H102" i="10"/>
  <c r="I102" i="10" s="1"/>
  <c r="F102" i="10"/>
  <c r="U102" i="10" s="1"/>
  <c r="E102" i="10"/>
  <c r="M102" i="10" s="1"/>
  <c r="D102" i="10"/>
  <c r="S101" i="10"/>
  <c r="T101" i="10" s="1"/>
  <c r="R101" i="10"/>
  <c r="Q101" i="10"/>
  <c r="P101" i="10"/>
  <c r="L101" i="10"/>
  <c r="J101" i="10"/>
  <c r="H101" i="10"/>
  <c r="F101" i="10"/>
  <c r="G101" i="10" s="1"/>
  <c r="E101" i="10"/>
  <c r="D101" i="10"/>
  <c r="O101" i="10" s="1"/>
  <c r="U100" i="10"/>
  <c r="T100" i="10"/>
  <c r="O100" i="10"/>
  <c r="M100" i="10"/>
  <c r="K100" i="10"/>
  <c r="I100" i="10"/>
  <c r="G100" i="10"/>
  <c r="U99" i="10"/>
  <c r="T99" i="10"/>
  <c r="O99" i="10"/>
  <c r="M99" i="10"/>
  <c r="K99" i="10"/>
  <c r="I99" i="10"/>
  <c r="G99" i="10"/>
  <c r="U98" i="10"/>
  <c r="T98" i="10"/>
  <c r="O98" i="10"/>
  <c r="M98" i="10"/>
  <c r="K98" i="10"/>
  <c r="I98" i="10"/>
  <c r="G98" i="10"/>
  <c r="U97" i="10"/>
  <c r="T97" i="10"/>
  <c r="O97" i="10"/>
  <c r="M97" i="10"/>
  <c r="K97" i="10"/>
  <c r="I97" i="10"/>
  <c r="G97" i="10"/>
  <c r="T96" i="10"/>
  <c r="S96" i="10"/>
  <c r="R96" i="10"/>
  <c r="Q96" i="10"/>
  <c r="P96" i="10"/>
  <c r="O96" i="10"/>
  <c r="L96" i="10"/>
  <c r="J96" i="10"/>
  <c r="H96" i="10"/>
  <c r="F96" i="10"/>
  <c r="G96" i="10" s="1"/>
  <c r="E96" i="10"/>
  <c r="D96" i="10"/>
  <c r="U95" i="10"/>
  <c r="T95" i="10"/>
  <c r="O95" i="10"/>
  <c r="M95" i="10"/>
  <c r="K95" i="10"/>
  <c r="I95" i="10"/>
  <c r="G95" i="10"/>
  <c r="U94" i="10"/>
  <c r="T94" i="10"/>
  <c r="O94" i="10"/>
  <c r="M94" i="10"/>
  <c r="K94" i="10"/>
  <c r="I94" i="10"/>
  <c r="G94" i="10"/>
  <c r="U93" i="10"/>
  <c r="T93" i="10"/>
  <c r="O93" i="10"/>
  <c r="M93" i="10"/>
  <c r="K93" i="10"/>
  <c r="I93" i="10"/>
  <c r="G93" i="10"/>
  <c r="U92" i="10"/>
  <c r="T92" i="10"/>
  <c r="O92" i="10"/>
  <c r="M92" i="10"/>
  <c r="K92" i="10"/>
  <c r="I92" i="10"/>
  <c r="G92" i="10"/>
  <c r="S91" i="10"/>
  <c r="R91" i="10"/>
  <c r="Q91" i="10"/>
  <c r="P91" i="10"/>
  <c r="L91" i="10"/>
  <c r="K91" i="10"/>
  <c r="J91" i="10"/>
  <c r="H91" i="10"/>
  <c r="F91" i="10"/>
  <c r="G91" i="10" s="1"/>
  <c r="E91" i="10"/>
  <c r="D91" i="10"/>
  <c r="U90" i="10"/>
  <c r="T90" i="10"/>
  <c r="O90" i="10"/>
  <c r="M90" i="10"/>
  <c r="K90" i="10"/>
  <c r="I90" i="10"/>
  <c r="G90" i="10"/>
  <c r="U89" i="10"/>
  <c r="T89" i="10"/>
  <c r="O89" i="10"/>
  <c r="M89" i="10"/>
  <c r="K89" i="10"/>
  <c r="I89" i="10"/>
  <c r="G89" i="10"/>
  <c r="U88" i="10"/>
  <c r="T88" i="10"/>
  <c r="O88" i="10"/>
  <c r="M88" i="10"/>
  <c r="K88" i="10"/>
  <c r="I88" i="10"/>
  <c r="G88" i="10"/>
  <c r="S85" i="10"/>
  <c r="T85" i="10" s="1"/>
  <c r="R85" i="10"/>
  <c r="Q85" i="10"/>
  <c r="P85" i="10"/>
  <c r="U85" i="10" s="1"/>
  <c r="O85" i="10"/>
  <c r="L85" i="10"/>
  <c r="J85" i="10"/>
  <c r="H85" i="10"/>
  <c r="F85" i="10"/>
  <c r="E85" i="10"/>
  <c r="M85" i="10" s="1"/>
  <c r="D85" i="10"/>
  <c r="I85" i="10" s="1"/>
  <c r="T84" i="10"/>
  <c r="S84" i="10"/>
  <c r="R84" i="10"/>
  <c r="Q84" i="10"/>
  <c r="P84" i="10"/>
  <c r="U84" i="10" s="1"/>
  <c r="L84" i="10"/>
  <c r="K84" i="10"/>
  <c r="J84" i="10"/>
  <c r="H84" i="10"/>
  <c r="G84" i="10"/>
  <c r="F84" i="10"/>
  <c r="E84" i="10"/>
  <c r="M84" i="10" s="1"/>
  <c r="D84" i="10"/>
  <c r="I84" i="10" s="1"/>
  <c r="U83" i="10"/>
  <c r="T83" i="10"/>
  <c r="O83" i="10"/>
  <c r="M83" i="10"/>
  <c r="K83" i="10"/>
  <c r="I83" i="10"/>
  <c r="G83" i="10"/>
  <c r="U82" i="10"/>
  <c r="T82" i="10"/>
  <c r="O82" i="10"/>
  <c r="M82" i="10"/>
  <c r="K82" i="10"/>
  <c r="I82" i="10"/>
  <c r="G82" i="10"/>
  <c r="U81" i="10"/>
  <c r="T81" i="10"/>
  <c r="O81" i="10"/>
  <c r="M81" i="10"/>
  <c r="K81" i="10"/>
  <c r="I81" i="10"/>
  <c r="G81" i="10"/>
  <c r="U80" i="10"/>
  <c r="T80" i="10"/>
  <c r="O80" i="10"/>
  <c r="M80" i="10"/>
  <c r="K80" i="10"/>
  <c r="I80" i="10"/>
  <c r="G80" i="10"/>
  <c r="U79" i="10"/>
  <c r="T79" i="10"/>
  <c r="O79" i="10"/>
  <c r="M79" i="10"/>
  <c r="K79" i="10"/>
  <c r="I79" i="10"/>
  <c r="G79" i="10"/>
  <c r="S78" i="10"/>
  <c r="R78" i="10"/>
  <c r="Q78" i="10"/>
  <c r="T78" i="10" s="1"/>
  <c r="P78" i="10"/>
  <c r="L78" i="10"/>
  <c r="K78" i="10"/>
  <c r="J78" i="10"/>
  <c r="H78" i="10"/>
  <c r="F78" i="10"/>
  <c r="G78" i="10" s="1"/>
  <c r="E78" i="10"/>
  <c r="D78" i="10"/>
  <c r="O78" i="10" s="1"/>
  <c r="U77" i="10"/>
  <c r="T77" i="10"/>
  <c r="O77" i="10"/>
  <c r="M77" i="10"/>
  <c r="K77" i="10"/>
  <c r="I77" i="10"/>
  <c r="G77" i="10"/>
  <c r="U76" i="10"/>
  <c r="T76" i="10"/>
  <c r="O76" i="10"/>
  <c r="M76" i="10"/>
  <c r="K76" i="10"/>
  <c r="I76" i="10"/>
  <c r="G76" i="10"/>
  <c r="U75" i="10"/>
  <c r="T75" i="10"/>
  <c r="O75" i="10"/>
  <c r="M75" i="10"/>
  <c r="K75" i="10"/>
  <c r="I75" i="10"/>
  <c r="G75" i="10"/>
  <c r="U74" i="10"/>
  <c r="T74" i="10"/>
  <c r="O74" i="10"/>
  <c r="M74" i="10"/>
  <c r="K74" i="10"/>
  <c r="I74" i="10"/>
  <c r="G74" i="10"/>
  <c r="U73" i="10"/>
  <c r="T73" i="10"/>
  <c r="O73" i="10"/>
  <c r="M73" i="10"/>
  <c r="K73" i="10"/>
  <c r="I73" i="10"/>
  <c r="G73" i="10"/>
  <c r="U72" i="10"/>
  <c r="T72" i="10"/>
  <c r="O72" i="10"/>
  <c r="M72" i="10"/>
  <c r="K72" i="10"/>
  <c r="I72" i="10"/>
  <c r="G72" i="10"/>
  <c r="U71" i="10"/>
  <c r="T71" i="10"/>
  <c r="O71" i="10"/>
  <c r="M71" i="10"/>
  <c r="K71" i="10"/>
  <c r="I71" i="10"/>
  <c r="G71" i="10"/>
  <c r="U70" i="10"/>
  <c r="S70" i="10"/>
  <c r="R70" i="10"/>
  <c r="Q70" i="10"/>
  <c r="T70" i="10" s="1"/>
  <c r="P70" i="10"/>
  <c r="M70" i="10"/>
  <c r="L70" i="10"/>
  <c r="J70" i="10"/>
  <c r="H70" i="10"/>
  <c r="F70" i="10"/>
  <c r="E70" i="10"/>
  <c r="D70" i="10"/>
  <c r="U69" i="10"/>
  <c r="T69" i="10"/>
  <c r="O69" i="10"/>
  <c r="M69" i="10"/>
  <c r="K69" i="10"/>
  <c r="I69" i="10"/>
  <c r="G69" i="10"/>
  <c r="U68" i="10"/>
  <c r="T68" i="10"/>
  <c r="O68" i="10"/>
  <c r="M68" i="10"/>
  <c r="K68" i="10"/>
  <c r="I68" i="10"/>
  <c r="G68" i="10"/>
  <c r="U67" i="10"/>
  <c r="T67" i="10"/>
  <c r="O67" i="10"/>
  <c r="M67" i="10"/>
  <c r="K67" i="10"/>
  <c r="I67" i="10"/>
  <c r="G67" i="10"/>
  <c r="U66" i="10"/>
  <c r="T66" i="10"/>
  <c r="O66" i="10"/>
  <c r="M66" i="10"/>
  <c r="K66" i="10"/>
  <c r="I66" i="10"/>
  <c r="G66" i="10"/>
  <c r="U65" i="10"/>
  <c r="T65" i="10"/>
  <c r="O65" i="10"/>
  <c r="M65" i="10"/>
  <c r="K65" i="10"/>
  <c r="I65" i="10"/>
  <c r="G65" i="10"/>
  <c r="U64" i="10"/>
  <c r="T64" i="10"/>
  <c r="O64" i="10"/>
  <c r="M64" i="10"/>
  <c r="K64" i="10"/>
  <c r="I64" i="10"/>
  <c r="G64" i="10"/>
  <c r="S63" i="10"/>
  <c r="R63" i="10"/>
  <c r="Q63" i="10"/>
  <c r="T63" i="10" s="1"/>
  <c r="P63" i="10"/>
  <c r="U63" i="10" s="1"/>
  <c r="L63" i="10"/>
  <c r="K63" i="10"/>
  <c r="J63" i="10"/>
  <c r="H63" i="10"/>
  <c r="F63" i="10"/>
  <c r="E63" i="10"/>
  <c r="M63" i="10" s="1"/>
  <c r="D63" i="10"/>
  <c r="U62" i="10"/>
  <c r="T62" i="10"/>
  <c r="O62" i="10"/>
  <c r="M62" i="10"/>
  <c r="K62" i="10"/>
  <c r="I62" i="10"/>
  <c r="G62" i="10"/>
  <c r="U61" i="10"/>
  <c r="T61" i="10"/>
  <c r="O61" i="10"/>
  <c r="M61" i="10"/>
  <c r="K61" i="10"/>
  <c r="I61" i="10"/>
  <c r="G61" i="10"/>
  <c r="U60" i="10"/>
  <c r="T60" i="10"/>
  <c r="O60" i="10"/>
  <c r="M60" i="10"/>
  <c r="K60" i="10"/>
  <c r="I60" i="10"/>
  <c r="G60" i="10"/>
  <c r="U59" i="10"/>
  <c r="T59" i="10"/>
  <c r="O59" i="10"/>
  <c r="M59" i="10"/>
  <c r="K59" i="10"/>
  <c r="I59" i="10"/>
  <c r="G59" i="10"/>
  <c r="S58" i="10"/>
  <c r="R58" i="10"/>
  <c r="Q58" i="10"/>
  <c r="T58" i="10" s="1"/>
  <c r="P58" i="10"/>
  <c r="L58" i="10"/>
  <c r="J58" i="10"/>
  <c r="H58" i="10"/>
  <c r="F58" i="10"/>
  <c r="U58" i="10" s="1"/>
  <c r="E58" i="10"/>
  <c r="D58" i="10"/>
  <c r="I58" i="10" s="1"/>
  <c r="U57" i="10"/>
  <c r="T57" i="10"/>
  <c r="O57" i="10"/>
  <c r="M57" i="10"/>
  <c r="K57" i="10"/>
  <c r="I57" i="10"/>
  <c r="G57" i="10"/>
  <c r="S54" i="10"/>
  <c r="R54" i="10"/>
  <c r="Q54" i="10"/>
  <c r="T54" i="10" s="1"/>
  <c r="P54" i="10"/>
  <c r="L54" i="10"/>
  <c r="J54" i="10"/>
  <c r="H54" i="10"/>
  <c r="F54" i="10"/>
  <c r="U54" i="10" s="1"/>
  <c r="E54" i="10"/>
  <c r="M54" i="10" s="1"/>
  <c r="D54" i="10"/>
  <c r="S53" i="10"/>
  <c r="T53" i="10" s="1"/>
  <c r="R53" i="10"/>
  <c r="Q53" i="10"/>
  <c r="P53" i="10"/>
  <c r="L53" i="10"/>
  <c r="J53" i="10"/>
  <c r="H53" i="10"/>
  <c r="F53" i="10"/>
  <c r="G53" i="10" s="1"/>
  <c r="E53" i="10"/>
  <c r="D53" i="10"/>
  <c r="O53" i="10" s="1"/>
  <c r="U52" i="10"/>
  <c r="T52" i="10"/>
  <c r="O52" i="10"/>
  <c r="M52" i="10"/>
  <c r="K52" i="10"/>
  <c r="I52" i="10"/>
  <c r="G52" i="10"/>
  <c r="U51" i="10"/>
  <c r="T51" i="10"/>
  <c r="O51" i="10"/>
  <c r="M51" i="10"/>
  <c r="K51" i="10"/>
  <c r="I51" i="10"/>
  <c r="G51" i="10"/>
  <c r="U50" i="10"/>
  <c r="T50" i="10"/>
  <c r="O50" i="10"/>
  <c r="M50" i="10"/>
  <c r="K50" i="10"/>
  <c r="I50" i="10"/>
  <c r="G50" i="10"/>
  <c r="U49" i="10"/>
  <c r="T49" i="10"/>
  <c r="O49" i="10"/>
  <c r="M49" i="10"/>
  <c r="K49" i="10"/>
  <c r="I49" i="10"/>
  <c r="G49" i="10"/>
  <c r="U48" i="10"/>
  <c r="T48" i="10"/>
  <c r="O48" i="10"/>
  <c r="M48" i="10"/>
  <c r="K48" i="10"/>
  <c r="I48" i="10"/>
  <c r="G48" i="10"/>
  <c r="S47" i="10"/>
  <c r="R47" i="10"/>
  <c r="Q47" i="10"/>
  <c r="P47" i="10"/>
  <c r="L47" i="10"/>
  <c r="J47" i="10"/>
  <c r="I47" i="10"/>
  <c r="H47" i="10"/>
  <c r="F47" i="10"/>
  <c r="G47" i="10" s="1"/>
  <c r="E47" i="10"/>
  <c r="M47" i="10" s="1"/>
  <c r="D47" i="10"/>
  <c r="O47" i="10" s="1"/>
  <c r="U46" i="10"/>
  <c r="T46" i="10"/>
  <c r="O46" i="10"/>
  <c r="M46" i="10"/>
  <c r="K46" i="10"/>
  <c r="I46" i="10"/>
  <c r="G46" i="10"/>
  <c r="U45" i="10"/>
  <c r="T45" i="10"/>
  <c r="O45" i="10"/>
  <c r="M45" i="10"/>
  <c r="K45" i="10"/>
  <c r="I45" i="10"/>
  <c r="G45" i="10"/>
  <c r="U44" i="10"/>
  <c r="T44" i="10"/>
  <c r="O44" i="10"/>
  <c r="M44" i="10"/>
  <c r="K44" i="10"/>
  <c r="I44" i="10"/>
  <c r="G44" i="10"/>
  <c r="U43" i="10"/>
  <c r="T43" i="10"/>
  <c r="O43" i="10"/>
  <c r="M43" i="10"/>
  <c r="K43" i="10"/>
  <c r="I43" i="10"/>
  <c r="G43" i="10"/>
  <c r="U42" i="10"/>
  <c r="T42" i="10"/>
  <c r="O42" i="10"/>
  <c r="M42" i="10"/>
  <c r="K42" i="10"/>
  <c r="I42" i="10"/>
  <c r="G42" i="10"/>
  <c r="U41" i="10"/>
  <c r="T41" i="10"/>
  <c r="O41" i="10"/>
  <c r="M41" i="10"/>
  <c r="K41" i="10"/>
  <c r="I41" i="10"/>
  <c r="G41" i="10"/>
  <c r="S40" i="10"/>
  <c r="R40" i="10"/>
  <c r="Q40" i="10"/>
  <c r="T40" i="10" s="1"/>
  <c r="P40" i="10"/>
  <c r="L40" i="10"/>
  <c r="J40" i="10"/>
  <c r="H40" i="10"/>
  <c r="F40" i="10"/>
  <c r="U40" i="10" s="1"/>
  <c r="E40" i="10"/>
  <c r="M40" i="10" s="1"/>
  <c r="D40" i="10"/>
  <c r="U39" i="10"/>
  <c r="T39" i="10"/>
  <c r="O39" i="10"/>
  <c r="M39" i="10"/>
  <c r="K39" i="10"/>
  <c r="I39" i="10"/>
  <c r="G39" i="10"/>
  <c r="U38" i="10"/>
  <c r="T38" i="10"/>
  <c r="O38" i="10"/>
  <c r="M38" i="10"/>
  <c r="K38" i="10"/>
  <c r="I38" i="10"/>
  <c r="G38" i="10"/>
  <c r="U37" i="10"/>
  <c r="T37" i="10"/>
  <c r="O37" i="10"/>
  <c r="M37" i="10"/>
  <c r="K37" i="10"/>
  <c r="I37" i="10"/>
  <c r="G37" i="10"/>
  <c r="U36" i="10"/>
  <c r="T36" i="10"/>
  <c r="O36" i="10"/>
  <c r="M36" i="10"/>
  <c r="K36" i="10"/>
  <c r="I36" i="10"/>
  <c r="G36" i="10"/>
  <c r="S35" i="10"/>
  <c r="R35" i="10"/>
  <c r="Q35" i="10"/>
  <c r="P35" i="10"/>
  <c r="O35" i="10"/>
  <c r="L35" i="10"/>
  <c r="J35" i="10"/>
  <c r="H35" i="10"/>
  <c r="I35" i="10" s="1"/>
  <c r="F35" i="10"/>
  <c r="G35" i="10" s="1"/>
  <c r="E35" i="10"/>
  <c r="M35" i="10" s="1"/>
  <c r="D35" i="10"/>
  <c r="U34" i="10"/>
  <c r="T34" i="10"/>
  <c r="O34" i="10"/>
  <c r="M34" i="10"/>
  <c r="K34" i="10"/>
  <c r="I34" i="10"/>
  <c r="G34" i="10"/>
  <c r="U33" i="10"/>
  <c r="T33" i="10"/>
  <c r="O33" i="10"/>
  <c r="M33" i="10"/>
  <c r="K33" i="10"/>
  <c r="I33" i="10"/>
  <c r="G33" i="10"/>
  <c r="U32" i="10"/>
  <c r="T32" i="10"/>
  <c r="O32" i="10"/>
  <c r="M32" i="10"/>
  <c r="K32" i="10"/>
  <c r="I32" i="10"/>
  <c r="G32" i="10"/>
  <c r="U31" i="10"/>
  <c r="T31" i="10"/>
  <c r="O31" i="10"/>
  <c r="M31" i="10"/>
  <c r="K31" i="10"/>
  <c r="I31" i="10"/>
  <c r="G31" i="10"/>
  <c r="U30" i="10"/>
  <c r="T30" i="10"/>
  <c r="O30" i="10"/>
  <c r="M30" i="10"/>
  <c r="K30" i="10"/>
  <c r="I30" i="10"/>
  <c r="G30" i="10"/>
  <c r="U29" i="10"/>
  <c r="T29" i="10"/>
  <c r="O29" i="10"/>
  <c r="M29" i="10"/>
  <c r="K29" i="10"/>
  <c r="I29" i="10"/>
  <c r="G29" i="10"/>
  <c r="U28" i="10"/>
  <c r="T28" i="10"/>
  <c r="O28" i="10"/>
  <c r="M28" i="10"/>
  <c r="K28" i="10"/>
  <c r="I28" i="10"/>
  <c r="G28" i="10"/>
  <c r="S27" i="10"/>
  <c r="R27" i="10"/>
  <c r="Q27" i="10"/>
  <c r="T27" i="10" s="1"/>
  <c r="P27" i="10"/>
  <c r="U27" i="10" s="1"/>
  <c r="L27" i="10"/>
  <c r="K27" i="10"/>
  <c r="J27" i="10"/>
  <c r="H27" i="10"/>
  <c r="F27" i="10"/>
  <c r="E27" i="10"/>
  <c r="M27" i="10" s="1"/>
  <c r="D27" i="10"/>
  <c r="G27" i="10" s="1"/>
  <c r="U26" i="10"/>
  <c r="T26" i="10"/>
  <c r="O26" i="10"/>
  <c r="M26" i="10"/>
  <c r="K26" i="10"/>
  <c r="I26" i="10"/>
  <c r="G26" i="10"/>
  <c r="U25" i="10"/>
  <c r="T25" i="10"/>
  <c r="O25" i="10"/>
  <c r="M25" i="10"/>
  <c r="K25" i="10"/>
  <c r="I25" i="10"/>
  <c r="G25" i="10"/>
  <c r="U24" i="10"/>
  <c r="T24" i="10"/>
  <c r="O24" i="10"/>
  <c r="M24" i="10"/>
  <c r="K24" i="10"/>
  <c r="I24" i="10"/>
  <c r="G24" i="10"/>
  <c r="U23" i="10"/>
  <c r="T23" i="10"/>
  <c r="O23" i="10"/>
  <c r="M23" i="10"/>
  <c r="K23" i="10"/>
  <c r="I23" i="10"/>
  <c r="G23" i="10"/>
  <c r="U22" i="10"/>
  <c r="T22" i="10"/>
  <c r="O22" i="10"/>
  <c r="M22" i="10"/>
  <c r="K22" i="10"/>
  <c r="I22" i="10"/>
  <c r="G22" i="10"/>
  <c r="U21" i="10"/>
  <c r="T21" i="10"/>
  <c r="O21" i="10"/>
  <c r="M21" i="10"/>
  <c r="K21" i="10"/>
  <c r="I21" i="10"/>
  <c r="G21" i="10"/>
  <c r="U20" i="10"/>
  <c r="T20" i="10"/>
  <c r="O20" i="10"/>
  <c r="M20" i="10"/>
  <c r="K20" i="10"/>
  <c r="I20" i="10"/>
  <c r="G20" i="10"/>
  <c r="S19" i="10"/>
  <c r="R19" i="10"/>
  <c r="Q19" i="10"/>
  <c r="P19" i="10"/>
  <c r="L19" i="10"/>
  <c r="J19" i="10"/>
  <c r="I19" i="10"/>
  <c r="H19" i="10"/>
  <c r="F19" i="10"/>
  <c r="G19" i="10" s="1"/>
  <c r="E19" i="10"/>
  <c r="M19" i="10" s="1"/>
  <c r="D19" i="10"/>
  <c r="O19" i="10" s="1"/>
  <c r="U18" i="10"/>
  <c r="T18" i="10"/>
  <c r="O18" i="10"/>
  <c r="M18" i="10"/>
  <c r="K18" i="10"/>
  <c r="I18" i="10"/>
  <c r="G18" i="10"/>
  <c r="U17" i="10"/>
  <c r="T17" i="10"/>
  <c r="O17" i="10"/>
  <c r="M17" i="10"/>
  <c r="K17" i="10"/>
  <c r="I17" i="10"/>
  <c r="G17" i="10"/>
  <c r="U16" i="10"/>
  <c r="T16" i="10"/>
  <c r="O16" i="10"/>
  <c r="M16" i="10"/>
  <c r="K16" i="10"/>
  <c r="I16" i="10"/>
  <c r="G16" i="10"/>
  <c r="U15" i="10"/>
  <c r="T15" i="10"/>
  <c r="O15" i="10"/>
  <c r="M15" i="10"/>
  <c r="K15" i="10"/>
  <c r="I15" i="10"/>
  <c r="G15" i="10"/>
  <c r="U14" i="10"/>
  <c r="T14" i="10"/>
  <c r="O14" i="10"/>
  <c r="M14" i="10"/>
  <c r="K14" i="10"/>
  <c r="I14" i="10"/>
  <c r="G14" i="10"/>
  <c r="U13" i="10"/>
  <c r="T13" i="10"/>
  <c r="O13" i="10"/>
  <c r="M13" i="10"/>
  <c r="K13" i="10"/>
  <c r="I13" i="10"/>
  <c r="G13" i="10"/>
  <c r="U12" i="10"/>
  <c r="T12" i="10"/>
  <c r="O12" i="10"/>
  <c r="M12" i="10"/>
  <c r="K12" i="10"/>
  <c r="I12" i="10"/>
  <c r="G12" i="10"/>
  <c r="U11" i="10"/>
  <c r="T11" i="10"/>
  <c r="O11" i="10"/>
  <c r="M11" i="10"/>
  <c r="K11" i="10"/>
  <c r="I11" i="10"/>
  <c r="G11" i="10"/>
  <c r="S10" i="10"/>
  <c r="R10" i="10"/>
  <c r="Q10" i="10"/>
  <c r="P10" i="10"/>
  <c r="U10" i="10" s="1"/>
  <c r="L10" i="10"/>
  <c r="J10" i="10"/>
  <c r="H10" i="10"/>
  <c r="F10" i="10"/>
  <c r="G10" i="10" s="1"/>
  <c r="E10" i="10"/>
  <c r="D10" i="10"/>
  <c r="U9" i="10"/>
  <c r="T9" i="10"/>
  <c r="O9" i="10"/>
  <c r="M9" i="10"/>
  <c r="K9" i="10"/>
  <c r="I9" i="10"/>
  <c r="G9" i="10"/>
  <c r="U8" i="10"/>
  <c r="T8" i="10"/>
  <c r="O8" i="10"/>
  <c r="M8" i="10"/>
  <c r="K8" i="10"/>
  <c r="I8" i="10"/>
  <c r="G8" i="10"/>
  <c r="S339" i="9"/>
  <c r="R339" i="9"/>
  <c r="Q339" i="9"/>
  <c r="P339" i="9"/>
  <c r="L339" i="9"/>
  <c r="J339" i="9"/>
  <c r="H339" i="9"/>
  <c r="F339" i="9"/>
  <c r="E339" i="9"/>
  <c r="M339" i="9" s="1"/>
  <c r="D339" i="9"/>
  <c r="O339" i="9" s="1"/>
  <c r="S338" i="9"/>
  <c r="T338" i="9" s="1"/>
  <c r="R338" i="9"/>
  <c r="Q338" i="9"/>
  <c r="P338" i="9"/>
  <c r="U338" i="9" s="1"/>
  <c r="O338" i="9"/>
  <c r="L338" i="9"/>
  <c r="K338" i="9"/>
  <c r="J338" i="9"/>
  <c r="I338" i="9"/>
  <c r="H338" i="9"/>
  <c r="F338" i="9"/>
  <c r="E338" i="9"/>
  <c r="M338" i="9" s="1"/>
  <c r="D338" i="9"/>
  <c r="G338" i="9" s="1"/>
  <c r="S337" i="9"/>
  <c r="R337" i="9"/>
  <c r="Q337" i="9"/>
  <c r="P337" i="9"/>
  <c r="L337" i="9"/>
  <c r="J337" i="9"/>
  <c r="K337" i="9" s="1"/>
  <c r="H337" i="9"/>
  <c r="F337" i="9"/>
  <c r="U337" i="9" s="1"/>
  <c r="E337" i="9"/>
  <c r="D337" i="9"/>
  <c r="I337" i="9" s="1"/>
  <c r="U336" i="9"/>
  <c r="T336" i="9"/>
  <c r="O336" i="9"/>
  <c r="M336" i="9"/>
  <c r="K336" i="9"/>
  <c r="I336" i="9"/>
  <c r="G336" i="9"/>
  <c r="U335" i="9"/>
  <c r="T335" i="9"/>
  <c r="O335" i="9"/>
  <c r="M335" i="9"/>
  <c r="K335" i="9"/>
  <c r="I335" i="9"/>
  <c r="G335" i="9"/>
  <c r="U334" i="9"/>
  <c r="T334" i="9"/>
  <c r="O334" i="9"/>
  <c r="M334" i="9"/>
  <c r="K334" i="9"/>
  <c r="I334" i="9"/>
  <c r="G334" i="9"/>
  <c r="U333" i="9"/>
  <c r="T333" i="9"/>
  <c r="O333" i="9"/>
  <c r="M333" i="9"/>
  <c r="K333" i="9"/>
  <c r="I333" i="9"/>
  <c r="G333" i="9"/>
  <c r="S332" i="9"/>
  <c r="R332" i="9"/>
  <c r="Q332" i="9"/>
  <c r="T332" i="9" s="1"/>
  <c r="P332" i="9"/>
  <c r="L332" i="9"/>
  <c r="J332" i="9"/>
  <c r="H332" i="9"/>
  <c r="I332" i="9" s="1"/>
  <c r="F332" i="9"/>
  <c r="E332" i="9"/>
  <c r="M332" i="9" s="1"/>
  <c r="D332" i="9"/>
  <c r="O332" i="9" s="1"/>
  <c r="U331" i="9"/>
  <c r="T331" i="9"/>
  <c r="O331" i="9"/>
  <c r="M331" i="9"/>
  <c r="K331" i="9"/>
  <c r="I331" i="9"/>
  <c r="G331" i="9"/>
  <c r="U330" i="9"/>
  <c r="T330" i="9"/>
  <c r="O330" i="9"/>
  <c r="M330" i="9"/>
  <c r="K330" i="9"/>
  <c r="I330" i="9"/>
  <c r="G330" i="9"/>
  <c r="U329" i="9"/>
  <c r="T329" i="9"/>
  <c r="O329" i="9"/>
  <c r="M329" i="9"/>
  <c r="K329" i="9"/>
  <c r="I329" i="9"/>
  <c r="G329" i="9"/>
  <c r="U328" i="9"/>
  <c r="T328" i="9"/>
  <c r="O328" i="9"/>
  <c r="M328" i="9"/>
  <c r="K328" i="9"/>
  <c r="I328" i="9"/>
  <c r="G328" i="9"/>
  <c r="U327" i="9"/>
  <c r="T327" i="9"/>
  <c r="O327" i="9"/>
  <c r="M327" i="9"/>
  <c r="K327" i="9"/>
  <c r="I327" i="9"/>
  <c r="G327" i="9"/>
  <c r="U326" i="9"/>
  <c r="T326" i="9"/>
  <c r="O326" i="9"/>
  <c r="M326" i="9"/>
  <c r="K326" i="9"/>
  <c r="I326" i="9"/>
  <c r="G326" i="9"/>
  <c r="U325" i="9"/>
  <c r="T325" i="9"/>
  <c r="O325" i="9"/>
  <c r="M325" i="9"/>
  <c r="K325" i="9"/>
  <c r="I325" i="9"/>
  <c r="G325" i="9"/>
  <c r="U324" i="9"/>
  <c r="T324" i="9"/>
  <c r="O324" i="9"/>
  <c r="M324" i="9"/>
  <c r="K324" i="9"/>
  <c r="I324" i="9"/>
  <c r="G324" i="9"/>
  <c r="S323" i="9"/>
  <c r="R323" i="9"/>
  <c r="Q323" i="9"/>
  <c r="T323" i="9" s="1"/>
  <c r="P323" i="9"/>
  <c r="U323" i="9" s="1"/>
  <c r="L323" i="9"/>
  <c r="J323" i="9"/>
  <c r="H323" i="9"/>
  <c r="F323" i="9"/>
  <c r="E323" i="9"/>
  <c r="D323" i="9"/>
  <c r="O323" i="9" s="1"/>
  <c r="U322" i="9"/>
  <c r="T322" i="9"/>
  <c r="O322" i="9"/>
  <c r="M322" i="9"/>
  <c r="K322" i="9"/>
  <c r="I322" i="9"/>
  <c r="G322" i="9"/>
  <c r="U321" i="9"/>
  <c r="T321" i="9"/>
  <c r="O321" i="9"/>
  <c r="M321" i="9"/>
  <c r="K321" i="9"/>
  <c r="I321" i="9"/>
  <c r="G321" i="9"/>
  <c r="U320" i="9"/>
  <c r="T320" i="9"/>
  <c r="O320" i="9"/>
  <c r="M320" i="9"/>
  <c r="K320" i="9"/>
  <c r="I320" i="9"/>
  <c r="G320" i="9"/>
  <c r="U319" i="9"/>
  <c r="T319" i="9"/>
  <c r="O319" i="9"/>
  <c r="M319" i="9"/>
  <c r="K319" i="9"/>
  <c r="I319" i="9"/>
  <c r="G319" i="9"/>
  <c r="U318" i="9"/>
  <c r="T318" i="9"/>
  <c r="O318" i="9"/>
  <c r="M318" i="9"/>
  <c r="K318" i="9"/>
  <c r="I318" i="9"/>
  <c r="G318" i="9"/>
  <c r="S317" i="9"/>
  <c r="T317" i="9" s="1"/>
  <c r="R317" i="9"/>
  <c r="Q317" i="9"/>
  <c r="P317" i="9"/>
  <c r="L317" i="9"/>
  <c r="J317" i="9"/>
  <c r="H317" i="9"/>
  <c r="F317" i="9"/>
  <c r="U317" i="9" s="1"/>
  <c r="E317" i="9"/>
  <c r="D317" i="9"/>
  <c r="O317" i="9" s="1"/>
  <c r="U316" i="9"/>
  <c r="T316" i="9"/>
  <c r="O316" i="9"/>
  <c r="M316" i="9"/>
  <c r="K316" i="9"/>
  <c r="I316" i="9"/>
  <c r="G316" i="9"/>
  <c r="U315" i="9"/>
  <c r="T315" i="9"/>
  <c r="O315" i="9"/>
  <c r="M315" i="9"/>
  <c r="K315" i="9"/>
  <c r="I315" i="9"/>
  <c r="G315" i="9"/>
  <c r="U314" i="9"/>
  <c r="T314" i="9"/>
  <c r="O314" i="9"/>
  <c r="M314" i="9"/>
  <c r="K314" i="9"/>
  <c r="I314" i="9"/>
  <c r="G314" i="9"/>
  <c r="U313" i="9"/>
  <c r="T313" i="9"/>
  <c r="O313" i="9"/>
  <c r="M313" i="9"/>
  <c r="K313" i="9"/>
  <c r="I313" i="9"/>
  <c r="G313" i="9"/>
  <c r="U312" i="9"/>
  <c r="T312" i="9"/>
  <c r="O312" i="9"/>
  <c r="M312" i="9"/>
  <c r="K312" i="9"/>
  <c r="I312" i="9"/>
  <c r="G312" i="9"/>
  <c r="U311" i="9"/>
  <c r="T311" i="9"/>
  <c r="O311" i="9"/>
  <c r="M311" i="9"/>
  <c r="K311" i="9"/>
  <c r="I311" i="9"/>
  <c r="G311" i="9"/>
  <c r="S310" i="9"/>
  <c r="R310" i="9"/>
  <c r="Q310" i="9"/>
  <c r="T310" i="9" s="1"/>
  <c r="P310" i="9"/>
  <c r="U310" i="9" s="1"/>
  <c r="L310" i="9"/>
  <c r="J310" i="9"/>
  <c r="H310" i="9"/>
  <c r="F310" i="9"/>
  <c r="E310" i="9"/>
  <c r="M310" i="9" s="1"/>
  <c r="D310" i="9"/>
  <c r="U309" i="9"/>
  <c r="T309" i="9"/>
  <c r="O309" i="9"/>
  <c r="M309" i="9"/>
  <c r="K309" i="9"/>
  <c r="I309" i="9"/>
  <c r="G309" i="9"/>
  <c r="U308" i="9"/>
  <c r="T308" i="9"/>
  <c r="O308" i="9"/>
  <c r="M308" i="9"/>
  <c r="K308" i="9"/>
  <c r="I308" i="9"/>
  <c r="G308" i="9"/>
  <c r="U307" i="9"/>
  <c r="T307" i="9"/>
  <c r="O307" i="9"/>
  <c r="M307" i="9"/>
  <c r="K307" i="9"/>
  <c r="I307" i="9"/>
  <c r="G307" i="9"/>
  <c r="U306" i="9"/>
  <c r="T306" i="9"/>
  <c r="O306" i="9"/>
  <c r="M306" i="9"/>
  <c r="K306" i="9"/>
  <c r="I306" i="9"/>
  <c r="G306" i="9"/>
  <c r="U305" i="9"/>
  <c r="T305" i="9"/>
  <c r="O305" i="9"/>
  <c r="M305" i="9"/>
  <c r="K305" i="9"/>
  <c r="I305" i="9"/>
  <c r="G305" i="9"/>
  <c r="U304" i="9"/>
  <c r="T304" i="9"/>
  <c r="O304" i="9"/>
  <c r="M304" i="9"/>
  <c r="K304" i="9"/>
  <c r="I304" i="9"/>
  <c r="G304" i="9"/>
  <c r="S303" i="9"/>
  <c r="R303" i="9"/>
  <c r="Q303" i="9"/>
  <c r="P303" i="9"/>
  <c r="U303" i="9" s="1"/>
  <c r="L303" i="9"/>
  <c r="J303" i="9"/>
  <c r="K303" i="9" s="1"/>
  <c r="H303" i="9"/>
  <c r="F303" i="9"/>
  <c r="E303" i="9"/>
  <c r="M303" i="9" s="1"/>
  <c r="D303" i="9"/>
  <c r="I303" i="9" s="1"/>
  <c r="U302" i="9"/>
  <c r="T302" i="9"/>
  <c r="O302" i="9"/>
  <c r="M302" i="9"/>
  <c r="K302" i="9"/>
  <c r="I302" i="9"/>
  <c r="G302" i="9"/>
  <c r="S299" i="9"/>
  <c r="R299" i="9"/>
  <c r="Q299" i="9"/>
  <c r="T299" i="9" s="1"/>
  <c r="P299" i="9"/>
  <c r="U299" i="9" s="1"/>
  <c r="L299" i="9"/>
  <c r="J299" i="9"/>
  <c r="H299" i="9"/>
  <c r="F299" i="9"/>
  <c r="E299" i="9"/>
  <c r="M299" i="9" s="1"/>
  <c r="D299" i="9"/>
  <c r="I299" i="9" s="1"/>
  <c r="S298" i="9"/>
  <c r="R298" i="9"/>
  <c r="Q298" i="9"/>
  <c r="T298" i="9" s="1"/>
  <c r="P298" i="9"/>
  <c r="U298" i="9" s="1"/>
  <c r="L298" i="9"/>
  <c r="J298" i="9"/>
  <c r="H298" i="9"/>
  <c r="F298" i="9"/>
  <c r="E298" i="9"/>
  <c r="M298" i="9" s="1"/>
  <c r="D298" i="9"/>
  <c r="G298" i="9" s="1"/>
  <c r="U297" i="9"/>
  <c r="T297" i="9"/>
  <c r="O297" i="9"/>
  <c r="M297" i="9"/>
  <c r="K297" i="9"/>
  <c r="I297" i="9"/>
  <c r="G297" i="9"/>
  <c r="U296" i="9"/>
  <c r="T296" i="9"/>
  <c r="O296" i="9"/>
  <c r="M296" i="9"/>
  <c r="K296" i="9"/>
  <c r="I296" i="9"/>
  <c r="G296" i="9"/>
  <c r="U295" i="9"/>
  <c r="T295" i="9"/>
  <c r="O295" i="9"/>
  <c r="M295" i="9"/>
  <c r="K295" i="9"/>
  <c r="I295" i="9"/>
  <c r="G295" i="9"/>
  <c r="U294" i="9"/>
  <c r="T294" i="9"/>
  <c r="O294" i="9"/>
  <c r="M294" i="9"/>
  <c r="K294" i="9"/>
  <c r="I294" i="9"/>
  <c r="G294" i="9"/>
  <c r="U293" i="9"/>
  <c r="T293" i="9"/>
  <c r="O293" i="9"/>
  <c r="M293" i="9"/>
  <c r="K293" i="9"/>
  <c r="I293" i="9"/>
  <c r="G293" i="9"/>
  <c r="S292" i="9"/>
  <c r="R292" i="9"/>
  <c r="Q292" i="9"/>
  <c r="P292" i="9"/>
  <c r="U292" i="9" s="1"/>
  <c r="L292" i="9"/>
  <c r="J292" i="9"/>
  <c r="I292" i="9"/>
  <c r="H292" i="9"/>
  <c r="F292" i="9"/>
  <c r="E292" i="9"/>
  <c r="D292" i="9"/>
  <c r="U291" i="9"/>
  <c r="T291" i="9"/>
  <c r="O291" i="9"/>
  <c r="M291" i="9"/>
  <c r="K291" i="9"/>
  <c r="I291" i="9"/>
  <c r="G291" i="9"/>
  <c r="U290" i="9"/>
  <c r="T290" i="9"/>
  <c r="O290" i="9"/>
  <c r="M290" i="9"/>
  <c r="K290" i="9"/>
  <c r="I290" i="9"/>
  <c r="G290" i="9"/>
  <c r="U289" i="9"/>
  <c r="T289" i="9"/>
  <c r="O289" i="9"/>
  <c r="M289" i="9"/>
  <c r="K289" i="9"/>
  <c r="I289" i="9"/>
  <c r="G289" i="9"/>
  <c r="U288" i="9"/>
  <c r="T288" i="9"/>
  <c r="O288" i="9"/>
  <c r="M288" i="9"/>
  <c r="K288" i="9"/>
  <c r="I288" i="9"/>
  <c r="G288" i="9"/>
  <c r="U287" i="9"/>
  <c r="T287" i="9"/>
  <c r="O287" i="9"/>
  <c r="M287" i="9"/>
  <c r="K287" i="9"/>
  <c r="I287" i="9"/>
  <c r="G287" i="9"/>
  <c r="U286" i="9"/>
  <c r="T286" i="9"/>
  <c r="O286" i="9"/>
  <c r="M286" i="9"/>
  <c r="K286" i="9"/>
  <c r="I286" i="9"/>
  <c r="G286" i="9"/>
  <c r="S285" i="9"/>
  <c r="R285" i="9"/>
  <c r="Q285" i="9"/>
  <c r="P285" i="9"/>
  <c r="L285" i="9"/>
  <c r="J285" i="9"/>
  <c r="K285" i="9" s="1"/>
  <c r="H285" i="9"/>
  <c r="F285" i="9"/>
  <c r="U285" i="9" s="1"/>
  <c r="E285" i="9"/>
  <c r="D285" i="9"/>
  <c r="I285" i="9" s="1"/>
  <c r="U284" i="9"/>
  <c r="T284" i="9"/>
  <c r="O284" i="9"/>
  <c r="M284" i="9"/>
  <c r="K284" i="9"/>
  <c r="I284" i="9"/>
  <c r="G284" i="9"/>
  <c r="U283" i="9"/>
  <c r="T283" i="9"/>
  <c r="O283" i="9"/>
  <c r="M283" i="9"/>
  <c r="K283" i="9"/>
  <c r="I283" i="9"/>
  <c r="G283" i="9"/>
  <c r="U282" i="9"/>
  <c r="T282" i="9"/>
  <c r="O282" i="9"/>
  <c r="M282" i="9"/>
  <c r="K282" i="9"/>
  <c r="I282" i="9"/>
  <c r="G282" i="9"/>
  <c r="U281" i="9"/>
  <c r="T281" i="9"/>
  <c r="O281" i="9"/>
  <c r="M281" i="9"/>
  <c r="K281" i="9"/>
  <c r="I281" i="9"/>
  <c r="G281" i="9"/>
  <c r="U280" i="9"/>
  <c r="T280" i="9"/>
  <c r="O280" i="9"/>
  <c r="M280" i="9"/>
  <c r="K280" i="9"/>
  <c r="I280" i="9"/>
  <c r="G280" i="9"/>
  <c r="U279" i="9"/>
  <c r="T279" i="9"/>
  <c r="O279" i="9"/>
  <c r="M279" i="9"/>
  <c r="K279" i="9"/>
  <c r="I279" i="9"/>
  <c r="G279" i="9"/>
  <c r="U278" i="9"/>
  <c r="T278" i="9"/>
  <c r="O278" i="9"/>
  <c r="M278" i="9"/>
  <c r="K278" i="9"/>
  <c r="I278" i="9"/>
  <c r="G278" i="9"/>
  <c r="U277" i="9"/>
  <c r="T277" i="9"/>
  <c r="O277" i="9"/>
  <c r="M277" i="9"/>
  <c r="K277" i="9"/>
  <c r="I277" i="9"/>
  <c r="G277" i="9"/>
  <c r="U276" i="9"/>
  <c r="T276" i="9"/>
  <c r="O276" i="9"/>
  <c r="M276" i="9"/>
  <c r="K276" i="9"/>
  <c r="I276" i="9"/>
  <c r="G276" i="9"/>
  <c r="S275" i="9"/>
  <c r="R275" i="9"/>
  <c r="Q275" i="9"/>
  <c r="T275" i="9" s="1"/>
  <c r="P275" i="9"/>
  <c r="U275" i="9" s="1"/>
  <c r="L275" i="9"/>
  <c r="J275" i="9"/>
  <c r="K275" i="9" s="1"/>
  <c r="H275" i="9"/>
  <c r="F275" i="9"/>
  <c r="E275" i="9"/>
  <c r="M275" i="9" s="1"/>
  <c r="D275" i="9"/>
  <c r="U274" i="9"/>
  <c r="T274" i="9"/>
  <c r="O274" i="9"/>
  <c r="M274" i="9"/>
  <c r="K274" i="9"/>
  <c r="I274" i="9"/>
  <c r="G274" i="9"/>
  <c r="U273" i="9"/>
  <c r="T273" i="9"/>
  <c r="O273" i="9"/>
  <c r="M273" i="9"/>
  <c r="K273" i="9"/>
  <c r="I273" i="9"/>
  <c r="G273" i="9"/>
  <c r="U272" i="9"/>
  <c r="T272" i="9"/>
  <c r="O272" i="9"/>
  <c r="M272" i="9"/>
  <c r="K272" i="9"/>
  <c r="I272" i="9"/>
  <c r="G272" i="9"/>
  <c r="U271" i="9"/>
  <c r="T271" i="9"/>
  <c r="O271" i="9"/>
  <c r="M271" i="9"/>
  <c r="K271" i="9"/>
  <c r="I271" i="9"/>
  <c r="G271" i="9"/>
  <c r="U270" i="9"/>
  <c r="T270" i="9"/>
  <c r="O270" i="9"/>
  <c r="M270" i="9"/>
  <c r="K270" i="9"/>
  <c r="I270" i="9"/>
  <c r="G270" i="9"/>
  <c r="U269" i="9"/>
  <c r="T269" i="9"/>
  <c r="O269" i="9"/>
  <c r="M269" i="9"/>
  <c r="K269" i="9"/>
  <c r="I269" i="9"/>
  <c r="G269" i="9"/>
  <c r="U268" i="9"/>
  <c r="T268" i="9"/>
  <c r="O268" i="9"/>
  <c r="M268" i="9"/>
  <c r="K268" i="9"/>
  <c r="I268" i="9"/>
  <c r="G268" i="9"/>
  <c r="S267" i="9"/>
  <c r="R267" i="9"/>
  <c r="Q267" i="9"/>
  <c r="P267" i="9"/>
  <c r="L267" i="9"/>
  <c r="J267" i="9"/>
  <c r="H267" i="9"/>
  <c r="F267" i="9"/>
  <c r="U267" i="9" s="1"/>
  <c r="E267" i="9"/>
  <c r="D267" i="9"/>
  <c r="O267" i="9" s="1"/>
  <c r="U266" i="9"/>
  <c r="T266" i="9"/>
  <c r="O266" i="9"/>
  <c r="M266" i="9"/>
  <c r="K266" i="9"/>
  <c r="I266" i="9"/>
  <c r="G266" i="9"/>
  <c r="U265" i="9"/>
  <c r="T265" i="9"/>
  <c r="O265" i="9"/>
  <c r="M265" i="9"/>
  <c r="K265" i="9"/>
  <c r="I265" i="9"/>
  <c r="G265" i="9"/>
  <c r="U264" i="9"/>
  <c r="T264" i="9"/>
  <c r="O264" i="9"/>
  <c r="M264" i="9"/>
  <c r="K264" i="9"/>
  <c r="I264" i="9"/>
  <c r="G264" i="9"/>
  <c r="U263" i="9"/>
  <c r="T263" i="9"/>
  <c r="O263" i="9"/>
  <c r="M263" i="9"/>
  <c r="K263" i="9"/>
  <c r="I263" i="9"/>
  <c r="G263" i="9"/>
  <c r="T260" i="9"/>
  <c r="S260" i="9"/>
  <c r="R260" i="9"/>
  <c r="Q260" i="9"/>
  <c r="P260" i="9"/>
  <c r="O260" i="9"/>
  <c r="L260" i="9"/>
  <c r="J260" i="9"/>
  <c r="I260" i="9"/>
  <c r="H260" i="9"/>
  <c r="F260" i="9"/>
  <c r="G260" i="9" s="1"/>
  <c r="E260" i="9"/>
  <c r="D260" i="9"/>
  <c r="S259" i="9"/>
  <c r="R259" i="9"/>
  <c r="Q259" i="9"/>
  <c r="P259" i="9"/>
  <c r="U259" i="9" s="1"/>
  <c r="L259" i="9"/>
  <c r="J259" i="9"/>
  <c r="K259" i="9" s="1"/>
  <c r="H259" i="9"/>
  <c r="F259" i="9"/>
  <c r="E259" i="9"/>
  <c r="M259" i="9" s="1"/>
  <c r="D259" i="9"/>
  <c r="I259" i="9" s="1"/>
  <c r="U258" i="9"/>
  <c r="T258" i="9"/>
  <c r="O258" i="9"/>
  <c r="M258" i="9"/>
  <c r="K258" i="9"/>
  <c r="I258" i="9"/>
  <c r="G258" i="9"/>
  <c r="U257" i="9"/>
  <c r="T257" i="9"/>
  <c r="O257" i="9"/>
  <c r="M257" i="9"/>
  <c r="K257" i="9"/>
  <c r="I257" i="9"/>
  <c r="G257" i="9"/>
  <c r="U256" i="9"/>
  <c r="T256" i="9"/>
  <c r="O256" i="9"/>
  <c r="M256" i="9"/>
  <c r="K256" i="9"/>
  <c r="I256" i="9"/>
  <c r="G256" i="9"/>
  <c r="U255" i="9"/>
  <c r="T255" i="9"/>
  <c r="O255" i="9"/>
  <c r="M255" i="9"/>
  <c r="K255" i="9"/>
  <c r="I255" i="9"/>
  <c r="G255" i="9"/>
  <c r="S254" i="9"/>
  <c r="R254" i="9"/>
  <c r="Q254" i="9"/>
  <c r="T254" i="9" s="1"/>
  <c r="P254" i="9"/>
  <c r="U254" i="9" s="1"/>
  <c r="L254" i="9"/>
  <c r="J254" i="9"/>
  <c r="H254" i="9"/>
  <c r="F254" i="9"/>
  <c r="E254" i="9"/>
  <c r="M254" i="9" s="1"/>
  <c r="D254" i="9"/>
  <c r="I254" i="9" s="1"/>
  <c r="U253" i="9"/>
  <c r="T253" i="9"/>
  <c r="O253" i="9"/>
  <c r="M253" i="9"/>
  <c r="K253" i="9"/>
  <c r="I253" i="9"/>
  <c r="G253" i="9"/>
  <c r="U252" i="9"/>
  <c r="T252" i="9"/>
  <c r="O252" i="9"/>
  <c r="M252" i="9"/>
  <c r="K252" i="9"/>
  <c r="I252" i="9"/>
  <c r="G252" i="9"/>
  <c r="U251" i="9"/>
  <c r="T251" i="9"/>
  <c r="O251" i="9"/>
  <c r="M251" i="9"/>
  <c r="K251" i="9"/>
  <c r="I251" i="9"/>
  <c r="G251" i="9"/>
  <c r="U250" i="9"/>
  <c r="T250" i="9"/>
  <c r="O250" i="9"/>
  <c r="M250" i="9"/>
  <c r="K250" i="9"/>
  <c r="I250" i="9"/>
  <c r="G250" i="9"/>
  <c r="U249" i="9"/>
  <c r="T249" i="9"/>
  <c r="O249" i="9"/>
  <c r="M249" i="9"/>
  <c r="K249" i="9"/>
  <c r="I249" i="9"/>
  <c r="G249" i="9"/>
  <c r="U248" i="9"/>
  <c r="T248" i="9"/>
  <c r="O248" i="9"/>
  <c r="M248" i="9"/>
  <c r="K248" i="9"/>
  <c r="I248" i="9"/>
  <c r="G248" i="9"/>
  <c r="S247" i="9"/>
  <c r="R247" i="9"/>
  <c r="Q247" i="9"/>
  <c r="P247" i="9"/>
  <c r="U247" i="9" s="1"/>
  <c r="L247" i="9"/>
  <c r="J247" i="9"/>
  <c r="H247" i="9"/>
  <c r="F247" i="9"/>
  <c r="E247" i="9"/>
  <c r="D247" i="9"/>
  <c r="U246" i="9"/>
  <c r="T246" i="9"/>
  <c r="O246" i="9"/>
  <c r="M246" i="9"/>
  <c r="K246" i="9"/>
  <c r="I246" i="9"/>
  <c r="G246" i="9"/>
  <c r="U245" i="9"/>
  <c r="T245" i="9"/>
  <c r="O245" i="9"/>
  <c r="M245" i="9"/>
  <c r="K245" i="9"/>
  <c r="I245" i="9"/>
  <c r="G245" i="9"/>
  <c r="U244" i="9"/>
  <c r="T244" i="9"/>
  <c r="O244" i="9"/>
  <c r="M244" i="9"/>
  <c r="K244" i="9"/>
  <c r="I244" i="9"/>
  <c r="G244" i="9"/>
  <c r="U243" i="9"/>
  <c r="T243" i="9"/>
  <c r="O243" i="9"/>
  <c r="M243" i="9"/>
  <c r="K243" i="9"/>
  <c r="I243" i="9"/>
  <c r="G243" i="9"/>
  <c r="U242" i="9"/>
  <c r="T242" i="9"/>
  <c r="O242" i="9"/>
  <c r="M242" i="9"/>
  <c r="K242" i="9"/>
  <c r="I242" i="9"/>
  <c r="G242" i="9"/>
  <c r="U241" i="9"/>
  <c r="T241" i="9"/>
  <c r="O241" i="9"/>
  <c r="M241" i="9"/>
  <c r="K241" i="9"/>
  <c r="I241" i="9"/>
  <c r="G241" i="9"/>
  <c r="S240" i="9"/>
  <c r="R240" i="9"/>
  <c r="Q240" i="9"/>
  <c r="T240" i="9" s="1"/>
  <c r="P240" i="9"/>
  <c r="U240" i="9" s="1"/>
  <c r="L240" i="9"/>
  <c r="J240" i="9"/>
  <c r="H240" i="9"/>
  <c r="F240" i="9"/>
  <c r="E240" i="9"/>
  <c r="K240" i="9" s="1"/>
  <c r="D240" i="9"/>
  <c r="U239" i="9"/>
  <c r="T239" i="9"/>
  <c r="O239" i="9"/>
  <c r="M239" i="9"/>
  <c r="K239" i="9"/>
  <c r="I239" i="9"/>
  <c r="G239" i="9"/>
  <c r="U238" i="9"/>
  <c r="T238" i="9"/>
  <c r="O238" i="9"/>
  <c r="M238" i="9"/>
  <c r="K238" i="9"/>
  <c r="I238" i="9"/>
  <c r="G238" i="9"/>
  <c r="U237" i="9"/>
  <c r="T237" i="9"/>
  <c r="O237" i="9"/>
  <c r="M237" i="9"/>
  <c r="K237" i="9"/>
  <c r="I237" i="9"/>
  <c r="G237" i="9"/>
  <c r="U236" i="9"/>
  <c r="T236" i="9"/>
  <c r="O236" i="9"/>
  <c r="M236" i="9"/>
  <c r="K236" i="9"/>
  <c r="I236" i="9"/>
  <c r="G236" i="9"/>
  <c r="U235" i="9"/>
  <c r="T235" i="9"/>
  <c r="O235" i="9"/>
  <c r="M235" i="9"/>
  <c r="K235" i="9"/>
  <c r="I235" i="9"/>
  <c r="G235" i="9"/>
  <c r="U234" i="9"/>
  <c r="T234" i="9"/>
  <c r="O234" i="9"/>
  <c r="M234" i="9"/>
  <c r="K234" i="9"/>
  <c r="I234" i="9"/>
  <c r="G234" i="9"/>
  <c r="S231" i="9"/>
  <c r="R231" i="9"/>
  <c r="Q231" i="9"/>
  <c r="T231" i="9" s="1"/>
  <c r="P231" i="9"/>
  <c r="O231" i="9"/>
  <c r="L231" i="9"/>
  <c r="J231" i="9"/>
  <c r="H231" i="9"/>
  <c r="I231" i="9" s="1"/>
  <c r="F231" i="9"/>
  <c r="E231" i="9"/>
  <c r="M231" i="9" s="1"/>
  <c r="D231" i="9"/>
  <c r="S230" i="9"/>
  <c r="R230" i="9"/>
  <c r="Q230" i="9"/>
  <c r="T230" i="9" s="1"/>
  <c r="P230" i="9"/>
  <c r="O230" i="9"/>
  <c r="L230" i="9"/>
  <c r="J230" i="9"/>
  <c r="H230" i="9"/>
  <c r="G230" i="9"/>
  <c r="F230" i="9"/>
  <c r="E230" i="9"/>
  <c r="D230" i="9"/>
  <c r="U229" i="9"/>
  <c r="T229" i="9"/>
  <c r="O229" i="9"/>
  <c r="M229" i="9"/>
  <c r="K229" i="9"/>
  <c r="I229" i="9"/>
  <c r="G229" i="9"/>
  <c r="U228" i="9"/>
  <c r="T228" i="9"/>
  <c r="O228" i="9"/>
  <c r="M228" i="9"/>
  <c r="K228" i="9"/>
  <c r="I228" i="9"/>
  <c r="G228" i="9"/>
  <c r="U227" i="9"/>
  <c r="T227" i="9"/>
  <c r="O227" i="9"/>
  <c r="M227" i="9"/>
  <c r="K227" i="9"/>
  <c r="I227" i="9"/>
  <c r="G227" i="9"/>
  <c r="U226" i="9"/>
  <c r="T226" i="9"/>
  <c r="O226" i="9"/>
  <c r="M226" i="9"/>
  <c r="K226" i="9"/>
  <c r="I226" i="9"/>
  <c r="G226" i="9"/>
  <c r="U225" i="9"/>
  <c r="T225" i="9"/>
  <c r="O225" i="9"/>
  <c r="M225" i="9"/>
  <c r="K225" i="9"/>
  <c r="I225" i="9"/>
  <c r="G225" i="9"/>
  <c r="T224" i="9"/>
  <c r="S224" i="9"/>
  <c r="R224" i="9"/>
  <c r="Q224" i="9"/>
  <c r="P224" i="9"/>
  <c r="L224" i="9"/>
  <c r="J224" i="9"/>
  <c r="H224" i="9"/>
  <c r="G224" i="9"/>
  <c r="F224" i="9"/>
  <c r="E224" i="9"/>
  <c r="D224" i="9"/>
  <c r="O224" i="9" s="1"/>
  <c r="U223" i="9"/>
  <c r="T223" i="9"/>
  <c r="O223" i="9"/>
  <c r="M223" i="9"/>
  <c r="K223" i="9"/>
  <c r="I223" i="9"/>
  <c r="G223" i="9"/>
  <c r="U222" i="9"/>
  <c r="T222" i="9"/>
  <c r="O222" i="9"/>
  <c r="M222" i="9"/>
  <c r="K222" i="9"/>
  <c r="I222" i="9"/>
  <c r="G222" i="9"/>
  <c r="U221" i="9"/>
  <c r="T221" i="9"/>
  <c r="O221" i="9"/>
  <c r="M221" i="9"/>
  <c r="K221" i="9"/>
  <c r="I221" i="9"/>
  <c r="G221" i="9"/>
  <c r="U220" i="9"/>
  <c r="T220" i="9"/>
  <c r="O220" i="9"/>
  <c r="M220" i="9"/>
  <c r="K220" i="9"/>
  <c r="I220" i="9"/>
  <c r="G220" i="9"/>
  <c r="U219" i="9"/>
  <c r="T219" i="9"/>
  <c r="O219" i="9"/>
  <c r="M219" i="9"/>
  <c r="K219" i="9"/>
  <c r="I219" i="9"/>
  <c r="G219" i="9"/>
  <c r="U218" i="9"/>
  <c r="T218" i="9"/>
  <c r="O218" i="9"/>
  <c r="M218" i="9"/>
  <c r="K218" i="9"/>
  <c r="I218" i="9"/>
  <c r="G218" i="9"/>
  <c r="U217" i="9"/>
  <c r="T217" i="9"/>
  <c r="O217" i="9"/>
  <c r="M217" i="9"/>
  <c r="K217" i="9"/>
  <c r="I217" i="9"/>
  <c r="G217" i="9"/>
  <c r="S216" i="9"/>
  <c r="R216" i="9"/>
  <c r="Q216" i="9"/>
  <c r="P216" i="9"/>
  <c r="U216" i="9" s="1"/>
  <c r="L216" i="9"/>
  <c r="J216" i="9"/>
  <c r="H216" i="9"/>
  <c r="F216" i="9"/>
  <c r="E216" i="9"/>
  <c r="D216" i="9"/>
  <c r="U215" i="9"/>
  <c r="T215" i="9"/>
  <c r="O215" i="9"/>
  <c r="M215" i="9"/>
  <c r="K215" i="9"/>
  <c r="I215" i="9"/>
  <c r="G215" i="9"/>
  <c r="U214" i="9"/>
  <c r="T214" i="9"/>
  <c r="O214" i="9"/>
  <c r="M214" i="9"/>
  <c r="K214" i="9"/>
  <c r="I214" i="9"/>
  <c r="G214" i="9"/>
  <c r="U213" i="9"/>
  <c r="T213" i="9"/>
  <c r="O213" i="9"/>
  <c r="M213" i="9"/>
  <c r="K213" i="9"/>
  <c r="I213" i="9"/>
  <c r="G213" i="9"/>
  <c r="U212" i="9"/>
  <c r="T212" i="9"/>
  <c r="O212" i="9"/>
  <c r="M212" i="9"/>
  <c r="K212" i="9"/>
  <c r="I212" i="9"/>
  <c r="G212" i="9"/>
  <c r="U211" i="9"/>
  <c r="T211" i="9"/>
  <c r="O211" i="9"/>
  <c r="M211" i="9"/>
  <c r="K211" i="9"/>
  <c r="I211" i="9"/>
  <c r="G211" i="9"/>
  <c r="U210" i="9"/>
  <c r="T210" i="9"/>
  <c r="O210" i="9"/>
  <c r="M210" i="9"/>
  <c r="K210" i="9"/>
  <c r="I210" i="9"/>
  <c r="G210" i="9"/>
  <c r="U209" i="9"/>
  <c r="T209" i="9"/>
  <c r="O209" i="9"/>
  <c r="M209" i="9"/>
  <c r="K209" i="9"/>
  <c r="I209" i="9"/>
  <c r="G209" i="9"/>
  <c r="U208" i="9"/>
  <c r="T208" i="9"/>
  <c r="O208" i="9"/>
  <c r="M208" i="9"/>
  <c r="K208" i="9"/>
  <c r="I208" i="9"/>
  <c r="G208" i="9"/>
  <c r="S205" i="9"/>
  <c r="R205" i="9"/>
  <c r="Q205" i="9"/>
  <c r="T205" i="9" s="1"/>
  <c r="P205" i="9"/>
  <c r="L205" i="9"/>
  <c r="J205" i="9"/>
  <c r="H205" i="9"/>
  <c r="I205" i="9" s="1"/>
  <c r="F205" i="9"/>
  <c r="E205" i="9"/>
  <c r="D205" i="9"/>
  <c r="O205" i="9" s="1"/>
  <c r="S204" i="9"/>
  <c r="T204" i="9" s="1"/>
  <c r="R204" i="9"/>
  <c r="Q204" i="9"/>
  <c r="P204" i="9"/>
  <c r="O204" i="9"/>
  <c r="L204" i="9"/>
  <c r="K204" i="9"/>
  <c r="J204" i="9"/>
  <c r="I204" i="9"/>
  <c r="H204" i="9"/>
  <c r="F204" i="9"/>
  <c r="E204" i="9"/>
  <c r="M204" i="9" s="1"/>
  <c r="D204" i="9"/>
  <c r="G204" i="9" s="1"/>
  <c r="U203" i="9"/>
  <c r="T203" i="9"/>
  <c r="O203" i="9"/>
  <c r="M203" i="9"/>
  <c r="K203" i="9"/>
  <c r="I203" i="9"/>
  <c r="G203" i="9"/>
  <c r="U202" i="9"/>
  <c r="T202" i="9"/>
  <c r="O202" i="9"/>
  <c r="M202" i="9"/>
  <c r="K202" i="9"/>
  <c r="I202" i="9"/>
  <c r="G202" i="9"/>
  <c r="U201" i="9"/>
  <c r="T201" i="9"/>
  <c r="O201" i="9"/>
  <c r="M201" i="9"/>
  <c r="K201" i="9"/>
  <c r="I201" i="9"/>
  <c r="G201" i="9"/>
  <c r="U200" i="9"/>
  <c r="T200" i="9"/>
  <c r="O200" i="9"/>
  <c r="M200" i="9"/>
  <c r="K200" i="9"/>
  <c r="I200" i="9"/>
  <c r="G200" i="9"/>
  <c r="U199" i="9"/>
  <c r="T199" i="9"/>
  <c r="O199" i="9"/>
  <c r="M199" i="9"/>
  <c r="K199" i="9"/>
  <c r="I199" i="9"/>
  <c r="G199" i="9"/>
  <c r="S198" i="9"/>
  <c r="R198" i="9"/>
  <c r="Q198" i="9"/>
  <c r="T198" i="9" s="1"/>
  <c r="P198" i="9"/>
  <c r="M198" i="9"/>
  <c r="L198" i="9"/>
  <c r="J198" i="9"/>
  <c r="H198" i="9"/>
  <c r="F198" i="9"/>
  <c r="E198" i="9"/>
  <c r="K198" i="9" s="1"/>
  <c r="D198" i="9"/>
  <c r="O198" i="9" s="1"/>
  <c r="U197" i="9"/>
  <c r="T197" i="9"/>
  <c r="O197" i="9"/>
  <c r="M197" i="9"/>
  <c r="K197" i="9"/>
  <c r="I197" i="9"/>
  <c r="G197" i="9"/>
  <c r="U196" i="9"/>
  <c r="T196" i="9"/>
  <c r="O196" i="9"/>
  <c r="M196" i="9"/>
  <c r="K196" i="9"/>
  <c r="I196" i="9"/>
  <c r="G196" i="9"/>
  <c r="U195" i="9"/>
  <c r="T195" i="9"/>
  <c r="O195" i="9"/>
  <c r="M195" i="9"/>
  <c r="K195" i="9"/>
  <c r="I195" i="9"/>
  <c r="G195" i="9"/>
  <c r="U194" i="9"/>
  <c r="T194" i="9"/>
  <c r="O194" i="9"/>
  <c r="M194" i="9"/>
  <c r="K194" i="9"/>
  <c r="I194" i="9"/>
  <c r="G194" i="9"/>
  <c r="U193" i="9"/>
  <c r="T193" i="9"/>
  <c r="O193" i="9"/>
  <c r="M193" i="9"/>
  <c r="K193" i="9"/>
  <c r="I193" i="9"/>
  <c r="G193" i="9"/>
  <c r="U192" i="9"/>
  <c r="T192" i="9"/>
  <c r="O192" i="9"/>
  <c r="M192" i="9"/>
  <c r="K192" i="9"/>
  <c r="I192" i="9"/>
  <c r="G192" i="9"/>
  <c r="S191" i="9"/>
  <c r="R191" i="9"/>
  <c r="Q191" i="9"/>
  <c r="P191" i="9"/>
  <c r="O191" i="9"/>
  <c r="L191" i="9"/>
  <c r="J191" i="9"/>
  <c r="H191" i="9"/>
  <c r="I191" i="9" s="1"/>
  <c r="F191" i="9"/>
  <c r="G191" i="9" s="1"/>
  <c r="E191" i="9"/>
  <c r="M191" i="9" s="1"/>
  <c r="D191" i="9"/>
  <c r="U190" i="9"/>
  <c r="T190" i="9"/>
  <c r="O190" i="9"/>
  <c r="M190" i="9"/>
  <c r="K190" i="9"/>
  <c r="I190" i="9"/>
  <c r="G190" i="9"/>
  <c r="U189" i="9"/>
  <c r="T189" i="9"/>
  <c r="O189" i="9"/>
  <c r="M189" i="9"/>
  <c r="K189" i="9"/>
  <c r="I189" i="9"/>
  <c r="G189" i="9"/>
  <c r="U188" i="9"/>
  <c r="T188" i="9"/>
  <c r="O188" i="9"/>
  <c r="M188" i="9"/>
  <c r="K188" i="9"/>
  <c r="I188" i="9"/>
  <c r="G188" i="9"/>
  <c r="U187" i="9"/>
  <c r="T187" i="9"/>
  <c r="O187" i="9"/>
  <c r="M187" i="9"/>
  <c r="K187" i="9"/>
  <c r="I187" i="9"/>
  <c r="G187" i="9"/>
  <c r="U186" i="9"/>
  <c r="T186" i="9"/>
  <c r="O186" i="9"/>
  <c r="M186" i="9"/>
  <c r="K186" i="9"/>
  <c r="I186" i="9"/>
  <c r="G186" i="9"/>
  <c r="S185" i="9"/>
  <c r="R185" i="9"/>
  <c r="Q185" i="9"/>
  <c r="P185" i="9"/>
  <c r="L185" i="9"/>
  <c r="J185" i="9"/>
  <c r="K185" i="9" s="1"/>
  <c r="H185" i="9"/>
  <c r="F185" i="9"/>
  <c r="U185" i="9" s="1"/>
  <c r="E185" i="9"/>
  <c r="D185" i="9"/>
  <c r="O185" i="9" s="1"/>
  <c r="U184" i="9"/>
  <c r="T184" i="9"/>
  <c r="O184" i="9"/>
  <c r="M184" i="9"/>
  <c r="K184" i="9"/>
  <c r="I184" i="9"/>
  <c r="G184" i="9"/>
  <c r="U183" i="9"/>
  <c r="T183" i="9"/>
  <c r="O183" i="9"/>
  <c r="M183" i="9"/>
  <c r="K183" i="9"/>
  <c r="I183" i="9"/>
  <c r="G183" i="9"/>
  <c r="U182" i="9"/>
  <c r="T182" i="9"/>
  <c r="O182" i="9"/>
  <c r="M182" i="9"/>
  <c r="K182" i="9"/>
  <c r="I182" i="9"/>
  <c r="G182" i="9"/>
  <c r="U181" i="9"/>
  <c r="T181" i="9"/>
  <c r="O181" i="9"/>
  <c r="M181" i="9"/>
  <c r="K181" i="9"/>
  <c r="I181" i="9"/>
  <c r="G181" i="9"/>
  <c r="U180" i="9"/>
  <c r="T180" i="9"/>
  <c r="O180" i="9"/>
  <c r="M180" i="9"/>
  <c r="K180" i="9"/>
  <c r="I180" i="9"/>
  <c r="G180" i="9"/>
  <c r="S179" i="9"/>
  <c r="R179" i="9"/>
  <c r="Q179" i="9"/>
  <c r="P179" i="9"/>
  <c r="O179" i="9"/>
  <c r="L179" i="9"/>
  <c r="J179" i="9"/>
  <c r="H179" i="9"/>
  <c r="I179" i="9" s="1"/>
  <c r="F179" i="9"/>
  <c r="G179" i="9" s="1"/>
  <c r="E179" i="9"/>
  <c r="D179" i="9"/>
  <c r="U178" i="9"/>
  <c r="T178" i="9"/>
  <c r="O178" i="9"/>
  <c r="M178" i="9"/>
  <c r="K178" i="9"/>
  <c r="I178" i="9"/>
  <c r="G178" i="9"/>
  <c r="U177" i="9"/>
  <c r="T177" i="9"/>
  <c r="O177" i="9"/>
  <c r="M177" i="9"/>
  <c r="K177" i="9"/>
  <c r="I177" i="9"/>
  <c r="G177" i="9"/>
  <c r="U176" i="9"/>
  <c r="T176" i="9"/>
  <c r="O176" i="9"/>
  <c r="M176" i="9"/>
  <c r="K176" i="9"/>
  <c r="I176" i="9"/>
  <c r="G176" i="9"/>
  <c r="U175" i="9"/>
  <c r="T175" i="9"/>
  <c r="O175" i="9"/>
  <c r="M175" i="9"/>
  <c r="K175" i="9"/>
  <c r="I175" i="9"/>
  <c r="G175" i="9"/>
  <c r="U174" i="9"/>
  <c r="T174" i="9"/>
  <c r="O174" i="9"/>
  <c r="M174" i="9"/>
  <c r="K174" i="9"/>
  <c r="I174" i="9"/>
  <c r="G174" i="9"/>
  <c r="U173" i="9"/>
  <c r="T173" i="9"/>
  <c r="O173" i="9"/>
  <c r="M173" i="9"/>
  <c r="K173" i="9"/>
  <c r="I173" i="9"/>
  <c r="G173" i="9"/>
  <c r="S170" i="9"/>
  <c r="R170" i="9"/>
  <c r="Q170" i="9"/>
  <c r="T170" i="9" s="1"/>
  <c r="P170" i="9"/>
  <c r="U170" i="9" s="1"/>
  <c r="L170" i="9"/>
  <c r="K170" i="9"/>
  <c r="J170" i="9"/>
  <c r="H170" i="9"/>
  <c r="F170" i="9"/>
  <c r="E170" i="9"/>
  <c r="M170" i="9" s="1"/>
  <c r="D170" i="9"/>
  <c r="S169" i="9"/>
  <c r="T169" i="9" s="1"/>
  <c r="R169" i="9"/>
  <c r="Q169" i="9"/>
  <c r="P169" i="9"/>
  <c r="U169" i="9" s="1"/>
  <c r="L169" i="9"/>
  <c r="J169" i="9"/>
  <c r="H169" i="9"/>
  <c r="F169" i="9"/>
  <c r="E169" i="9"/>
  <c r="D169" i="9"/>
  <c r="O169" i="9" s="1"/>
  <c r="U168" i="9"/>
  <c r="T168" i="9"/>
  <c r="O168" i="9"/>
  <c r="M168" i="9"/>
  <c r="K168" i="9"/>
  <c r="I168" i="9"/>
  <c r="G168" i="9"/>
  <c r="U167" i="9"/>
  <c r="T167" i="9"/>
  <c r="O167" i="9"/>
  <c r="M167" i="9"/>
  <c r="K167" i="9"/>
  <c r="I167" i="9"/>
  <c r="G167" i="9"/>
  <c r="U166" i="9"/>
  <c r="T166" i="9"/>
  <c r="O166" i="9"/>
  <c r="M166" i="9"/>
  <c r="K166" i="9"/>
  <c r="I166" i="9"/>
  <c r="G166" i="9"/>
  <c r="U165" i="9"/>
  <c r="T165" i="9"/>
  <c r="O165" i="9"/>
  <c r="M165" i="9"/>
  <c r="K165" i="9"/>
  <c r="I165" i="9"/>
  <c r="G165" i="9"/>
  <c r="U164" i="9"/>
  <c r="T164" i="9"/>
  <c r="O164" i="9"/>
  <c r="M164" i="9"/>
  <c r="K164" i="9"/>
  <c r="I164" i="9"/>
  <c r="G164" i="9"/>
  <c r="S163" i="9"/>
  <c r="R163" i="9"/>
  <c r="Q163" i="9"/>
  <c r="P163" i="9"/>
  <c r="U163" i="9" s="1"/>
  <c r="O163" i="9"/>
  <c r="L163" i="9"/>
  <c r="J163" i="9"/>
  <c r="H163" i="9"/>
  <c r="I163" i="9" s="1"/>
  <c r="F163" i="9"/>
  <c r="G163" i="9" s="1"/>
  <c r="E163" i="9"/>
  <c r="M163" i="9" s="1"/>
  <c r="D163" i="9"/>
  <c r="U162" i="9"/>
  <c r="T162" i="9"/>
  <c r="O162" i="9"/>
  <c r="M162" i="9"/>
  <c r="K162" i="9"/>
  <c r="I162" i="9"/>
  <c r="G162" i="9"/>
  <c r="U161" i="9"/>
  <c r="T161" i="9"/>
  <c r="O161" i="9"/>
  <c r="M161" i="9"/>
  <c r="K161" i="9"/>
  <c r="I161" i="9"/>
  <c r="G161" i="9"/>
  <c r="U160" i="9"/>
  <c r="T160" i="9"/>
  <c r="O160" i="9"/>
  <c r="M160" i="9"/>
  <c r="K160" i="9"/>
  <c r="I160" i="9"/>
  <c r="G160" i="9"/>
  <c r="U159" i="9"/>
  <c r="T159" i="9"/>
  <c r="O159" i="9"/>
  <c r="M159" i="9"/>
  <c r="K159" i="9"/>
  <c r="I159" i="9"/>
  <c r="G159" i="9"/>
  <c r="U158" i="9"/>
  <c r="T158" i="9"/>
  <c r="O158" i="9"/>
  <c r="M158" i="9"/>
  <c r="K158" i="9"/>
  <c r="I158" i="9"/>
  <c r="G158" i="9"/>
  <c r="S157" i="9"/>
  <c r="T157" i="9" s="1"/>
  <c r="R157" i="9"/>
  <c r="Q157" i="9"/>
  <c r="P157" i="9"/>
  <c r="L157" i="9"/>
  <c r="J157" i="9"/>
  <c r="H157" i="9"/>
  <c r="F157" i="9"/>
  <c r="U157" i="9" s="1"/>
  <c r="E157" i="9"/>
  <c r="M157" i="9" s="1"/>
  <c r="D157" i="9"/>
  <c r="O157" i="9" s="1"/>
  <c r="U156" i="9"/>
  <c r="T156" i="9"/>
  <c r="O156" i="9"/>
  <c r="M156" i="9"/>
  <c r="K156" i="9"/>
  <c r="I156" i="9"/>
  <c r="G156" i="9"/>
  <c r="U155" i="9"/>
  <c r="T155" i="9"/>
  <c r="O155" i="9"/>
  <c r="M155" i="9"/>
  <c r="K155" i="9"/>
  <c r="I155" i="9"/>
  <c r="G155" i="9"/>
  <c r="U154" i="9"/>
  <c r="T154" i="9"/>
  <c r="O154" i="9"/>
  <c r="M154" i="9"/>
  <c r="K154" i="9"/>
  <c r="I154" i="9"/>
  <c r="G154" i="9"/>
  <c r="U153" i="9"/>
  <c r="T153" i="9"/>
  <c r="O153" i="9"/>
  <c r="M153" i="9"/>
  <c r="K153" i="9"/>
  <c r="I153" i="9"/>
  <c r="G153" i="9"/>
  <c r="U152" i="9"/>
  <c r="T152" i="9"/>
  <c r="O152" i="9"/>
  <c r="M152" i="9"/>
  <c r="K152" i="9"/>
  <c r="I152" i="9"/>
  <c r="G152" i="9"/>
  <c r="U151" i="9"/>
  <c r="T151" i="9"/>
  <c r="O151" i="9"/>
  <c r="M151" i="9"/>
  <c r="K151" i="9"/>
  <c r="I151" i="9"/>
  <c r="G151" i="9"/>
  <c r="S150" i="9"/>
  <c r="R150" i="9"/>
  <c r="Q150" i="9"/>
  <c r="P150" i="9"/>
  <c r="U150" i="9" s="1"/>
  <c r="L150" i="9"/>
  <c r="J150" i="9"/>
  <c r="H150" i="9"/>
  <c r="F150" i="9"/>
  <c r="E150" i="9"/>
  <c r="D150" i="9"/>
  <c r="O150" i="9" s="1"/>
  <c r="U149" i="9"/>
  <c r="T149" i="9"/>
  <c r="O149" i="9"/>
  <c r="M149" i="9"/>
  <c r="K149" i="9"/>
  <c r="I149" i="9"/>
  <c r="G149" i="9"/>
  <c r="U148" i="9"/>
  <c r="T148" i="9"/>
  <c r="O148" i="9"/>
  <c r="M148" i="9"/>
  <c r="K148" i="9"/>
  <c r="I148" i="9"/>
  <c r="G148" i="9"/>
  <c r="U147" i="9"/>
  <c r="T147" i="9"/>
  <c r="O147" i="9"/>
  <c r="M147" i="9"/>
  <c r="K147" i="9"/>
  <c r="I147" i="9"/>
  <c r="G147" i="9"/>
  <c r="U146" i="9"/>
  <c r="T146" i="9"/>
  <c r="O146" i="9"/>
  <c r="M146" i="9"/>
  <c r="K146" i="9"/>
  <c r="I146" i="9"/>
  <c r="G146" i="9"/>
  <c r="U145" i="9"/>
  <c r="T145" i="9"/>
  <c r="O145" i="9"/>
  <c r="M145" i="9"/>
  <c r="K145" i="9"/>
  <c r="I145" i="9"/>
  <c r="G145" i="9"/>
  <c r="T144" i="9"/>
  <c r="S144" i="9"/>
  <c r="R144" i="9"/>
  <c r="Q144" i="9"/>
  <c r="P144" i="9"/>
  <c r="U144" i="9" s="1"/>
  <c r="L144" i="9"/>
  <c r="K144" i="9"/>
  <c r="J144" i="9"/>
  <c r="H144" i="9"/>
  <c r="F144" i="9"/>
  <c r="E144" i="9"/>
  <c r="M144" i="9" s="1"/>
  <c r="D144" i="9"/>
  <c r="U143" i="9"/>
  <c r="T143" i="9"/>
  <c r="O143" i="9"/>
  <c r="M143" i="9"/>
  <c r="K143" i="9"/>
  <c r="I143" i="9"/>
  <c r="G143" i="9"/>
  <c r="U142" i="9"/>
  <c r="T142" i="9"/>
  <c r="O142" i="9"/>
  <c r="M142" i="9"/>
  <c r="K142" i="9"/>
  <c r="I142" i="9"/>
  <c r="G142" i="9"/>
  <c r="U141" i="9"/>
  <c r="T141" i="9"/>
  <c r="O141" i="9"/>
  <c r="M141" i="9"/>
  <c r="K141" i="9"/>
  <c r="I141" i="9"/>
  <c r="G141" i="9"/>
  <c r="U140" i="9"/>
  <c r="T140" i="9"/>
  <c r="O140" i="9"/>
  <c r="M140" i="9"/>
  <c r="K140" i="9"/>
  <c r="I140" i="9"/>
  <c r="G140" i="9"/>
  <c r="U139" i="9"/>
  <c r="T139" i="9"/>
  <c r="O139" i="9"/>
  <c r="M139" i="9"/>
  <c r="K139" i="9"/>
  <c r="I139" i="9"/>
  <c r="G139" i="9"/>
  <c r="U138" i="9"/>
  <c r="T138" i="9"/>
  <c r="O138" i="9"/>
  <c r="M138" i="9"/>
  <c r="K138" i="9"/>
  <c r="I138" i="9"/>
  <c r="G138" i="9"/>
  <c r="S137" i="9"/>
  <c r="R137" i="9"/>
  <c r="Q137" i="9"/>
  <c r="T137" i="9" s="1"/>
  <c r="P137" i="9"/>
  <c r="O137" i="9"/>
  <c r="L137" i="9"/>
  <c r="J137" i="9"/>
  <c r="H137" i="9"/>
  <c r="F137" i="9"/>
  <c r="U137" i="9" s="1"/>
  <c r="E137" i="9"/>
  <c r="D137" i="9"/>
  <c r="U136" i="9"/>
  <c r="T136" i="9"/>
  <c r="O136" i="9"/>
  <c r="M136" i="9"/>
  <c r="K136" i="9"/>
  <c r="I136" i="9"/>
  <c r="G136" i="9"/>
  <c r="U135" i="9"/>
  <c r="T135" i="9"/>
  <c r="O135" i="9"/>
  <c r="M135" i="9"/>
  <c r="K135" i="9"/>
  <c r="I135" i="9"/>
  <c r="G135" i="9"/>
  <c r="U134" i="9"/>
  <c r="T134" i="9"/>
  <c r="O134" i="9"/>
  <c r="M134" i="9"/>
  <c r="K134" i="9"/>
  <c r="I134" i="9"/>
  <c r="G134" i="9"/>
  <c r="U133" i="9"/>
  <c r="T133" i="9"/>
  <c r="O133" i="9"/>
  <c r="M133" i="9"/>
  <c r="K133" i="9"/>
  <c r="I133" i="9"/>
  <c r="G133" i="9"/>
  <c r="S132" i="9"/>
  <c r="R132" i="9"/>
  <c r="Q132" i="9"/>
  <c r="T132" i="9" s="1"/>
  <c r="P132" i="9"/>
  <c r="U132" i="9" s="1"/>
  <c r="L132" i="9"/>
  <c r="J132" i="9"/>
  <c r="H132" i="9"/>
  <c r="F132" i="9"/>
  <c r="E132" i="9"/>
  <c r="M132" i="9" s="1"/>
  <c r="D132" i="9"/>
  <c r="G132" i="9" s="1"/>
  <c r="U131" i="9"/>
  <c r="T131" i="9"/>
  <c r="O131" i="9"/>
  <c r="M131" i="9"/>
  <c r="K131" i="9"/>
  <c r="I131" i="9"/>
  <c r="G131" i="9"/>
  <c r="U130" i="9"/>
  <c r="T130" i="9"/>
  <c r="O130" i="9"/>
  <c r="M130" i="9"/>
  <c r="K130" i="9"/>
  <c r="I130" i="9"/>
  <c r="G130" i="9"/>
  <c r="U129" i="9"/>
  <c r="T129" i="9"/>
  <c r="O129" i="9"/>
  <c r="M129" i="9"/>
  <c r="K129" i="9"/>
  <c r="I129" i="9"/>
  <c r="G129" i="9"/>
  <c r="U128" i="9"/>
  <c r="T128" i="9"/>
  <c r="O128" i="9"/>
  <c r="M128" i="9"/>
  <c r="K128" i="9"/>
  <c r="I128" i="9"/>
  <c r="G128" i="9"/>
  <c r="U127" i="9"/>
  <c r="T127" i="9"/>
  <c r="O127" i="9"/>
  <c r="M127" i="9"/>
  <c r="K127" i="9"/>
  <c r="I127" i="9"/>
  <c r="G127" i="9"/>
  <c r="S126" i="9"/>
  <c r="R126" i="9"/>
  <c r="Q126" i="9"/>
  <c r="P126" i="9"/>
  <c r="U126" i="9" s="1"/>
  <c r="L126" i="9"/>
  <c r="J126" i="9"/>
  <c r="H126" i="9"/>
  <c r="F126" i="9"/>
  <c r="E126" i="9"/>
  <c r="D126" i="9"/>
  <c r="U125" i="9"/>
  <c r="T125" i="9"/>
  <c r="O125" i="9"/>
  <c r="M125" i="9"/>
  <c r="K125" i="9"/>
  <c r="I125" i="9"/>
  <c r="G125" i="9"/>
  <c r="U124" i="9"/>
  <c r="T124" i="9"/>
  <c r="O124" i="9"/>
  <c r="M124" i="9"/>
  <c r="K124" i="9"/>
  <c r="I124" i="9"/>
  <c r="G124" i="9"/>
  <c r="U123" i="9"/>
  <c r="T123" i="9"/>
  <c r="O123" i="9"/>
  <c r="M123" i="9"/>
  <c r="K123" i="9"/>
  <c r="I123" i="9"/>
  <c r="G123" i="9"/>
  <c r="U122" i="9"/>
  <c r="T122" i="9"/>
  <c r="O122" i="9"/>
  <c r="M122" i="9"/>
  <c r="K122" i="9"/>
  <c r="I122" i="9"/>
  <c r="G122" i="9"/>
  <c r="S121" i="9"/>
  <c r="R121" i="9"/>
  <c r="Q121" i="9"/>
  <c r="P121" i="9"/>
  <c r="U121" i="9" s="1"/>
  <c r="L121" i="9"/>
  <c r="J121" i="9"/>
  <c r="H121" i="9"/>
  <c r="F121" i="9"/>
  <c r="E121" i="9"/>
  <c r="M121" i="9" s="1"/>
  <c r="D121" i="9"/>
  <c r="O121" i="9" s="1"/>
  <c r="U120" i="9"/>
  <c r="T120" i="9"/>
  <c r="O120" i="9"/>
  <c r="M120" i="9"/>
  <c r="K120" i="9"/>
  <c r="I120" i="9"/>
  <c r="G120" i="9"/>
  <c r="U119" i="9"/>
  <c r="T119" i="9"/>
  <c r="O119" i="9"/>
  <c r="M119" i="9"/>
  <c r="K119" i="9"/>
  <c r="I119" i="9"/>
  <c r="G119" i="9"/>
  <c r="U118" i="9"/>
  <c r="T118" i="9"/>
  <c r="O118" i="9"/>
  <c r="M118" i="9"/>
  <c r="K118" i="9"/>
  <c r="I118" i="9"/>
  <c r="G118" i="9"/>
  <c r="U117" i="9"/>
  <c r="T117" i="9"/>
  <c r="O117" i="9"/>
  <c r="M117" i="9"/>
  <c r="K117" i="9"/>
  <c r="I117" i="9"/>
  <c r="G117" i="9"/>
  <c r="U116" i="9"/>
  <c r="T116" i="9"/>
  <c r="O116" i="9"/>
  <c r="M116" i="9"/>
  <c r="K116" i="9"/>
  <c r="I116" i="9"/>
  <c r="G116" i="9"/>
  <c r="U115" i="9"/>
  <c r="T115" i="9"/>
  <c r="O115" i="9"/>
  <c r="M115" i="9"/>
  <c r="K115" i="9"/>
  <c r="I115" i="9"/>
  <c r="G115" i="9"/>
  <c r="U114" i="9"/>
  <c r="T114" i="9"/>
  <c r="O114" i="9"/>
  <c r="M114" i="9"/>
  <c r="K114" i="9"/>
  <c r="I114" i="9"/>
  <c r="G114" i="9"/>
  <c r="U113" i="9"/>
  <c r="T113" i="9"/>
  <c r="O113" i="9"/>
  <c r="M113" i="9"/>
  <c r="K113" i="9"/>
  <c r="I113" i="9"/>
  <c r="G113" i="9"/>
  <c r="T112" i="9"/>
  <c r="S112" i="9"/>
  <c r="R112" i="9"/>
  <c r="Q112" i="9"/>
  <c r="P112" i="9"/>
  <c r="O112" i="9"/>
  <c r="L112" i="9"/>
  <c r="J112" i="9"/>
  <c r="H112" i="9"/>
  <c r="G112" i="9"/>
  <c r="F112" i="9"/>
  <c r="E112" i="9"/>
  <c r="M112" i="9" s="1"/>
  <c r="D112" i="9"/>
  <c r="U111" i="9"/>
  <c r="T111" i="9"/>
  <c r="O111" i="9"/>
  <c r="M111" i="9"/>
  <c r="K111" i="9"/>
  <c r="I111" i="9"/>
  <c r="G111" i="9"/>
  <c r="U110" i="9"/>
  <c r="T110" i="9"/>
  <c r="O110" i="9"/>
  <c r="M110" i="9"/>
  <c r="K110" i="9"/>
  <c r="I110" i="9"/>
  <c r="G110" i="9"/>
  <c r="U109" i="9"/>
  <c r="T109" i="9"/>
  <c r="O109" i="9"/>
  <c r="M109" i="9"/>
  <c r="K109" i="9"/>
  <c r="I109" i="9"/>
  <c r="G109" i="9"/>
  <c r="U108" i="9"/>
  <c r="T108" i="9"/>
  <c r="O108" i="9"/>
  <c r="M108" i="9"/>
  <c r="K108" i="9"/>
  <c r="I108" i="9"/>
  <c r="G108" i="9"/>
  <c r="U107" i="9"/>
  <c r="T107" i="9"/>
  <c r="O107" i="9"/>
  <c r="M107" i="9"/>
  <c r="K107" i="9"/>
  <c r="I107" i="9"/>
  <c r="G107" i="9"/>
  <c r="T106" i="9"/>
  <c r="S106" i="9"/>
  <c r="R106" i="9"/>
  <c r="Q106" i="9"/>
  <c r="P106" i="9"/>
  <c r="O106" i="9"/>
  <c r="L106" i="9"/>
  <c r="J106" i="9"/>
  <c r="I106" i="9"/>
  <c r="H106" i="9"/>
  <c r="G106" i="9"/>
  <c r="F106" i="9"/>
  <c r="E106" i="9"/>
  <c r="D106" i="9"/>
  <c r="U105" i="9"/>
  <c r="T105" i="9"/>
  <c r="O105" i="9"/>
  <c r="M105" i="9"/>
  <c r="K105" i="9"/>
  <c r="I105" i="9"/>
  <c r="G105" i="9"/>
  <c r="S102" i="9"/>
  <c r="R102" i="9"/>
  <c r="Q102" i="9"/>
  <c r="T102" i="9" s="1"/>
  <c r="P102" i="9"/>
  <c r="O102" i="9"/>
  <c r="L102" i="9"/>
  <c r="J102" i="9"/>
  <c r="H102" i="9"/>
  <c r="G102" i="9"/>
  <c r="F102" i="9"/>
  <c r="E102" i="9"/>
  <c r="M102" i="9" s="1"/>
  <c r="D102" i="9"/>
  <c r="I102" i="9" s="1"/>
  <c r="S101" i="9"/>
  <c r="R101" i="9"/>
  <c r="Q101" i="9"/>
  <c r="T101" i="9" s="1"/>
  <c r="P101" i="9"/>
  <c r="U101" i="9" s="1"/>
  <c r="L101" i="9"/>
  <c r="J101" i="9"/>
  <c r="K101" i="9" s="1"/>
  <c r="H101" i="9"/>
  <c r="F101" i="9"/>
  <c r="E101" i="9"/>
  <c r="M101" i="9" s="1"/>
  <c r="D101" i="9"/>
  <c r="U100" i="9"/>
  <c r="T100" i="9"/>
  <c r="O100" i="9"/>
  <c r="M100" i="9"/>
  <c r="K100" i="9"/>
  <c r="I100" i="9"/>
  <c r="G100" i="9"/>
  <c r="U99" i="9"/>
  <c r="T99" i="9"/>
  <c r="O99" i="9"/>
  <c r="M99" i="9"/>
  <c r="K99" i="9"/>
  <c r="I99" i="9"/>
  <c r="G99" i="9"/>
  <c r="U98" i="9"/>
  <c r="T98" i="9"/>
  <c r="O98" i="9"/>
  <c r="M98" i="9"/>
  <c r="K98" i="9"/>
  <c r="I98" i="9"/>
  <c r="G98" i="9"/>
  <c r="U97" i="9"/>
  <c r="T97" i="9"/>
  <c r="O97" i="9"/>
  <c r="M97" i="9"/>
  <c r="K97" i="9"/>
  <c r="I97" i="9"/>
  <c r="G97" i="9"/>
  <c r="S96" i="9"/>
  <c r="R96" i="9"/>
  <c r="Q96" i="9"/>
  <c r="T96" i="9" s="1"/>
  <c r="P96" i="9"/>
  <c r="L96" i="9"/>
  <c r="J96" i="9"/>
  <c r="H96" i="9"/>
  <c r="I96" i="9" s="1"/>
  <c r="F96" i="9"/>
  <c r="G96" i="9" s="1"/>
  <c r="E96" i="9"/>
  <c r="D96" i="9"/>
  <c r="O96" i="9" s="1"/>
  <c r="U95" i="9"/>
  <c r="T95" i="9"/>
  <c r="O95" i="9"/>
  <c r="M95" i="9"/>
  <c r="K95" i="9"/>
  <c r="I95" i="9"/>
  <c r="G95" i="9"/>
  <c r="U94" i="9"/>
  <c r="T94" i="9"/>
  <c r="O94" i="9"/>
  <c r="M94" i="9"/>
  <c r="K94" i="9"/>
  <c r="I94" i="9"/>
  <c r="G94" i="9"/>
  <c r="U93" i="9"/>
  <c r="T93" i="9"/>
  <c r="O93" i="9"/>
  <c r="M93" i="9"/>
  <c r="K93" i="9"/>
  <c r="I93" i="9"/>
  <c r="G93" i="9"/>
  <c r="U92" i="9"/>
  <c r="T92" i="9"/>
  <c r="O92" i="9"/>
  <c r="M92" i="9"/>
  <c r="K92" i="9"/>
  <c r="I92" i="9"/>
  <c r="G92" i="9"/>
  <c r="S91" i="9"/>
  <c r="T91" i="9" s="1"/>
  <c r="R91" i="9"/>
  <c r="Q91" i="9"/>
  <c r="P91" i="9"/>
  <c r="U91" i="9" s="1"/>
  <c r="L91" i="9"/>
  <c r="J91" i="9"/>
  <c r="H91" i="9"/>
  <c r="F91" i="9"/>
  <c r="E91" i="9"/>
  <c r="D91" i="9"/>
  <c r="O91" i="9" s="1"/>
  <c r="U90" i="9"/>
  <c r="T90" i="9"/>
  <c r="O90" i="9"/>
  <c r="M90" i="9"/>
  <c r="K90" i="9"/>
  <c r="I90" i="9"/>
  <c r="G90" i="9"/>
  <c r="U89" i="9"/>
  <c r="T89" i="9"/>
  <c r="O89" i="9"/>
  <c r="M89" i="9"/>
  <c r="K89" i="9"/>
  <c r="I89" i="9"/>
  <c r="G89" i="9"/>
  <c r="U88" i="9"/>
  <c r="T88" i="9"/>
  <c r="O88" i="9"/>
  <c r="M88" i="9"/>
  <c r="K88" i="9"/>
  <c r="I88" i="9"/>
  <c r="G88" i="9"/>
  <c r="S85" i="9"/>
  <c r="R85" i="9"/>
  <c r="Q85" i="9"/>
  <c r="P85" i="9"/>
  <c r="U85" i="9" s="1"/>
  <c r="L85" i="9"/>
  <c r="J85" i="9"/>
  <c r="H85" i="9"/>
  <c r="F85" i="9"/>
  <c r="E85" i="9"/>
  <c r="M85" i="9" s="1"/>
  <c r="D85" i="9"/>
  <c r="S84" i="9"/>
  <c r="R84" i="9"/>
  <c r="Q84" i="9"/>
  <c r="T84" i="9" s="1"/>
  <c r="P84" i="9"/>
  <c r="U84" i="9" s="1"/>
  <c r="L84" i="9"/>
  <c r="J84" i="9"/>
  <c r="H84" i="9"/>
  <c r="I84" i="9" s="1"/>
  <c r="F84" i="9"/>
  <c r="E84" i="9"/>
  <c r="D84" i="9"/>
  <c r="U83" i="9"/>
  <c r="T83" i="9"/>
  <c r="O83" i="9"/>
  <c r="M83" i="9"/>
  <c r="K83" i="9"/>
  <c r="I83" i="9"/>
  <c r="G83" i="9"/>
  <c r="U82" i="9"/>
  <c r="T82" i="9"/>
  <c r="O82" i="9"/>
  <c r="M82" i="9"/>
  <c r="K82" i="9"/>
  <c r="I82" i="9"/>
  <c r="G82" i="9"/>
  <c r="U81" i="9"/>
  <c r="T81" i="9"/>
  <c r="O81" i="9"/>
  <c r="M81" i="9"/>
  <c r="K81" i="9"/>
  <c r="I81" i="9"/>
  <c r="G81" i="9"/>
  <c r="U80" i="9"/>
  <c r="T80" i="9"/>
  <c r="O80" i="9"/>
  <c r="M80" i="9"/>
  <c r="K80" i="9"/>
  <c r="I80" i="9"/>
  <c r="G80" i="9"/>
  <c r="U79" i="9"/>
  <c r="T79" i="9"/>
  <c r="O79" i="9"/>
  <c r="M79" i="9"/>
  <c r="K79" i="9"/>
  <c r="I79" i="9"/>
  <c r="G79" i="9"/>
  <c r="S78" i="9"/>
  <c r="R78" i="9"/>
  <c r="Q78" i="9"/>
  <c r="P78" i="9"/>
  <c r="L78" i="9"/>
  <c r="J78" i="9"/>
  <c r="H78" i="9"/>
  <c r="G78" i="9"/>
  <c r="F78" i="9"/>
  <c r="E78" i="9"/>
  <c r="M78" i="9" s="1"/>
  <c r="D78" i="9"/>
  <c r="U77" i="9"/>
  <c r="T77" i="9"/>
  <c r="O77" i="9"/>
  <c r="M77" i="9"/>
  <c r="K77" i="9"/>
  <c r="I77" i="9"/>
  <c r="G77" i="9"/>
  <c r="U76" i="9"/>
  <c r="T76" i="9"/>
  <c r="O76" i="9"/>
  <c r="M76" i="9"/>
  <c r="K76" i="9"/>
  <c r="I76" i="9"/>
  <c r="G76" i="9"/>
  <c r="U75" i="9"/>
  <c r="T75" i="9"/>
  <c r="O75" i="9"/>
  <c r="M75" i="9"/>
  <c r="K75" i="9"/>
  <c r="I75" i="9"/>
  <c r="G75" i="9"/>
  <c r="U74" i="9"/>
  <c r="T74" i="9"/>
  <c r="O74" i="9"/>
  <c r="M74" i="9"/>
  <c r="K74" i="9"/>
  <c r="I74" i="9"/>
  <c r="G74" i="9"/>
  <c r="U73" i="9"/>
  <c r="T73" i="9"/>
  <c r="O73" i="9"/>
  <c r="M73" i="9"/>
  <c r="K73" i="9"/>
  <c r="I73" i="9"/>
  <c r="G73" i="9"/>
  <c r="U72" i="9"/>
  <c r="T72" i="9"/>
  <c r="O72" i="9"/>
  <c r="M72" i="9"/>
  <c r="K72" i="9"/>
  <c r="I72" i="9"/>
  <c r="G72" i="9"/>
  <c r="U71" i="9"/>
  <c r="T71" i="9"/>
  <c r="O71" i="9"/>
  <c r="M71" i="9"/>
  <c r="K71" i="9"/>
  <c r="I71" i="9"/>
  <c r="G71" i="9"/>
  <c r="T70" i="9"/>
  <c r="S70" i="9"/>
  <c r="R70" i="9"/>
  <c r="Q70" i="9"/>
  <c r="P70" i="9"/>
  <c r="L70" i="9"/>
  <c r="J70" i="9"/>
  <c r="H70" i="9"/>
  <c r="G70" i="9"/>
  <c r="F70" i="9"/>
  <c r="E70" i="9"/>
  <c r="D70" i="9"/>
  <c r="U69" i="9"/>
  <c r="T69" i="9"/>
  <c r="O69" i="9"/>
  <c r="M69" i="9"/>
  <c r="K69" i="9"/>
  <c r="I69" i="9"/>
  <c r="G69" i="9"/>
  <c r="U68" i="9"/>
  <c r="T68" i="9"/>
  <c r="O68" i="9"/>
  <c r="M68" i="9"/>
  <c r="K68" i="9"/>
  <c r="I68" i="9"/>
  <c r="G68" i="9"/>
  <c r="U67" i="9"/>
  <c r="T67" i="9"/>
  <c r="O67" i="9"/>
  <c r="M67" i="9"/>
  <c r="K67" i="9"/>
  <c r="I67" i="9"/>
  <c r="G67" i="9"/>
  <c r="U66" i="9"/>
  <c r="T66" i="9"/>
  <c r="O66" i="9"/>
  <c r="M66" i="9"/>
  <c r="K66" i="9"/>
  <c r="I66" i="9"/>
  <c r="G66" i="9"/>
  <c r="U65" i="9"/>
  <c r="T65" i="9"/>
  <c r="O65" i="9"/>
  <c r="M65" i="9"/>
  <c r="K65" i="9"/>
  <c r="I65" i="9"/>
  <c r="G65" i="9"/>
  <c r="U64" i="9"/>
  <c r="T64" i="9"/>
  <c r="O64" i="9"/>
  <c r="M64" i="9"/>
  <c r="K64" i="9"/>
  <c r="I64" i="9"/>
  <c r="G64" i="9"/>
  <c r="S63" i="9"/>
  <c r="R63" i="9"/>
  <c r="Q63" i="9"/>
  <c r="P63" i="9"/>
  <c r="L63" i="9"/>
  <c r="J63" i="9"/>
  <c r="H63" i="9"/>
  <c r="F63" i="9"/>
  <c r="U63" i="9" s="1"/>
  <c r="E63" i="9"/>
  <c r="D63" i="9"/>
  <c r="O63" i="9" s="1"/>
  <c r="U62" i="9"/>
  <c r="T62" i="9"/>
  <c r="O62" i="9"/>
  <c r="M62" i="9"/>
  <c r="K62" i="9"/>
  <c r="I62" i="9"/>
  <c r="G62" i="9"/>
  <c r="U61" i="9"/>
  <c r="T61" i="9"/>
  <c r="O61" i="9"/>
  <c r="M61" i="9"/>
  <c r="K61" i="9"/>
  <c r="I61" i="9"/>
  <c r="G61" i="9"/>
  <c r="U60" i="9"/>
  <c r="T60" i="9"/>
  <c r="O60" i="9"/>
  <c r="M60" i="9"/>
  <c r="K60" i="9"/>
  <c r="I60" i="9"/>
  <c r="G60" i="9"/>
  <c r="U59" i="9"/>
  <c r="T59" i="9"/>
  <c r="O59" i="9"/>
  <c r="M59" i="9"/>
  <c r="K59" i="9"/>
  <c r="I59" i="9"/>
  <c r="G59" i="9"/>
  <c r="T58" i="9"/>
  <c r="S58" i="9"/>
  <c r="R58" i="9"/>
  <c r="Q58" i="9"/>
  <c r="P58" i="9"/>
  <c r="U58" i="9" s="1"/>
  <c r="L58" i="9"/>
  <c r="J58" i="9"/>
  <c r="H58" i="9"/>
  <c r="F58" i="9"/>
  <c r="G58" i="9" s="1"/>
  <c r="E58" i="9"/>
  <c r="D58" i="9"/>
  <c r="U57" i="9"/>
  <c r="T57" i="9"/>
  <c r="O57" i="9"/>
  <c r="M57" i="9"/>
  <c r="K57" i="9"/>
  <c r="I57" i="9"/>
  <c r="G57" i="9"/>
  <c r="T54" i="9"/>
  <c r="S54" i="9"/>
  <c r="R54" i="9"/>
  <c r="Q54" i="9"/>
  <c r="P54" i="9"/>
  <c r="O54" i="9"/>
  <c r="L54" i="9"/>
  <c r="J54" i="9"/>
  <c r="H54" i="9"/>
  <c r="F54" i="9"/>
  <c r="E54" i="9"/>
  <c r="D54" i="9"/>
  <c r="S53" i="9"/>
  <c r="R53" i="9"/>
  <c r="Q53" i="9"/>
  <c r="P53" i="9"/>
  <c r="U53" i="9" s="1"/>
  <c r="L53" i="9"/>
  <c r="J53" i="9"/>
  <c r="K53" i="9" s="1"/>
  <c r="H53" i="9"/>
  <c r="F53" i="9"/>
  <c r="E53" i="9"/>
  <c r="M53" i="9" s="1"/>
  <c r="D53" i="9"/>
  <c r="U52" i="9"/>
  <c r="T52" i="9"/>
  <c r="O52" i="9"/>
  <c r="M52" i="9"/>
  <c r="K52" i="9"/>
  <c r="I52" i="9"/>
  <c r="G52" i="9"/>
  <c r="U51" i="9"/>
  <c r="T51" i="9"/>
  <c r="O51" i="9"/>
  <c r="M51" i="9"/>
  <c r="K51" i="9"/>
  <c r="I51" i="9"/>
  <c r="G51" i="9"/>
  <c r="U50" i="9"/>
  <c r="T50" i="9"/>
  <c r="O50" i="9"/>
  <c r="M50" i="9"/>
  <c r="K50" i="9"/>
  <c r="I50" i="9"/>
  <c r="G50" i="9"/>
  <c r="U49" i="9"/>
  <c r="T49" i="9"/>
  <c r="O49" i="9"/>
  <c r="M49" i="9"/>
  <c r="K49" i="9"/>
  <c r="I49" i="9"/>
  <c r="G49" i="9"/>
  <c r="U48" i="9"/>
  <c r="T48" i="9"/>
  <c r="O48" i="9"/>
  <c r="M48" i="9"/>
  <c r="K48" i="9"/>
  <c r="I48" i="9"/>
  <c r="G48" i="9"/>
  <c r="S47" i="9"/>
  <c r="R47" i="9"/>
  <c r="Q47" i="9"/>
  <c r="P47" i="9"/>
  <c r="L47" i="9"/>
  <c r="K47" i="9"/>
  <c r="J47" i="9"/>
  <c r="H47" i="9"/>
  <c r="F47" i="9"/>
  <c r="U47" i="9" s="1"/>
  <c r="E47" i="9"/>
  <c r="D47" i="9"/>
  <c r="U46" i="9"/>
  <c r="T46" i="9"/>
  <c r="O46" i="9"/>
  <c r="M46" i="9"/>
  <c r="K46" i="9"/>
  <c r="I46" i="9"/>
  <c r="G46" i="9"/>
  <c r="U45" i="9"/>
  <c r="T45" i="9"/>
  <c r="O45" i="9"/>
  <c r="M45" i="9"/>
  <c r="K45" i="9"/>
  <c r="I45" i="9"/>
  <c r="G45" i="9"/>
  <c r="U44" i="9"/>
  <c r="T44" i="9"/>
  <c r="O44" i="9"/>
  <c r="M44" i="9"/>
  <c r="K44" i="9"/>
  <c r="I44" i="9"/>
  <c r="G44" i="9"/>
  <c r="U43" i="9"/>
  <c r="T43" i="9"/>
  <c r="O43" i="9"/>
  <c r="M43" i="9"/>
  <c r="K43" i="9"/>
  <c r="I43" i="9"/>
  <c r="G43" i="9"/>
  <c r="U42" i="9"/>
  <c r="T42" i="9"/>
  <c r="O42" i="9"/>
  <c r="M42" i="9"/>
  <c r="K42" i="9"/>
  <c r="I42" i="9"/>
  <c r="G42" i="9"/>
  <c r="U41" i="9"/>
  <c r="T41" i="9"/>
  <c r="O41" i="9"/>
  <c r="M41" i="9"/>
  <c r="K41" i="9"/>
  <c r="I41" i="9"/>
  <c r="G41" i="9"/>
  <c r="S40" i="9"/>
  <c r="R40" i="9"/>
  <c r="Q40" i="9"/>
  <c r="T40" i="9" s="1"/>
  <c r="P40" i="9"/>
  <c r="O40" i="9"/>
  <c r="L40" i="9"/>
  <c r="J40" i="9"/>
  <c r="H40" i="9"/>
  <c r="G40" i="9"/>
  <c r="F40" i="9"/>
  <c r="E40" i="9"/>
  <c r="M40" i="9" s="1"/>
  <c r="D40" i="9"/>
  <c r="I40" i="9" s="1"/>
  <c r="U39" i="9"/>
  <c r="T39" i="9"/>
  <c r="O39" i="9"/>
  <c r="M39" i="9"/>
  <c r="K39" i="9"/>
  <c r="I39" i="9"/>
  <c r="G39" i="9"/>
  <c r="U38" i="9"/>
  <c r="T38" i="9"/>
  <c r="O38" i="9"/>
  <c r="M38" i="9"/>
  <c r="K38" i="9"/>
  <c r="I38" i="9"/>
  <c r="G38" i="9"/>
  <c r="U37" i="9"/>
  <c r="T37" i="9"/>
  <c r="O37" i="9"/>
  <c r="M37" i="9"/>
  <c r="K37" i="9"/>
  <c r="I37" i="9"/>
  <c r="G37" i="9"/>
  <c r="U36" i="9"/>
  <c r="T36" i="9"/>
  <c r="O36" i="9"/>
  <c r="M36" i="9"/>
  <c r="K36" i="9"/>
  <c r="I36" i="9"/>
  <c r="G36" i="9"/>
  <c r="S35" i="9"/>
  <c r="R35" i="9"/>
  <c r="Q35" i="9"/>
  <c r="T35" i="9" s="1"/>
  <c r="P35" i="9"/>
  <c r="O35" i="9"/>
  <c r="L35" i="9"/>
  <c r="J35" i="9"/>
  <c r="H35" i="9"/>
  <c r="F35" i="9"/>
  <c r="U35" i="9" s="1"/>
  <c r="E35" i="9"/>
  <c r="D35" i="9"/>
  <c r="U34" i="9"/>
  <c r="T34" i="9"/>
  <c r="O34" i="9"/>
  <c r="M34" i="9"/>
  <c r="K34" i="9"/>
  <c r="I34" i="9"/>
  <c r="G34" i="9"/>
  <c r="U33" i="9"/>
  <c r="T33" i="9"/>
  <c r="O33" i="9"/>
  <c r="M33" i="9"/>
  <c r="K33" i="9"/>
  <c r="I33" i="9"/>
  <c r="G33" i="9"/>
  <c r="U32" i="9"/>
  <c r="T32" i="9"/>
  <c r="O32" i="9"/>
  <c r="M32" i="9"/>
  <c r="K32" i="9"/>
  <c r="I32" i="9"/>
  <c r="G32" i="9"/>
  <c r="U31" i="9"/>
  <c r="T31" i="9"/>
  <c r="O31" i="9"/>
  <c r="M31" i="9"/>
  <c r="K31" i="9"/>
  <c r="I31" i="9"/>
  <c r="G31" i="9"/>
  <c r="U30" i="9"/>
  <c r="T30" i="9"/>
  <c r="O30" i="9"/>
  <c r="M30" i="9"/>
  <c r="K30" i="9"/>
  <c r="I30" i="9"/>
  <c r="G30" i="9"/>
  <c r="U29" i="9"/>
  <c r="T29" i="9"/>
  <c r="O29" i="9"/>
  <c r="M29" i="9"/>
  <c r="K29" i="9"/>
  <c r="I29" i="9"/>
  <c r="G29" i="9"/>
  <c r="U28" i="9"/>
  <c r="T28" i="9"/>
  <c r="O28" i="9"/>
  <c r="M28" i="9"/>
  <c r="K28" i="9"/>
  <c r="I28" i="9"/>
  <c r="G28" i="9"/>
  <c r="S27" i="9"/>
  <c r="R27" i="9"/>
  <c r="Q27" i="9"/>
  <c r="T27" i="9" s="1"/>
  <c r="P27" i="9"/>
  <c r="U27" i="9" s="1"/>
  <c r="L27" i="9"/>
  <c r="J27" i="9"/>
  <c r="H27" i="9"/>
  <c r="I27" i="9" s="1"/>
  <c r="F27" i="9"/>
  <c r="E27" i="9"/>
  <c r="D27" i="9"/>
  <c r="O27" i="9" s="1"/>
  <c r="U26" i="9"/>
  <c r="T26" i="9"/>
  <c r="O26" i="9"/>
  <c r="M26" i="9"/>
  <c r="K26" i="9"/>
  <c r="I26" i="9"/>
  <c r="G26" i="9"/>
  <c r="U25" i="9"/>
  <c r="T25" i="9"/>
  <c r="O25" i="9"/>
  <c r="M25" i="9"/>
  <c r="K25" i="9"/>
  <c r="I25" i="9"/>
  <c r="G25" i="9"/>
  <c r="U24" i="9"/>
  <c r="T24" i="9"/>
  <c r="O24" i="9"/>
  <c r="M24" i="9"/>
  <c r="K24" i="9"/>
  <c r="I24" i="9"/>
  <c r="G24" i="9"/>
  <c r="U23" i="9"/>
  <c r="T23" i="9"/>
  <c r="O23" i="9"/>
  <c r="M23" i="9"/>
  <c r="K23" i="9"/>
  <c r="I23" i="9"/>
  <c r="G23" i="9"/>
  <c r="U22" i="9"/>
  <c r="T22" i="9"/>
  <c r="O22" i="9"/>
  <c r="M22" i="9"/>
  <c r="K22" i="9"/>
  <c r="I22" i="9"/>
  <c r="G22" i="9"/>
  <c r="U21" i="9"/>
  <c r="T21" i="9"/>
  <c r="O21" i="9"/>
  <c r="M21" i="9"/>
  <c r="K21" i="9"/>
  <c r="I21" i="9"/>
  <c r="G21" i="9"/>
  <c r="U20" i="9"/>
  <c r="T20" i="9"/>
  <c r="O20" i="9"/>
  <c r="M20" i="9"/>
  <c r="K20" i="9"/>
  <c r="I20" i="9"/>
  <c r="G20" i="9"/>
  <c r="S19" i="9"/>
  <c r="R19" i="9"/>
  <c r="Q19" i="9"/>
  <c r="P19" i="9"/>
  <c r="U19" i="9" s="1"/>
  <c r="L19" i="9"/>
  <c r="J19" i="9"/>
  <c r="H19" i="9"/>
  <c r="F19" i="9"/>
  <c r="E19" i="9"/>
  <c r="M19" i="9" s="1"/>
  <c r="D19" i="9"/>
  <c r="U18" i="9"/>
  <c r="T18" i="9"/>
  <c r="O18" i="9"/>
  <c r="M18" i="9"/>
  <c r="K18" i="9"/>
  <c r="I18" i="9"/>
  <c r="G18" i="9"/>
  <c r="U17" i="9"/>
  <c r="T17" i="9"/>
  <c r="O17" i="9"/>
  <c r="M17" i="9"/>
  <c r="K17" i="9"/>
  <c r="I17" i="9"/>
  <c r="G17" i="9"/>
  <c r="U16" i="9"/>
  <c r="T16" i="9"/>
  <c r="O16" i="9"/>
  <c r="M16" i="9"/>
  <c r="K16" i="9"/>
  <c r="I16" i="9"/>
  <c r="G16" i="9"/>
  <c r="U15" i="9"/>
  <c r="T15" i="9"/>
  <c r="O15" i="9"/>
  <c r="M15" i="9"/>
  <c r="K15" i="9"/>
  <c r="I15" i="9"/>
  <c r="G15" i="9"/>
  <c r="U14" i="9"/>
  <c r="T14" i="9"/>
  <c r="O14" i="9"/>
  <c r="M14" i="9"/>
  <c r="K14" i="9"/>
  <c r="I14" i="9"/>
  <c r="G14" i="9"/>
  <c r="U13" i="9"/>
  <c r="T13" i="9"/>
  <c r="O13" i="9"/>
  <c r="M13" i="9"/>
  <c r="K13" i="9"/>
  <c r="I13" i="9"/>
  <c r="G13" i="9"/>
  <c r="U12" i="9"/>
  <c r="T12" i="9"/>
  <c r="O12" i="9"/>
  <c r="M12" i="9"/>
  <c r="K12" i="9"/>
  <c r="I12" i="9"/>
  <c r="G12" i="9"/>
  <c r="U11" i="9"/>
  <c r="T11" i="9"/>
  <c r="O11" i="9"/>
  <c r="M11" i="9"/>
  <c r="K11" i="9"/>
  <c r="I11" i="9"/>
  <c r="G11" i="9"/>
  <c r="S10" i="9"/>
  <c r="R10" i="9"/>
  <c r="Q10" i="9"/>
  <c r="T10" i="9" s="1"/>
  <c r="P10" i="9"/>
  <c r="L10" i="9"/>
  <c r="J10" i="9"/>
  <c r="I10" i="9"/>
  <c r="H10" i="9"/>
  <c r="F10" i="9"/>
  <c r="U10" i="9" s="1"/>
  <c r="E10" i="9"/>
  <c r="D10" i="9"/>
  <c r="U9" i="9"/>
  <c r="T9" i="9"/>
  <c r="O9" i="9"/>
  <c r="M9" i="9"/>
  <c r="K9" i="9"/>
  <c r="I9" i="9"/>
  <c r="G9" i="9"/>
  <c r="U8" i="9"/>
  <c r="T8" i="9"/>
  <c r="O8" i="9"/>
  <c r="M8" i="9"/>
  <c r="K8" i="9"/>
  <c r="I8" i="9"/>
  <c r="G8" i="9"/>
  <c r="S339" i="8"/>
  <c r="R339" i="8"/>
  <c r="Q339" i="8"/>
  <c r="P339" i="8"/>
  <c r="L339" i="8"/>
  <c r="J339" i="8"/>
  <c r="H339" i="8"/>
  <c r="F339" i="8"/>
  <c r="U339" i="8" s="1"/>
  <c r="E339" i="8"/>
  <c r="K339" i="8" s="1"/>
  <c r="D339" i="8"/>
  <c r="I339" i="8" s="1"/>
  <c r="S338" i="8"/>
  <c r="T338" i="8" s="1"/>
  <c r="R338" i="8"/>
  <c r="Q338" i="8"/>
  <c r="P338" i="8"/>
  <c r="O338" i="8"/>
  <c r="L338" i="8"/>
  <c r="J338" i="8"/>
  <c r="H338" i="8"/>
  <c r="F338" i="8"/>
  <c r="E338" i="8"/>
  <c r="D338" i="8"/>
  <c r="S337" i="8"/>
  <c r="R337" i="8"/>
  <c r="Q337" i="8"/>
  <c r="P337" i="8"/>
  <c r="L337" i="8"/>
  <c r="J337" i="8"/>
  <c r="H337" i="8"/>
  <c r="F337" i="8"/>
  <c r="E337" i="8"/>
  <c r="D337" i="8"/>
  <c r="I337" i="8" s="1"/>
  <c r="U336" i="8"/>
  <c r="T336" i="8"/>
  <c r="O336" i="8"/>
  <c r="M336" i="8"/>
  <c r="K336" i="8"/>
  <c r="I336" i="8"/>
  <c r="G336" i="8"/>
  <c r="U335" i="8"/>
  <c r="T335" i="8"/>
  <c r="O335" i="8"/>
  <c r="M335" i="8"/>
  <c r="K335" i="8"/>
  <c r="I335" i="8"/>
  <c r="G335" i="8"/>
  <c r="U334" i="8"/>
  <c r="T334" i="8"/>
  <c r="O334" i="8"/>
  <c r="M334" i="8"/>
  <c r="K334" i="8"/>
  <c r="I334" i="8"/>
  <c r="G334" i="8"/>
  <c r="U333" i="8"/>
  <c r="T333" i="8"/>
  <c r="O333" i="8"/>
  <c r="M333" i="8"/>
  <c r="K333" i="8"/>
  <c r="I333" i="8"/>
  <c r="G333" i="8"/>
  <c r="S332" i="8"/>
  <c r="R332" i="8"/>
  <c r="Q332" i="8"/>
  <c r="T332" i="8" s="1"/>
  <c r="P332" i="8"/>
  <c r="L332" i="8"/>
  <c r="J332" i="8"/>
  <c r="H332" i="8"/>
  <c r="G332" i="8"/>
  <c r="F332" i="8"/>
  <c r="E332" i="8"/>
  <c r="D332" i="8"/>
  <c r="U331" i="8"/>
  <c r="T331" i="8"/>
  <c r="O331" i="8"/>
  <c r="M331" i="8"/>
  <c r="K331" i="8"/>
  <c r="I331" i="8"/>
  <c r="G331" i="8"/>
  <c r="U330" i="8"/>
  <c r="T330" i="8"/>
  <c r="O330" i="8"/>
  <c r="M330" i="8"/>
  <c r="K330" i="8"/>
  <c r="I330" i="8"/>
  <c r="G330" i="8"/>
  <c r="U329" i="8"/>
  <c r="T329" i="8"/>
  <c r="O329" i="8"/>
  <c r="M329" i="8"/>
  <c r="K329" i="8"/>
  <c r="I329" i="8"/>
  <c r="G329" i="8"/>
  <c r="U328" i="8"/>
  <c r="T328" i="8"/>
  <c r="O328" i="8"/>
  <c r="M328" i="8"/>
  <c r="K328" i="8"/>
  <c r="I328" i="8"/>
  <c r="G328" i="8"/>
  <c r="U327" i="8"/>
  <c r="T327" i="8"/>
  <c r="O327" i="8"/>
  <c r="M327" i="8"/>
  <c r="K327" i="8"/>
  <c r="I327" i="8"/>
  <c r="G327" i="8"/>
  <c r="U326" i="8"/>
  <c r="T326" i="8"/>
  <c r="O326" i="8"/>
  <c r="M326" i="8"/>
  <c r="K326" i="8"/>
  <c r="I326" i="8"/>
  <c r="G326" i="8"/>
  <c r="U325" i="8"/>
  <c r="T325" i="8"/>
  <c r="O325" i="8"/>
  <c r="M325" i="8"/>
  <c r="K325" i="8"/>
  <c r="I325" i="8"/>
  <c r="G325" i="8"/>
  <c r="U324" i="8"/>
  <c r="T324" i="8"/>
  <c r="O324" i="8"/>
  <c r="M324" i="8"/>
  <c r="K324" i="8"/>
  <c r="I324" i="8"/>
  <c r="G324" i="8"/>
  <c r="S323" i="8"/>
  <c r="R323" i="8"/>
  <c r="Q323" i="8"/>
  <c r="T323" i="8" s="1"/>
  <c r="P323" i="8"/>
  <c r="U323" i="8" s="1"/>
  <c r="L323" i="8"/>
  <c r="J323" i="8"/>
  <c r="H323" i="8"/>
  <c r="F323" i="8"/>
  <c r="E323" i="8"/>
  <c r="D323" i="8"/>
  <c r="U322" i="8"/>
  <c r="T322" i="8"/>
  <c r="O322" i="8"/>
  <c r="M322" i="8"/>
  <c r="K322" i="8"/>
  <c r="I322" i="8"/>
  <c r="G322" i="8"/>
  <c r="U321" i="8"/>
  <c r="T321" i="8"/>
  <c r="O321" i="8"/>
  <c r="M321" i="8"/>
  <c r="K321" i="8"/>
  <c r="I321" i="8"/>
  <c r="G321" i="8"/>
  <c r="U320" i="8"/>
  <c r="T320" i="8"/>
  <c r="O320" i="8"/>
  <c r="M320" i="8"/>
  <c r="K320" i="8"/>
  <c r="I320" i="8"/>
  <c r="G320" i="8"/>
  <c r="U319" i="8"/>
  <c r="T319" i="8"/>
  <c r="O319" i="8"/>
  <c r="M319" i="8"/>
  <c r="K319" i="8"/>
  <c r="I319" i="8"/>
  <c r="G319" i="8"/>
  <c r="U318" i="8"/>
  <c r="T318" i="8"/>
  <c r="O318" i="8"/>
  <c r="M318" i="8"/>
  <c r="K318" i="8"/>
  <c r="I318" i="8"/>
  <c r="G318" i="8"/>
  <c r="S317" i="8"/>
  <c r="R317" i="8"/>
  <c r="Q317" i="8"/>
  <c r="T317" i="8" s="1"/>
  <c r="P317" i="8"/>
  <c r="L317" i="8"/>
  <c r="J317" i="8"/>
  <c r="H317" i="8"/>
  <c r="F317" i="8"/>
  <c r="U317" i="8" s="1"/>
  <c r="E317" i="8"/>
  <c r="D317" i="8"/>
  <c r="U316" i="8"/>
  <c r="T316" i="8"/>
  <c r="O316" i="8"/>
  <c r="M316" i="8"/>
  <c r="K316" i="8"/>
  <c r="I316" i="8"/>
  <c r="G316" i="8"/>
  <c r="U315" i="8"/>
  <c r="T315" i="8"/>
  <c r="O315" i="8"/>
  <c r="M315" i="8"/>
  <c r="K315" i="8"/>
  <c r="I315" i="8"/>
  <c r="G315" i="8"/>
  <c r="U314" i="8"/>
  <c r="T314" i="8"/>
  <c r="O314" i="8"/>
  <c r="M314" i="8"/>
  <c r="K314" i="8"/>
  <c r="I314" i="8"/>
  <c r="G314" i="8"/>
  <c r="U313" i="8"/>
  <c r="T313" i="8"/>
  <c r="O313" i="8"/>
  <c r="M313" i="8"/>
  <c r="K313" i="8"/>
  <c r="I313" i="8"/>
  <c r="G313" i="8"/>
  <c r="U312" i="8"/>
  <c r="T312" i="8"/>
  <c r="O312" i="8"/>
  <c r="M312" i="8"/>
  <c r="K312" i="8"/>
  <c r="I312" i="8"/>
  <c r="G312" i="8"/>
  <c r="U311" i="8"/>
  <c r="T311" i="8"/>
  <c r="O311" i="8"/>
  <c r="M311" i="8"/>
  <c r="K311" i="8"/>
  <c r="I311" i="8"/>
  <c r="G311" i="8"/>
  <c r="T310" i="8"/>
  <c r="S310" i="8"/>
  <c r="R310" i="8"/>
  <c r="Q310" i="8"/>
  <c r="P310" i="8"/>
  <c r="L310" i="8"/>
  <c r="J310" i="8"/>
  <c r="H310" i="8"/>
  <c r="G310" i="8"/>
  <c r="F310" i="8"/>
  <c r="E310" i="8"/>
  <c r="D310" i="8"/>
  <c r="U309" i="8"/>
  <c r="T309" i="8"/>
  <c r="O309" i="8"/>
  <c r="M309" i="8"/>
  <c r="K309" i="8"/>
  <c r="I309" i="8"/>
  <c r="G309" i="8"/>
  <c r="U308" i="8"/>
  <c r="T308" i="8"/>
  <c r="O308" i="8"/>
  <c r="M308" i="8"/>
  <c r="K308" i="8"/>
  <c r="I308" i="8"/>
  <c r="G308" i="8"/>
  <c r="U307" i="8"/>
  <c r="T307" i="8"/>
  <c r="O307" i="8"/>
  <c r="M307" i="8"/>
  <c r="K307" i="8"/>
  <c r="I307" i="8"/>
  <c r="G307" i="8"/>
  <c r="U306" i="8"/>
  <c r="T306" i="8"/>
  <c r="O306" i="8"/>
  <c r="M306" i="8"/>
  <c r="K306" i="8"/>
  <c r="I306" i="8"/>
  <c r="G306" i="8"/>
  <c r="U305" i="8"/>
  <c r="T305" i="8"/>
  <c r="O305" i="8"/>
  <c r="M305" i="8"/>
  <c r="K305" i="8"/>
  <c r="I305" i="8"/>
  <c r="G305" i="8"/>
  <c r="U304" i="8"/>
  <c r="T304" i="8"/>
  <c r="O304" i="8"/>
  <c r="M304" i="8"/>
  <c r="K304" i="8"/>
  <c r="I304" i="8"/>
  <c r="G304" i="8"/>
  <c r="S303" i="8"/>
  <c r="R303" i="8"/>
  <c r="Q303" i="8"/>
  <c r="P303" i="8"/>
  <c r="U303" i="8" s="1"/>
  <c r="L303" i="8"/>
  <c r="J303" i="8"/>
  <c r="H303" i="8"/>
  <c r="F303" i="8"/>
  <c r="E303" i="8"/>
  <c r="M303" i="8" s="1"/>
  <c r="D303" i="8"/>
  <c r="U302" i="8"/>
  <c r="T302" i="8"/>
  <c r="O302" i="8"/>
  <c r="M302" i="8"/>
  <c r="K302" i="8"/>
  <c r="I302" i="8"/>
  <c r="G302" i="8"/>
  <c r="S299" i="8"/>
  <c r="T299" i="8" s="1"/>
  <c r="R299" i="8"/>
  <c r="Q299" i="8"/>
  <c r="P299" i="8"/>
  <c r="O299" i="8"/>
  <c r="L299" i="8"/>
  <c r="J299" i="8"/>
  <c r="H299" i="8"/>
  <c r="F299" i="8"/>
  <c r="G299" i="8" s="1"/>
  <c r="E299" i="8"/>
  <c r="D299" i="8"/>
  <c r="S298" i="8"/>
  <c r="T298" i="8" s="1"/>
  <c r="R298" i="8"/>
  <c r="Q298" i="8"/>
  <c r="P298" i="8"/>
  <c r="U298" i="8" s="1"/>
  <c r="L298" i="8"/>
  <c r="K298" i="8"/>
  <c r="J298" i="8"/>
  <c r="H298" i="8"/>
  <c r="F298" i="8"/>
  <c r="E298" i="8"/>
  <c r="M298" i="8" s="1"/>
  <c r="D298" i="8"/>
  <c r="U297" i="8"/>
  <c r="T297" i="8"/>
  <c r="O297" i="8"/>
  <c r="M297" i="8"/>
  <c r="K297" i="8"/>
  <c r="I297" i="8"/>
  <c r="G297" i="8"/>
  <c r="U296" i="8"/>
  <c r="T296" i="8"/>
  <c r="O296" i="8"/>
  <c r="M296" i="8"/>
  <c r="K296" i="8"/>
  <c r="I296" i="8"/>
  <c r="G296" i="8"/>
  <c r="U295" i="8"/>
  <c r="T295" i="8"/>
  <c r="O295" i="8"/>
  <c r="M295" i="8"/>
  <c r="K295" i="8"/>
  <c r="I295" i="8"/>
  <c r="G295" i="8"/>
  <c r="U294" i="8"/>
  <c r="T294" i="8"/>
  <c r="O294" i="8"/>
  <c r="M294" i="8"/>
  <c r="K294" i="8"/>
  <c r="I294" i="8"/>
  <c r="G294" i="8"/>
  <c r="U293" i="8"/>
  <c r="T293" i="8"/>
  <c r="O293" i="8"/>
  <c r="M293" i="8"/>
  <c r="K293" i="8"/>
  <c r="I293" i="8"/>
  <c r="G293" i="8"/>
  <c r="S292" i="8"/>
  <c r="R292" i="8"/>
  <c r="Q292" i="8"/>
  <c r="T292" i="8" s="1"/>
  <c r="P292" i="8"/>
  <c r="U292" i="8" s="1"/>
  <c r="L292" i="8"/>
  <c r="J292" i="8"/>
  <c r="H292" i="8"/>
  <c r="F292" i="8"/>
  <c r="E292" i="8"/>
  <c r="M292" i="8" s="1"/>
  <c r="D292" i="8"/>
  <c r="U291" i="8"/>
  <c r="T291" i="8"/>
  <c r="O291" i="8"/>
  <c r="M291" i="8"/>
  <c r="K291" i="8"/>
  <c r="I291" i="8"/>
  <c r="G291" i="8"/>
  <c r="U290" i="8"/>
  <c r="T290" i="8"/>
  <c r="O290" i="8"/>
  <c r="M290" i="8"/>
  <c r="K290" i="8"/>
  <c r="I290" i="8"/>
  <c r="G290" i="8"/>
  <c r="U289" i="8"/>
  <c r="T289" i="8"/>
  <c r="O289" i="8"/>
  <c r="M289" i="8"/>
  <c r="K289" i="8"/>
  <c r="I289" i="8"/>
  <c r="G289" i="8"/>
  <c r="U288" i="8"/>
  <c r="T288" i="8"/>
  <c r="O288" i="8"/>
  <c r="M288" i="8"/>
  <c r="K288" i="8"/>
  <c r="I288" i="8"/>
  <c r="G288" i="8"/>
  <c r="U287" i="8"/>
  <c r="T287" i="8"/>
  <c r="O287" i="8"/>
  <c r="M287" i="8"/>
  <c r="K287" i="8"/>
  <c r="I287" i="8"/>
  <c r="G287" i="8"/>
  <c r="U286" i="8"/>
  <c r="T286" i="8"/>
  <c r="O286" i="8"/>
  <c r="M286" i="8"/>
  <c r="K286" i="8"/>
  <c r="I286" i="8"/>
  <c r="G286" i="8"/>
  <c r="S285" i="8"/>
  <c r="R285" i="8"/>
  <c r="Q285" i="8"/>
  <c r="P285" i="8"/>
  <c r="O285" i="8"/>
  <c r="L285" i="8"/>
  <c r="J285" i="8"/>
  <c r="H285" i="8"/>
  <c r="F285" i="8"/>
  <c r="E285" i="8"/>
  <c r="M285" i="8" s="1"/>
  <c r="D285" i="8"/>
  <c r="U284" i="8"/>
  <c r="T284" i="8"/>
  <c r="O284" i="8"/>
  <c r="M284" i="8"/>
  <c r="K284" i="8"/>
  <c r="I284" i="8"/>
  <c r="G284" i="8"/>
  <c r="U283" i="8"/>
  <c r="T283" i="8"/>
  <c r="O283" i="8"/>
  <c r="M283" i="8"/>
  <c r="K283" i="8"/>
  <c r="I283" i="8"/>
  <c r="G283" i="8"/>
  <c r="U282" i="8"/>
  <c r="T282" i="8"/>
  <c r="O282" i="8"/>
  <c r="M282" i="8"/>
  <c r="K282" i="8"/>
  <c r="I282" i="8"/>
  <c r="G282" i="8"/>
  <c r="U281" i="8"/>
  <c r="T281" i="8"/>
  <c r="O281" i="8"/>
  <c r="M281" i="8"/>
  <c r="K281" i="8"/>
  <c r="I281" i="8"/>
  <c r="G281" i="8"/>
  <c r="U280" i="8"/>
  <c r="T280" i="8"/>
  <c r="O280" i="8"/>
  <c r="M280" i="8"/>
  <c r="K280" i="8"/>
  <c r="I280" i="8"/>
  <c r="G280" i="8"/>
  <c r="U279" i="8"/>
  <c r="T279" i="8"/>
  <c r="O279" i="8"/>
  <c r="M279" i="8"/>
  <c r="K279" i="8"/>
  <c r="I279" i="8"/>
  <c r="G279" i="8"/>
  <c r="U278" i="8"/>
  <c r="T278" i="8"/>
  <c r="O278" i="8"/>
  <c r="M278" i="8"/>
  <c r="K278" i="8"/>
  <c r="I278" i="8"/>
  <c r="G278" i="8"/>
  <c r="U277" i="8"/>
  <c r="T277" i="8"/>
  <c r="O277" i="8"/>
  <c r="M277" i="8"/>
  <c r="K277" i="8"/>
  <c r="I277" i="8"/>
  <c r="G277" i="8"/>
  <c r="U276" i="8"/>
  <c r="T276" i="8"/>
  <c r="O276" i="8"/>
  <c r="M276" i="8"/>
  <c r="K276" i="8"/>
  <c r="I276" i="8"/>
  <c r="G276" i="8"/>
  <c r="S275" i="8"/>
  <c r="R275" i="8"/>
  <c r="Q275" i="8"/>
  <c r="P275" i="8"/>
  <c r="U275" i="8" s="1"/>
  <c r="L275" i="8"/>
  <c r="J275" i="8"/>
  <c r="H275" i="8"/>
  <c r="F275" i="8"/>
  <c r="E275" i="8"/>
  <c r="D275" i="8"/>
  <c r="U274" i="8"/>
  <c r="T274" i="8"/>
  <c r="O274" i="8"/>
  <c r="M274" i="8"/>
  <c r="K274" i="8"/>
  <c r="I274" i="8"/>
  <c r="G274" i="8"/>
  <c r="U273" i="8"/>
  <c r="T273" i="8"/>
  <c r="O273" i="8"/>
  <c r="M273" i="8"/>
  <c r="K273" i="8"/>
  <c r="I273" i="8"/>
  <c r="G273" i="8"/>
  <c r="U272" i="8"/>
  <c r="T272" i="8"/>
  <c r="O272" i="8"/>
  <c r="M272" i="8"/>
  <c r="K272" i="8"/>
  <c r="I272" i="8"/>
  <c r="G272" i="8"/>
  <c r="U271" i="8"/>
  <c r="T271" i="8"/>
  <c r="O271" i="8"/>
  <c r="M271" i="8"/>
  <c r="K271" i="8"/>
  <c r="I271" i="8"/>
  <c r="G271" i="8"/>
  <c r="U270" i="8"/>
  <c r="T270" i="8"/>
  <c r="O270" i="8"/>
  <c r="M270" i="8"/>
  <c r="K270" i="8"/>
  <c r="I270" i="8"/>
  <c r="G270" i="8"/>
  <c r="U269" i="8"/>
  <c r="T269" i="8"/>
  <c r="O269" i="8"/>
  <c r="M269" i="8"/>
  <c r="K269" i="8"/>
  <c r="I269" i="8"/>
  <c r="G269" i="8"/>
  <c r="U268" i="8"/>
  <c r="T268" i="8"/>
  <c r="O268" i="8"/>
  <c r="M268" i="8"/>
  <c r="K268" i="8"/>
  <c r="I268" i="8"/>
  <c r="G268" i="8"/>
  <c r="S267" i="8"/>
  <c r="R267" i="8"/>
  <c r="Q267" i="8"/>
  <c r="T267" i="8" s="1"/>
  <c r="P267" i="8"/>
  <c r="U267" i="8" s="1"/>
  <c r="L267" i="8"/>
  <c r="J267" i="8"/>
  <c r="H267" i="8"/>
  <c r="F267" i="8"/>
  <c r="E267" i="8"/>
  <c r="M267" i="8" s="1"/>
  <c r="D267" i="8"/>
  <c r="U266" i="8"/>
  <c r="T266" i="8"/>
  <c r="O266" i="8"/>
  <c r="M266" i="8"/>
  <c r="K266" i="8"/>
  <c r="I266" i="8"/>
  <c r="G266" i="8"/>
  <c r="U265" i="8"/>
  <c r="T265" i="8"/>
  <c r="O265" i="8"/>
  <c r="M265" i="8"/>
  <c r="K265" i="8"/>
  <c r="I265" i="8"/>
  <c r="G265" i="8"/>
  <c r="U264" i="8"/>
  <c r="T264" i="8"/>
  <c r="O264" i="8"/>
  <c r="M264" i="8"/>
  <c r="K264" i="8"/>
  <c r="I264" i="8"/>
  <c r="G264" i="8"/>
  <c r="U263" i="8"/>
  <c r="T263" i="8"/>
  <c r="O263" i="8"/>
  <c r="M263" i="8"/>
  <c r="K263" i="8"/>
  <c r="I263" i="8"/>
  <c r="G263" i="8"/>
  <c r="S260" i="8"/>
  <c r="R260" i="8"/>
  <c r="Q260" i="8"/>
  <c r="P260" i="8"/>
  <c r="L260" i="8"/>
  <c r="J260" i="8"/>
  <c r="H260" i="8"/>
  <c r="F260" i="8"/>
  <c r="U260" i="8" s="1"/>
  <c r="E260" i="8"/>
  <c r="M260" i="8" s="1"/>
  <c r="D260" i="8"/>
  <c r="S259" i="8"/>
  <c r="R259" i="8"/>
  <c r="Q259" i="8"/>
  <c r="P259" i="8"/>
  <c r="U259" i="8" s="1"/>
  <c r="L259" i="8"/>
  <c r="J259" i="8"/>
  <c r="H259" i="8"/>
  <c r="F259" i="8"/>
  <c r="E259" i="8"/>
  <c r="D259" i="8"/>
  <c r="U258" i="8"/>
  <c r="T258" i="8"/>
  <c r="O258" i="8"/>
  <c r="M258" i="8"/>
  <c r="K258" i="8"/>
  <c r="I258" i="8"/>
  <c r="G258" i="8"/>
  <c r="U257" i="8"/>
  <c r="T257" i="8"/>
  <c r="O257" i="8"/>
  <c r="M257" i="8"/>
  <c r="K257" i="8"/>
  <c r="I257" i="8"/>
  <c r="G257" i="8"/>
  <c r="U256" i="8"/>
  <c r="T256" i="8"/>
  <c r="O256" i="8"/>
  <c r="M256" i="8"/>
  <c r="K256" i="8"/>
  <c r="I256" i="8"/>
  <c r="G256" i="8"/>
  <c r="U255" i="8"/>
  <c r="T255" i="8"/>
  <c r="O255" i="8"/>
  <c r="M255" i="8"/>
  <c r="K255" i="8"/>
  <c r="I255" i="8"/>
  <c r="G255" i="8"/>
  <c r="S254" i="8"/>
  <c r="R254" i="8"/>
  <c r="Q254" i="8"/>
  <c r="T254" i="8" s="1"/>
  <c r="P254" i="8"/>
  <c r="U254" i="8" s="1"/>
  <c r="L254" i="8"/>
  <c r="K254" i="8"/>
  <c r="J254" i="8"/>
  <c r="H254" i="8"/>
  <c r="F254" i="8"/>
  <c r="E254" i="8"/>
  <c r="M254" i="8" s="1"/>
  <c r="D254" i="8"/>
  <c r="U253" i="8"/>
  <c r="T253" i="8"/>
  <c r="O253" i="8"/>
  <c r="M253" i="8"/>
  <c r="K253" i="8"/>
  <c r="I253" i="8"/>
  <c r="G253" i="8"/>
  <c r="U252" i="8"/>
  <c r="T252" i="8"/>
  <c r="O252" i="8"/>
  <c r="M252" i="8"/>
  <c r="K252" i="8"/>
  <c r="I252" i="8"/>
  <c r="G252" i="8"/>
  <c r="U251" i="8"/>
  <c r="T251" i="8"/>
  <c r="O251" i="8"/>
  <c r="M251" i="8"/>
  <c r="K251" i="8"/>
  <c r="I251" i="8"/>
  <c r="G251" i="8"/>
  <c r="U250" i="8"/>
  <c r="T250" i="8"/>
  <c r="O250" i="8"/>
  <c r="M250" i="8"/>
  <c r="K250" i="8"/>
  <c r="I250" i="8"/>
  <c r="G250" i="8"/>
  <c r="U249" i="8"/>
  <c r="T249" i="8"/>
  <c r="O249" i="8"/>
  <c r="M249" i="8"/>
  <c r="K249" i="8"/>
  <c r="I249" i="8"/>
  <c r="G249" i="8"/>
  <c r="U248" i="8"/>
  <c r="T248" i="8"/>
  <c r="O248" i="8"/>
  <c r="M248" i="8"/>
  <c r="K248" i="8"/>
  <c r="I248" i="8"/>
  <c r="G248" i="8"/>
  <c r="S247" i="8"/>
  <c r="R247" i="8"/>
  <c r="Q247" i="8"/>
  <c r="P247" i="8"/>
  <c r="O247" i="8"/>
  <c r="L247" i="8"/>
  <c r="J247" i="8"/>
  <c r="H247" i="8"/>
  <c r="F247" i="8"/>
  <c r="E247" i="8"/>
  <c r="M247" i="8" s="1"/>
  <c r="D247" i="8"/>
  <c r="U246" i="8"/>
  <c r="T246" i="8"/>
  <c r="O246" i="8"/>
  <c r="M246" i="8"/>
  <c r="K246" i="8"/>
  <c r="I246" i="8"/>
  <c r="G246" i="8"/>
  <c r="U245" i="8"/>
  <c r="T245" i="8"/>
  <c r="O245" i="8"/>
  <c r="M245" i="8"/>
  <c r="K245" i="8"/>
  <c r="I245" i="8"/>
  <c r="G245" i="8"/>
  <c r="U244" i="8"/>
  <c r="T244" i="8"/>
  <c r="O244" i="8"/>
  <c r="M244" i="8"/>
  <c r="K244" i="8"/>
  <c r="I244" i="8"/>
  <c r="G244" i="8"/>
  <c r="U243" i="8"/>
  <c r="T243" i="8"/>
  <c r="O243" i="8"/>
  <c r="M243" i="8"/>
  <c r="K243" i="8"/>
  <c r="I243" i="8"/>
  <c r="G243" i="8"/>
  <c r="U242" i="8"/>
  <c r="T242" i="8"/>
  <c r="O242" i="8"/>
  <c r="M242" i="8"/>
  <c r="K242" i="8"/>
  <c r="I242" i="8"/>
  <c r="G242" i="8"/>
  <c r="U241" i="8"/>
  <c r="T241" i="8"/>
  <c r="O241" i="8"/>
  <c r="M241" i="8"/>
  <c r="K241" i="8"/>
  <c r="I241" i="8"/>
  <c r="G241" i="8"/>
  <c r="S240" i="8"/>
  <c r="R240" i="8"/>
  <c r="Q240" i="8"/>
  <c r="P240" i="8"/>
  <c r="O240" i="8"/>
  <c r="L240" i="8"/>
  <c r="J240" i="8"/>
  <c r="H240" i="8"/>
  <c r="I240" i="8" s="1"/>
  <c r="F240" i="8"/>
  <c r="G240" i="8" s="1"/>
  <c r="E240" i="8"/>
  <c r="M240" i="8" s="1"/>
  <c r="D240" i="8"/>
  <c r="U239" i="8"/>
  <c r="T239" i="8"/>
  <c r="O239" i="8"/>
  <c r="M239" i="8"/>
  <c r="K239" i="8"/>
  <c r="I239" i="8"/>
  <c r="G239" i="8"/>
  <c r="U238" i="8"/>
  <c r="T238" i="8"/>
  <c r="O238" i="8"/>
  <c r="M238" i="8"/>
  <c r="K238" i="8"/>
  <c r="I238" i="8"/>
  <c r="G238" i="8"/>
  <c r="U237" i="8"/>
  <c r="T237" i="8"/>
  <c r="O237" i="8"/>
  <c r="M237" i="8"/>
  <c r="K237" i="8"/>
  <c r="I237" i="8"/>
  <c r="G237" i="8"/>
  <c r="U236" i="8"/>
  <c r="T236" i="8"/>
  <c r="O236" i="8"/>
  <c r="M236" i="8"/>
  <c r="K236" i="8"/>
  <c r="I236" i="8"/>
  <c r="G236" i="8"/>
  <c r="U235" i="8"/>
  <c r="T235" i="8"/>
  <c r="O235" i="8"/>
  <c r="M235" i="8"/>
  <c r="K235" i="8"/>
  <c r="I235" i="8"/>
  <c r="G235" i="8"/>
  <c r="U234" i="8"/>
  <c r="T234" i="8"/>
  <c r="O234" i="8"/>
  <c r="M234" i="8"/>
  <c r="K234" i="8"/>
  <c r="I234" i="8"/>
  <c r="G234" i="8"/>
  <c r="S231" i="8"/>
  <c r="R231" i="8"/>
  <c r="Q231" i="8"/>
  <c r="P231" i="8"/>
  <c r="L231" i="8"/>
  <c r="K231" i="8"/>
  <c r="J231" i="8"/>
  <c r="H231" i="8"/>
  <c r="F231" i="8"/>
  <c r="E231" i="8"/>
  <c r="D231" i="8"/>
  <c r="I231" i="8" s="1"/>
  <c r="U230" i="8"/>
  <c r="S230" i="8"/>
  <c r="T230" i="8" s="1"/>
  <c r="R230" i="8"/>
  <c r="Q230" i="8"/>
  <c r="P230" i="8"/>
  <c r="L230" i="8"/>
  <c r="J230" i="8"/>
  <c r="H230" i="8"/>
  <c r="F230" i="8"/>
  <c r="E230" i="8"/>
  <c r="D230" i="8"/>
  <c r="U229" i="8"/>
  <c r="T229" i="8"/>
  <c r="O229" i="8"/>
  <c r="M229" i="8"/>
  <c r="K229" i="8"/>
  <c r="I229" i="8"/>
  <c r="G229" i="8"/>
  <c r="U228" i="8"/>
  <c r="T228" i="8"/>
  <c r="O228" i="8"/>
  <c r="M228" i="8"/>
  <c r="K228" i="8"/>
  <c r="I228" i="8"/>
  <c r="G228" i="8"/>
  <c r="U227" i="8"/>
  <c r="T227" i="8"/>
  <c r="O227" i="8"/>
  <c r="M227" i="8"/>
  <c r="K227" i="8"/>
  <c r="I227" i="8"/>
  <c r="G227" i="8"/>
  <c r="U226" i="8"/>
  <c r="T226" i="8"/>
  <c r="O226" i="8"/>
  <c r="M226" i="8"/>
  <c r="K226" i="8"/>
  <c r="I226" i="8"/>
  <c r="G226" i="8"/>
  <c r="U225" i="8"/>
  <c r="T225" i="8"/>
  <c r="O225" i="8"/>
  <c r="M225" i="8"/>
  <c r="K225" i="8"/>
  <c r="I225" i="8"/>
  <c r="G225" i="8"/>
  <c r="S224" i="8"/>
  <c r="R224" i="8"/>
  <c r="Q224" i="8"/>
  <c r="P224" i="8"/>
  <c r="U224" i="8" s="1"/>
  <c r="L224" i="8"/>
  <c r="J224" i="8"/>
  <c r="I224" i="8"/>
  <c r="H224" i="8"/>
  <c r="G224" i="8"/>
  <c r="F224" i="8"/>
  <c r="E224" i="8"/>
  <c r="M224" i="8" s="1"/>
  <c r="D224" i="8"/>
  <c r="O224" i="8" s="1"/>
  <c r="U223" i="8"/>
  <c r="T223" i="8"/>
  <c r="O223" i="8"/>
  <c r="M223" i="8"/>
  <c r="K223" i="8"/>
  <c r="I223" i="8"/>
  <c r="G223" i="8"/>
  <c r="U222" i="8"/>
  <c r="T222" i="8"/>
  <c r="O222" i="8"/>
  <c r="M222" i="8"/>
  <c r="K222" i="8"/>
  <c r="I222" i="8"/>
  <c r="G222" i="8"/>
  <c r="U221" i="8"/>
  <c r="T221" i="8"/>
  <c r="O221" i="8"/>
  <c r="M221" i="8"/>
  <c r="K221" i="8"/>
  <c r="I221" i="8"/>
  <c r="G221" i="8"/>
  <c r="U220" i="8"/>
  <c r="T220" i="8"/>
  <c r="O220" i="8"/>
  <c r="M220" i="8"/>
  <c r="K220" i="8"/>
  <c r="I220" i="8"/>
  <c r="G220" i="8"/>
  <c r="U219" i="8"/>
  <c r="T219" i="8"/>
  <c r="O219" i="8"/>
  <c r="M219" i="8"/>
  <c r="K219" i="8"/>
  <c r="I219" i="8"/>
  <c r="G219" i="8"/>
  <c r="U218" i="8"/>
  <c r="T218" i="8"/>
  <c r="O218" i="8"/>
  <c r="M218" i="8"/>
  <c r="K218" i="8"/>
  <c r="I218" i="8"/>
  <c r="G218" i="8"/>
  <c r="U217" i="8"/>
  <c r="T217" i="8"/>
  <c r="O217" i="8"/>
  <c r="M217" i="8"/>
  <c r="K217" i="8"/>
  <c r="I217" i="8"/>
  <c r="G217" i="8"/>
  <c r="T216" i="8"/>
  <c r="S216" i="8"/>
  <c r="R216" i="8"/>
  <c r="Q216" i="8"/>
  <c r="P216" i="8"/>
  <c r="L216" i="8"/>
  <c r="J216" i="8"/>
  <c r="H216" i="8"/>
  <c r="G216" i="8"/>
  <c r="F216" i="8"/>
  <c r="E216" i="8"/>
  <c r="D216" i="8"/>
  <c r="U215" i="8"/>
  <c r="T215" i="8"/>
  <c r="O215" i="8"/>
  <c r="M215" i="8"/>
  <c r="K215" i="8"/>
  <c r="I215" i="8"/>
  <c r="G215" i="8"/>
  <c r="U214" i="8"/>
  <c r="T214" i="8"/>
  <c r="O214" i="8"/>
  <c r="M214" i="8"/>
  <c r="K214" i="8"/>
  <c r="I214" i="8"/>
  <c r="G214" i="8"/>
  <c r="U213" i="8"/>
  <c r="T213" i="8"/>
  <c r="O213" i="8"/>
  <c r="M213" i="8"/>
  <c r="K213" i="8"/>
  <c r="I213" i="8"/>
  <c r="G213" i="8"/>
  <c r="U212" i="8"/>
  <c r="T212" i="8"/>
  <c r="O212" i="8"/>
  <c r="M212" i="8"/>
  <c r="K212" i="8"/>
  <c r="I212" i="8"/>
  <c r="G212" i="8"/>
  <c r="U211" i="8"/>
  <c r="T211" i="8"/>
  <c r="O211" i="8"/>
  <c r="M211" i="8"/>
  <c r="K211" i="8"/>
  <c r="I211" i="8"/>
  <c r="G211" i="8"/>
  <c r="U210" i="8"/>
  <c r="T210" i="8"/>
  <c r="O210" i="8"/>
  <c r="M210" i="8"/>
  <c r="K210" i="8"/>
  <c r="I210" i="8"/>
  <c r="G210" i="8"/>
  <c r="U209" i="8"/>
  <c r="T209" i="8"/>
  <c r="O209" i="8"/>
  <c r="M209" i="8"/>
  <c r="K209" i="8"/>
  <c r="I209" i="8"/>
  <c r="G209" i="8"/>
  <c r="U208" i="8"/>
  <c r="T208" i="8"/>
  <c r="O208" i="8"/>
  <c r="M208" i="8"/>
  <c r="K208" i="8"/>
  <c r="I208" i="8"/>
  <c r="G208" i="8"/>
  <c r="U205" i="8"/>
  <c r="S205" i="8"/>
  <c r="R205" i="8"/>
  <c r="Q205" i="8"/>
  <c r="T205" i="8" s="1"/>
  <c r="P205" i="8"/>
  <c r="L205" i="8"/>
  <c r="J205" i="8"/>
  <c r="H205" i="8"/>
  <c r="F205" i="8"/>
  <c r="E205" i="8"/>
  <c r="D205" i="8"/>
  <c r="S204" i="8"/>
  <c r="R204" i="8"/>
  <c r="Q204" i="8"/>
  <c r="T204" i="8" s="1"/>
  <c r="P204" i="8"/>
  <c r="L204" i="8"/>
  <c r="J204" i="8"/>
  <c r="H204" i="8"/>
  <c r="F204" i="8"/>
  <c r="U204" i="8" s="1"/>
  <c r="E204" i="8"/>
  <c r="D204" i="8"/>
  <c r="I204" i="8" s="1"/>
  <c r="U203" i="8"/>
  <c r="T203" i="8"/>
  <c r="O203" i="8"/>
  <c r="M203" i="8"/>
  <c r="K203" i="8"/>
  <c r="I203" i="8"/>
  <c r="G203" i="8"/>
  <c r="U202" i="8"/>
  <c r="T202" i="8"/>
  <c r="O202" i="8"/>
  <c r="M202" i="8"/>
  <c r="K202" i="8"/>
  <c r="I202" i="8"/>
  <c r="G202" i="8"/>
  <c r="U201" i="8"/>
  <c r="T201" i="8"/>
  <c r="O201" i="8"/>
  <c r="M201" i="8"/>
  <c r="K201" i="8"/>
  <c r="I201" i="8"/>
  <c r="G201" i="8"/>
  <c r="U200" i="8"/>
  <c r="T200" i="8"/>
  <c r="O200" i="8"/>
  <c r="M200" i="8"/>
  <c r="K200" i="8"/>
  <c r="I200" i="8"/>
  <c r="G200" i="8"/>
  <c r="U199" i="8"/>
  <c r="T199" i="8"/>
  <c r="O199" i="8"/>
  <c r="M199" i="8"/>
  <c r="K199" i="8"/>
  <c r="I199" i="8"/>
  <c r="G199" i="8"/>
  <c r="S198" i="8"/>
  <c r="R198" i="8"/>
  <c r="Q198" i="8"/>
  <c r="T198" i="8" s="1"/>
  <c r="P198" i="8"/>
  <c r="L198" i="8"/>
  <c r="J198" i="8"/>
  <c r="I198" i="8"/>
  <c r="H198" i="8"/>
  <c r="F198" i="8"/>
  <c r="E198" i="8"/>
  <c r="D198" i="8"/>
  <c r="U197" i="8"/>
  <c r="T197" i="8"/>
  <c r="O197" i="8"/>
  <c r="M197" i="8"/>
  <c r="K197" i="8"/>
  <c r="I197" i="8"/>
  <c r="G197" i="8"/>
  <c r="U196" i="8"/>
  <c r="T196" i="8"/>
  <c r="O196" i="8"/>
  <c r="M196" i="8"/>
  <c r="K196" i="8"/>
  <c r="I196" i="8"/>
  <c r="G196" i="8"/>
  <c r="U195" i="8"/>
  <c r="T195" i="8"/>
  <c r="O195" i="8"/>
  <c r="M195" i="8"/>
  <c r="K195" i="8"/>
  <c r="I195" i="8"/>
  <c r="G195" i="8"/>
  <c r="U194" i="8"/>
  <c r="T194" i="8"/>
  <c r="O194" i="8"/>
  <c r="M194" i="8"/>
  <c r="K194" i="8"/>
  <c r="I194" i="8"/>
  <c r="G194" i="8"/>
  <c r="U193" i="8"/>
  <c r="T193" i="8"/>
  <c r="O193" i="8"/>
  <c r="M193" i="8"/>
  <c r="K193" i="8"/>
  <c r="I193" i="8"/>
  <c r="G193" i="8"/>
  <c r="U192" i="8"/>
  <c r="T192" i="8"/>
  <c r="O192" i="8"/>
  <c r="M192" i="8"/>
  <c r="K192" i="8"/>
  <c r="I192" i="8"/>
  <c r="G192" i="8"/>
  <c r="T191" i="8"/>
  <c r="S191" i="8"/>
  <c r="R191" i="8"/>
  <c r="Q191" i="8"/>
  <c r="P191" i="8"/>
  <c r="U191" i="8" s="1"/>
  <c r="L191" i="8"/>
  <c r="J191" i="8"/>
  <c r="H191" i="8"/>
  <c r="F191" i="8"/>
  <c r="E191" i="8"/>
  <c r="D191" i="8"/>
  <c r="U190" i="8"/>
  <c r="T190" i="8"/>
  <c r="O190" i="8"/>
  <c r="M190" i="8"/>
  <c r="K190" i="8"/>
  <c r="I190" i="8"/>
  <c r="G190" i="8"/>
  <c r="U189" i="8"/>
  <c r="T189" i="8"/>
  <c r="O189" i="8"/>
  <c r="M189" i="8"/>
  <c r="K189" i="8"/>
  <c r="I189" i="8"/>
  <c r="G189" i="8"/>
  <c r="U188" i="8"/>
  <c r="T188" i="8"/>
  <c r="O188" i="8"/>
  <c r="M188" i="8"/>
  <c r="K188" i="8"/>
  <c r="I188" i="8"/>
  <c r="G188" i="8"/>
  <c r="U187" i="8"/>
  <c r="T187" i="8"/>
  <c r="O187" i="8"/>
  <c r="M187" i="8"/>
  <c r="K187" i="8"/>
  <c r="I187" i="8"/>
  <c r="G187" i="8"/>
  <c r="U186" i="8"/>
  <c r="T186" i="8"/>
  <c r="O186" i="8"/>
  <c r="M186" i="8"/>
  <c r="K186" i="8"/>
  <c r="I186" i="8"/>
  <c r="G186" i="8"/>
  <c r="S185" i="8"/>
  <c r="R185" i="8"/>
  <c r="Q185" i="8"/>
  <c r="P185" i="8"/>
  <c r="U185" i="8" s="1"/>
  <c r="L185" i="8"/>
  <c r="J185" i="8"/>
  <c r="H185" i="8"/>
  <c r="F185" i="8"/>
  <c r="E185" i="8"/>
  <c r="M185" i="8" s="1"/>
  <c r="D185" i="8"/>
  <c r="O185" i="8" s="1"/>
  <c r="U184" i="8"/>
  <c r="T184" i="8"/>
  <c r="O184" i="8"/>
  <c r="M184" i="8"/>
  <c r="K184" i="8"/>
  <c r="I184" i="8"/>
  <c r="G184" i="8"/>
  <c r="U183" i="8"/>
  <c r="T183" i="8"/>
  <c r="O183" i="8"/>
  <c r="M183" i="8"/>
  <c r="K183" i="8"/>
  <c r="I183" i="8"/>
  <c r="G183" i="8"/>
  <c r="U182" i="8"/>
  <c r="T182" i="8"/>
  <c r="O182" i="8"/>
  <c r="M182" i="8"/>
  <c r="K182" i="8"/>
  <c r="I182" i="8"/>
  <c r="G182" i="8"/>
  <c r="U181" i="8"/>
  <c r="T181" i="8"/>
  <c r="O181" i="8"/>
  <c r="M181" i="8"/>
  <c r="K181" i="8"/>
  <c r="I181" i="8"/>
  <c r="G181" i="8"/>
  <c r="U180" i="8"/>
  <c r="T180" i="8"/>
  <c r="O180" i="8"/>
  <c r="M180" i="8"/>
  <c r="K180" i="8"/>
  <c r="I180" i="8"/>
  <c r="G180" i="8"/>
  <c r="S179" i="8"/>
  <c r="R179" i="8"/>
  <c r="Q179" i="8"/>
  <c r="T179" i="8" s="1"/>
  <c r="P179" i="8"/>
  <c r="L179" i="8"/>
  <c r="K179" i="8"/>
  <c r="J179" i="8"/>
  <c r="H179" i="8"/>
  <c r="F179" i="8"/>
  <c r="U179" i="8" s="1"/>
  <c r="E179" i="8"/>
  <c r="M179" i="8" s="1"/>
  <c r="D179" i="8"/>
  <c r="I179" i="8" s="1"/>
  <c r="U178" i="8"/>
  <c r="T178" i="8"/>
  <c r="O178" i="8"/>
  <c r="M178" i="8"/>
  <c r="K178" i="8"/>
  <c r="I178" i="8"/>
  <c r="G178" i="8"/>
  <c r="U177" i="8"/>
  <c r="T177" i="8"/>
  <c r="O177" i="8"/>
  <c r="M177" i="8"/>
  <c r="K177" i="8"/>
  <c r="I177" i="8"/>
  <c r="G177" i="8"/>
  <c r="U176" i="8"/>
  <c r="T176" i="8"/>
  <c r="O176" i="8"/>
  <c r="M176" i="8"/>
  <c r="K176" i="8"/>
  <c r="I176" i="8"/>
  <c r="G176" i="8"/>
  <c r="U175" i="8"/>
  <c r="T175" i="8"/>
  <c r="O175" i="8"/>
  <c r="M175" i="8"/>
  <c r="K175" i="8"/>
  <c r="I175" i="8"/>
  <c r="G175" i="8"/>
  <c r="U174" i="8"/>
  <c r="T174" i="8"/>
  <c r="O174" i="8"/>
  <c r="M174" i="8"/>
  <c r="K174" i="8"/>
  <c r="I174" i="8"/>
  <c r="G174" i="8"/>
  <c r="U173" i="8"/>
  <c r="T173" i="8"/>
  <c r="O173" i="8"/>
  <c r="M173" i="8"/>
  <c r="K173" i="8"/>
  <c r="I173" i="8"/>
  <c r="G173" i="8"/>
  <c r="S170" i="8"/>
  <c r="R170" i="8"/>
  <c r="Q170" i="8"/>
  <c r="T170" i="8" s="1"/>
  <c r="P170" i="8"/>
  <c r="L170" i="8"/>
  <c r="J170" i="8"/>
  <c r="H170" i="8"/>
  <c r="F170" i="8"/>
  <c r="E170" i="8"/>
  <c r="D170" i="8"/>
  <c r="S169" i="8"/>
  <c r="R169" i="8"/>
  <c r="Q169" i="8"/>
  <c r="T169" i="8" s="1"/>
  <c r="P169" i="8"/>
  <c r="U169" i="8" s="1"/>
  <c r="L169" i="8"/>
  <c r="J169" i="8"/>
  <c r="H169" i="8"/>
  <c r="F169" i="8"/>
  <c r="E169" i="8"/>
  <c r="M169" i="8" s="1"/>
  <c r="D169" i="8"/>
  <c r="U168" i="8"/>
  <c r="T168" i="8"/>
  <c r="O168" i="8"/>
  <c r="M168" i="8"/>
  <c r="K168" i="8"/>
  <c r="I168" i="8"/>
  <c r="G168" i="8"/>
  <c r="U167" i="8"/>
  <c r="T167" i="8"/>
  <c r="O167" i="8"/>
  <c r="M167" i="8"/>
  <c r="K167" i="8"/>
  <c r="I167" i="8"/>
  <c r="G167" i="8"/>
  <c r="U166" i="8"/>
  <c r="T166" i="8"/>
  <c r="O166" i="8"/>
  <c r="M166" i="8"/>
  <c r="K166" i="8"/>
  <c r="I166" i="8"/>
  <c r="G166" i="8"/>
  <c r="U165" i="8"/>
  <c r="T165" i="8"/>
  <c r="O165" i="8"/>
  <c r="M165" i="8"/>
  <c r="K165" i="8"/>
  <c r="I165" i="8"/>
  <c r="G165" i="8"/>
  <c r="U164" i="8"/>
  <c r="T164" i="8"/>
  <c r="O164" i="8"/>
  <c r="M164" i="8"/>
  <c r="K164" i="8"/>
  <c r="I164" i="8"/>
  <c r="G164" i="8"/>
  <c r="U163" i="8"/>
  <c r="S163" i="8"/>
  <c r="R163" i="8"/>
  <c r="Q163" i="8"/>
  <c r="T163" i="8" s="1"/>
  <c r="P163" i="8"/>
  <c r="L163" i="8"/>
  <c r="J163" i="8"/>
  <c r="K163" i="8" s="1"/>
  <c r="H163" i="8"/>
  <c r="F163" i="8"/>
  <c r="E163" i="8"/>
  <c r="D163" i="8"/>
  <c r="I163" i="8" s="1"/>
  <c r="U162" i="8"/>
  <c r="T162" i="8"/>
  <c r="O162" i="8"/>
  <c r="M162" i="8"/>
  <c r="K162" i="8"/>
  <c r="I162" i="8"/>
  <c r="G162" i="8"/>
  <c r="U161" i="8"/>
  <c r="T161" i="8"/>
  <c r="O161" i="8"/>
  <c r="M161" i="8"/>
  <c r="K161" i="8"/>
  <c r="I161" i="8"/>
  <c r="G161" i="8"/>
  <c r="U160" i="8"/>
  <c r="T160" i="8"/>
  <c r="O160" i="8"/>
  <c r="M160" i="8"/>
  <c r="K160" i="8"/>
  <c r="I160" i="8"/>
  <c r="G160" i="8"/>
  <c r="U159" i="8"/>
  <c r="T159" i="8"/>
  <c r="O159" i="8"/>
  <c r="M159" i="8"/>
  <c r="K159" i="8"/>
  <c r="I159" i="8"/>
  <c r="G159" i="8"/>
  <c r="U158" i="8"/>
  <c r="T158" i="8"/>
  <c r="O158" i="8"/>
  <c r="M158" i="8"/>
  <c r="K158" i="8"/>
  <c r="I158" i="8"/>
  <c r="G158" i="8"/>
  <c r="S157" i="8"/>
  <c r="R157" i="8"/>
  <c r="Q157" i="8"/>
  <c r="P157" i="8"/>
  <c r="L157" i="8"/>
  <c r="J157" i="8"/>
  <c r="H157" i="8"/>
  <c r="F157" i="8"/>
  <c r="G157" i="8" s="1"/>
  <c r="E157" i="8"/>
  <c r="D157" i="8"/>
  <c r="O157" i="8" s="1"/>
  <c r="U156" i="8"/>
  <c r="T156" i="8"/>
  <c r="O156" i="8"/>
  <c r="M156" i="8"/>
  <c r="K156" i="8"/>
  <c r="I156" i="8"/>
  <c r="G156" i="8"/>
  <c r="U155" i="8"/>
  <c r="T155" i="8"/>
  <c r="O155" i="8"/>
  <c r="M155" i="8"/>
  <c r="K155" i="8"/>
  <c r="I155" i="8"/>
  <c r="G155" i="8"/>
  <c r="U154" i="8"/>
  <c r="T154" i="8"/>
  <c r="O154" i="8"/>
  <c r="M154" i="8"/>
  <c r="K154" i="8"/>
  <c r="I154" i="8"/>
  <c r="G154" i="8"/>
  <c r="U153" i="8"/>
  <c r="T153" i="8"/>
  <c r="O153" i="8"/>
  <c r="M153" i="8"/>
  <c r="K153" i="8"/>
  <c r="I153" i="8"/>
  <c r="G153" i="8"/>
  <c r="U152" i="8"/>
  <c r="T152" i="8"/>
  <c r="O152" i="8"/>
  <c r="M152" i="8"/>
  <c r="K152" i="8"/>
  <c r="I152" i="8"/>
  <c r="G152" i="8"/>
  <c r="U151" i="8"/>
  <c r="T151" i="8"/>
  <c r="O151" i="8"/>
  <c r="M151" i="8"/>
  <c r="K151" i="8"/>
  <c r="I151" i="8"/>
  <c r="G151" i="8"/>
  <c r="S150" i="8"/>
  <c r="R150" i="8"/>
  <c r="Q150" i="8"/>
  <c r="T150" i="8" s="1"/>
  <c r="P150" i="8"/>
  <c r="L150" i="8"/>
  <c r="J150" i="8"/>
  <c r="H150" i="8"/>
  <c r="F150" i="8"/>
  <c r="E150" i="8"/>
  <c r="D150" i="8"/>
  <c r="U149" i="8"/>
  <c r="T149" i="8"/>
  <c r="O149" i="8"/>
  <c r="M149" i="8"/>
  <c r="K149" i="8"/>
  <c r="I149" i="8"/>
  <c r="G149" i="8"/>
  <c r="U148" i="8"/>
  <c r="T148" i="8"/>
  <c r="O148" i="8"/>
  <c r="M148" i="8"/>
  <c r="K148" i="8"/>
  <c r="I148" i="8"/>
  <c r="G148" i="8"/>
  <c r="U147" i="8"/>
  <c r="T147" i="8"/>
  <c r="O147" i="8"/>
  <c r="M147" i="8"/>
  <c r="K147" i="8"/>
  <c r="I147" i="8"/>
  <c r="G147" i="8"/>
  <c r="U146" i="8"/>
  <c r="T146" i="8"/>
  <c r="O146" i="8"/>
  <c r="M146" i="8"/>
  <c r="K146" i="8"/>
  <c r="I146" i="8"/>
  <c r="G146" i="8"/>
  <c r="U145" i="8"/>
  <c r="T145" i="8"/>
  <c r="O145" i="8"/>
  <c r="M145" i="8"/>
  <c r="K145" i="8"/>
  <c r="I145" i="8"/>
  <c r="G145" i="8"/>
  <c r="T144" i="8"/>
  <c r="S144" i="8"/>
  <c r="R144" i="8"/>
  <c r="Q144" i="8"/>
  <c r="P144" i="8"/>
  <c r="L144" i="8"/>
  <c r="J144" i="8"/>
  <c r="K144" i="8" s="1"/>
  <c r="H144" i="8"/>
  <c r="F144" i="8"/>
  <c r="E144" i="8"/>
  <c r="M144" i="8" s="1"/>
  <c r="D144" i="8"/>
  <c r="O144" i="8" s="1"/>
  <c r="U143" i="8"/>
  <c r="T143" i="8"/>
  <c r="O143" i="8"/>
  <c r="M143" i="8"/>
  <c r="K143" i="8"/>
  <c r="I143" i="8"/>
  <c r="G143" i="8"/>
  <c r="U142" i="8"/>
  <c r="T142" i="8"/>
  <c r="O142" i="8"/>
  <c r="M142" i="8"/>
  <c r="K142" i="8"/>
  <c r="I142" i="8"/>
  <c r="G142" i="8"/>
  <c r="U141" i="8"/>
  <c r="T141" i="8"/>
  <c r="O141" i="8"/>
  <c r="M141" i="8"/>
  <c r="K141" i="8"/>
  <c r="I141" i="8"/>
  <c r="G141" i="8"/>
  <c r="U140" i="8"/>
  <c r="T140" i="8"/>
  <c r="O140" i="8"/>
  <c r="M140" i="8"/>
  <c r="K140" i="8"/>
  <c r="I140" i="8"/>
  <c r="G140" i="8"/>
  <c r="U139" i="8"/>
  <c r="T139" i="8"/>
  <c r="O139" i="8"/>
  <c r="M139" i="8"/>
  <c r="K139" i="8"/>
  <c r="I139" i="8"/>
  <c r="G139" i="8"/>
  <c r="U138" i="8"/>
  <c r="T138" i="8"/>
  <c r="O138" i="8"/>
  <c r="M138" i="8"/>
  <c r="K138" i="8"/>
  <c r="I138" i="8"/>
  <c r="G138" i="8"/>
  <c r="S137" i="8"/>
  <c r="T137" i="8" s="1"/>
  <c r="R137" i="8"/>
  <c r="Q137" i="8"/>
  <c r="P137" i="8"/>
  <c r="U137" i="8" s="1"/>
  <c r="L137" i="8"/>
  <c r="J137" i="8"/>
  <c r="I137" i="8"/>
  <c r="H137" i="8"/>
  <c r="F137" i="8"/>
  <c r="E137" i="8"/>
  <c r="M137" i="8" s="1"/>
  <c r="D137" i="8"/>
  <c r="O137" i="8" s="1"/>
  <c r="U136" i="8"/>
  <c r="T136" i="8"/>
  <c r="O136" i="8"/>
  <c r="M136" i="8"/>
  <c r="K136" i="8"/>
  <c r="I136" i="8"/>
  <c r="G136" i="8"/>
  <c r="U135" i="8"/>
  <c r="T135" i="8"/>
  <c r="O135" i="8"/>
  <c r="M135" i="8"/>
  <c r="K135" i="8"/>
  <c r="I135" i="8"/>
  <c r="G135" i="8"/>
  <c r="U134" i="8"/>
  <c r="T134" i="8"/>
  <c r="O134" i="8"/>
  <c r="M134" i="8"/>
  <c r="K134" i="8"/>
  <c r="I134" i="8"/>
  <c r="G134" i="8"/>
  <c r="U133" i="8"/>
  <c r="T133" i="8"/>
  <c r="O133" i="8"/>
  <c r="M133" i="8"/>
  <c r="K133" i="8"/>
  <c r="I133" i="8"/>
  <c r="G133" i="8"/>
  <c r="S132" i="8"/>
  <c r="R132" i="8"/>
  <c r="Q132" i="8"/>
  <c r="T132" i="8" s="1"/>
  <c r="P132" i="8"/>
  <c r="U132" i="8" s="1"/>
  <c r="L132" i="8"/>
  <c r="K132" i="8"/>
  <c r="J132" i="8"/>
  <c r="H132" i="8"/>
  <c r="G132" i="8"/>
  <c r="F132" i="8"/>
  <c r="E132" i="8"/>
  <c r="M132" i="8" s="1"/>
  <c r="D132" i="8"/>
  <c r="I132" i="8" s="1"/>
  <c r="U131" i="8"/>
  <c r="T131" i="8"/>
  <c r="O131" i="8"/>
  <c r="M131" i="8"/>
  <c r="K131" i="8"/>
  <c r="I131" i="8"/>
  <c r="G131" i="8"/>
  <c r="U130" i="8"/>
  <c r="T130" i="8"/>
  <c r="O130" i="8"/>
  <c r="M130" i="8"/>
  <c r="K130" i="8"/>
  <c r="I130" i="8"/>
  <c r="G130" i="8"/>
  <c r="U129" i="8"/>
  <c r="T129" i="8"/>
  <c r="O129" i="8"/>
  <c r="M129" i="8"/>
  <c r="K129" i="8"/>
  <c r="I129" i="8"/>
  <c r="G129" i="8"/>
  <c r="U128" i="8"/>
  <c r="T128" i="8"/>
  <c r="O128" i="8"/>
  <c r="M128" i="8"/>
  <c r="K128" i="8"/>
  <c r="I128" i="8"/>
  <c r="G128" i="8"/>
  <c r="U127" i="8"/>
  <c r="T127" i="8"/>
  <c r="O127" i="8"/>
  <c r="M127" i="8"/>
  <c r="K127" i="8"/>
  <c r="I127" i="8"/>
  <c r="G127" i="8"/>
  <c r="S126" i="8"/>
  <c r="R126" i="8"/>
  <c r="Q126" i="8"/>
  <c r="P126" i="8"/>
  <c r="U126" i="8" s="1"/>
  <c r="L126" i="8"/>
  <c r="K126" i="8"/>
  <c r="J126" i="8"/>
  <c r="H126" i="8"/>
  <c r="F126" i="8"/>
  <c r="E126" i="8"/>
  <c r="M126" i="8" s="1"/>
  <c r="D126" i="8"/>
  <c r="I126" i="8" s="1"/>
  <c r="U125" i="8"/>
  <c r="T125" i="8"/>
  <c r="O125" i="8"/>
  <c r="M125" i="8"/>
  <c r="K125" i="8"/>
  <c r="I125" i="8"/>
  <c r="G125" i="8"/>
  <c r="U124" i="8"/>
  <c r="T124" i="8"/>
  <c r="O124" i="8"/>
  <c r="M124" i="8"/>
  <c r="K124" i="8"/>
  <c r="I124" i="8"/>
  <c r="G124" i="8"/>
  <c r="U123" i="8"/>
  <c r="T123" i="8"/>
  <c r="O123" i="8"/>
  <c r="M123" i="8"/>
  <c r="K123" i="8"/>
  <c r="I123" i="8"/>
  <c r="G123" i="8"/>
  <c r="U122" i="8"/>
  <c r="T122" i="8"/>
  <c r="O122" i="8"/>
  <c r="M122" i="8"/>
  <c r="K122" i="8"/>
  <c r="I122" i="8"/>
  <c r="G122" i="8"/>
  <c r="S121" i="8"/>
  <c r="R121" i="8"/>
  <c r="Q121" i="8"/>
  <c r="P121" i="8"/>
  <c r="U121" i="8" s="1"/>
  <c r="L121" i="8"/>
  <c r="J121" i="8"/>
  <c r="H121" i="8"/>
  <c r="F121" i="8"/>
  <c r="E121" i="8"/>
  <c r="M121" i="8" s="1"/>
  <c r="D121" i="8"/>
  <c r="O121" i="8" s="1"/>
  <c r="U120" i="8"/>
  <c r="T120" i="8"/>
  <c r="O120" i="8"/>
  <c r="M120" i="8"/>
  <c r="K120" i="8"/>
  <c r="I120" i="8"/>
  <c r="G120" i="8"/>
  <c r="U119" i="8"/>
  <c r="T119" i="8"/>
  <c r="O119" i="8"/>
  <c r="M119" i="8"/>
  <c r="K119" i="8"/>
  <c r="I119" i="8"/>
  <c r="G119" i="8"/>
  <c r="U118" i="8"/>
  <c r="T118" i="8"/>
  <c r="O118" i="8"/>
  <c r="M118" i="8"/>
  <c r="K118" i="8"/>
  <c r="I118" i="8"/>
  <c r="G118" i="8"/>
  <c r="U117" i="8"/>
  <c r="T117" i="8"/>
  <c r="O117" i="8"/>
  <c r="M117" i="8"/>
  <c r="K117" i="8"/>
  <c r="I117" i="8"/>
  <c r="G117" i="8"/>
  <c r="U116" i="8"/>
  <c r="T116" i="8"/>
  <c r="O116" i="8"/>
  <c r="M116" i="8"/>
  <c r="K116" i="8"/>
  <c r="I116" i="8"/>
  <c r="G116" i="8"/>
  <c r="U115" i="8"/>
  <c r="T115" i="8"/>
  <c r="O115" i="8"/>
  <c r="M115" i="8"/>
  <c r="K115" i="8"/>
  <c r="I115" i="8"/>
  <c r="G115" i="8"/>
  <c r="U114" i="8"/>
  <c r="T114" i="8"/>
  <c r="O114" i="8"/>
  <c r="M114" i="8"/>
  <c r="K114" i="8"/>
  <c r="I114" i="8"/>
  <c r="G114" i="8"/>
  <c r="U113" i="8"/>
  <c r="T113" i="8"/>
  <c r="O113" i="8"/>
  <c r="M113" i="8"/>
  <c r="K113" i="8"/>
  <c r="I113" i="8"/>
  <c r="G113" i="8"/>
  <c r="S112" i="8"/>
  <c r="R112" i="8"/>
  <c r="Q112" i="8"/>
  <c r="P112" i="8"/>
  <c r="U112" i="8" s="1"/>
  <c r="L112" i="8"/>
  <c r="J112" i="8"/>
  <c r="H112" i="8"/>
  <c r="I112" i="8" s="1"/>
  <c r="F112" i="8"/>
  <c r="G112" i="8" s="1"/>
  <c r="E112" i="8"/>
  <c r="M112" i="8" s="1"/>
  <c r="D112" i="8"/>
  <c r="O112" i="8" s="1"/>
  <c r="U111" i="8"/>
  <c r="T111" i="8"/>
  <c r="O111" i="8"/>
  <c r="M111" i="8"/>
  <c r="K111" i="8"/>
  <c r="I111" i="8"/>
  <c r="G111" i="8"/>
  <c r="U110" i="8"/>
  <c r="T110" i="8"/>
  <c r="O110" i="8"/>
  <c r="M110" i="8"/>
  <c r="K110" i="8"/>
  <c r="I110" i="8"/>
  <c r="G110" i="8"/>
  <c r="U109" i="8"/>
  <c r="T109" i="8"/>
  <c r="O109" i="8"/>
  <c r="M109" i="8"/>
  <c r="K109" i="8"/>
  <c r="I109" i="8"/>
  <c r="G109" i="8"/>
  <c r="U108" i="8"/>
  <c r="T108" i="8"/>
  <c r="O108" i="8"/>
  <c r="M108" i="8"/>
  <c r="K108" i="8"/>
  <c r="I108" i="8"/>
  <c r="G108" i="8"/>
  <c r="U107" i="8"/>
  <c r="T107" i="8"/>
  <c r="O107" i="8"/>
  <c r="M107" i="8"/>
  <c r="K107" i="8"/>
  <c r="I107" i="8"/>
  <c r="G107" i="8"/>
  <c r="S106" i="8"/>
  <c r="T106" i="8" s="1"/>
  <c r="R106" i="8"/>
  <c r="Q106" i="8"/>
  <c r="P106" i="8"/>
  <c r="U106" i="8" s="1"/>
  <c r="L106" i="8"/>
  <c r="J106" i="8"/>
  <c r="H106" i="8"/>
  <c r="F106" i="8"/>
  <c r="E106" i="8"/>
  <c r="M106" i="8" s="1"/>
  <c r="D106" i="8"/>
  <c r="I106" i="8" s="1"/>
  <c r="U105" i="8"/>
  <c r="T105" i="8"/>
  <c r="O105" i="8"/>
  <c r="M105" i="8"/>
  <c r="K105" i="8"/>
  <c r="I105" i="8"/>
  <c r="G105" i="8"/>
  <c r="S102" i="8"/>
  <c r="R102" i="8"/>
  <c r="Q102" i="8"/>
  <c r="P102" i="8"/>
  <c r="U102" i="8" s="1"/>
  <c r="L102" i="8"/>
  <c r="J102" i="8"/>
  <c r="H102" i="8"/>
  <c r="F102" i="8"/>
  <c r="E102" i="8"/>
  <c r="M102" i="8" s="1"/>
  <c r="D102" i="8"/>
  <c r="S101" i="8"/>
  <c r="T101" i="8" s="1"/>
  <c r="R101" i="8"/>
  <c r="Q101" i="8"/>
  <c r="P101" i="8"/>
  <c r="U101" i="8" s="1"/>
  <c r="O101" i="8"/>
  <c r="L101" i="8"/>
  <c r="J101" i="8"/>
  <c r="H101" i="8"/>
  <c r="F101" i="8"/>
  <c r="G101" i="8" s="1"/>
  <c r="E101" i="8"/>
  <c r="M101" i="8" s="1"/>
  <c r="D101" i="8"/>
  <c r="U100" i="8"/>
  <c r="T100" i="8"/>
  <c r="O100" i="8"/>
  <c r="M100" i="8"/>
  <c r="K100" i="8"/>
  <c r="I100" i="8"/>
  <c r="G100" i="8"/>
  <c r="U99" i="8"/>
  <c r="T99" i="8"/>
  <c r="O99" i="8"/>
  <c r="M99" i="8"/>
  <c r="K99" i="8"/>
  <c r="I99" i="8"/>
  <c r="G99" i="8"/>
  <c r="U98" i="8"/>
  <c r="T98" i="8"/>
  <c r="O98" i="8"/>
  <c r="M98" i="8"/>
  <c r="K98" i="8"/>
  <c r="I98" i="8"/>
  <c r="G98" i="8"/>
  <c r="U97" i="8"/>
  <c r="T97" i="8"/>
  <c r="O97" i="8"/>
  <c r="M97" i="8"/>
  <c r="K97" i="8"/>
  <c r="I97" i="8"/>
  <c r="G97" i="8"/>
  <c r="T96" i="8"/>
  <c r="S96" i="8"/>
  <c r="R96" i="8"/>
  <c r="Q96" i="8"/>
  <c r="P96" i="8"/>
  <c r="L96" i="8"/>
  <c r="J96" i="8"/>
  <c r="H96" i="8"/>
  <c r="F96" i="8"/>
  <c r="E96" i="8"/>
  <c r="D96" i="8"/>
  <c r="U95" i="8"/>
  <c r="T95" i="8"/>
  <c r="O95" i="8"/>
  <c r="M95" i="8"/>
  <c r="K95" i="8"/>
  <c r="I95" i="8"/>
  <c r="G95" i="8"/>
  <c r="U94" i="8"/>
  <c r="T94" i="8"/>
  <c r="O94" i="8"/>
  <c r="M94" i="8"/>
  <c r="K94" i="8"/>
  <c r="I94" i="8"/>
  <c r="G94" i="8"/>
  <c r="U93" i="8"/>
  <c r="T93" i="8"/>
  <c r="O93" i="8"/>
  <c r="M93" i="8"/>
  <c r="K93" i="8"/>
  <c r="I93" i="8"/>
  <c r="G93" i="8"/>
  <c r="U92" i="8"/>
  <c r="T92" i="8"/>
  <c r="O92" i="8"/>
  <c r="M92" i="8"/>
  <c r="K92" i="8"/>
  <c r="I92" i="8"/>
  <c r="G92" i="8"/>
  <c r="S91" i="8"/>
  <c r="R91" i="8"/>
  <c r="Q91" i="8"/>
  <c r="P91" i="8"/>
  <c r="U91" i="8" s="1"/>
  <c r="L91" i="8"/>
  <c r="J91" i="8"/>
  <c r="H91" i="8"/>
  <c r="G91" i="8"/>
  <c r="F91" i="8"/>
  <c r="E91" i="8"/>
  <c r="M91" i="8" s="1"/>
  <c r="D91" i="8"/>
  <c r="O91" i="8" s="1"/>
  <c r="U90" i="8"/>
  <c r="T90" i="8"/>
  <c r="O90" i="8"/>
  <c r="M90" i="8"/>
  <c r="K90" i="8"/>
  <c r="I90" i="8"/>
  <c r="G90" i="8"/>
  <c r="U89" i="8"/>
  <c r="T89" i="8"/>
  <c r="O89" i="8"/>
  <c r="M89" i="8"/>
  <c r="K89" i="8"/>
  <c r="I89" i="8"/>
  <c r="G89" i="8"/>
  <c r="U88" i="8"/>
  <c r="T88" i="8"/>
  <c r="O88" i="8"/>
  <c r="M88" i="8"/>
  <c r="K88" i="8"/>
  <c r="I88" i="8"/>
  <c r="G88" i="8"/>
  <c r="S85" i="8"/>
  <c r="T85" i="8" s="1"/>
  <c r="R85" i="8"/>
  <c r="Q85" i="8"/>
  <c r="P85" i="8"/>
  <c r="U85" i="8" s="1"/>
  <c r="O85" i="8"/>
  <c r="L85" i="8"/>
  <c r="J85" i="8"/>
  <c r="H85" i="8"/>
  <c r="F85" i="8"/>
  <c r="G85" i="8" s="1"/>
  <c r="E85" i="8"/>
  <c r="M85" i="8" s="1"/>
  <c r="D85" i="8"/>
  <c r="T84" i="8"/>
  <c r="S84" i="8"/>
  <c r="R84" i="8"/>
  <c r="Q84" i="8"/>
  <c r="P84" i="8"/>
  <c r="L84" i="8"/>
  <c r="J84" i="8"/>
  <c r="H84" i="8"/>
  <c r="F84" i="8"/>
  <c r="E84" i="8"/>
  <c r="D84" i="8"/>
  <c r="U83" i="8"/>
  <c r="T83" i="8"/>
  <c r="O83" i="8"/>
  <c r="M83" i="8"/>
  <c r="K83" i="8"/>
  <c r="I83" i="8"/>
  <c r="G83" i="8"/>
  <c r="U82" i="8"/>
  <c r="T82" i="8"/>
  <c r="O82" i="8"/>
  <c r="M82" i="8"/>
  <c r="K82" i="8"/>
  <c r="I82" i="8"/>
  <c r="G82" i="8"/>
  <c r="U81" i="8"/>
  <c r="T81" i="8"/>
  <c r="O81" i="8"/>
  <c r="M81" i="8"/>
  <c r="K81" i="8"/>
  <c r="I81" i="8"/>
  <c r="G81" i="8"/>
  <c r="U80" i="8"/>
  <c r="T80" i="8"/>
  <c r="O80" i="8"/>
  <c r="M80" i="8"/>
  <c r="K80" i="8"/>
  <c r="I80" i="8"/>
  <c r="G80" i="8"/>
  <c r="U79" i="8"/>
  <c r="T79" i="8"/>
  <c r="O79" i="8"/>
  <c r="M79" i="8"/>
  <c r="K79" i="8"/>
  <c r="I79" i="8"/>
  <c r="G79" i="8"/>
  <c r="T78" i="8"/>
  <c r="S78" i="8"/>
  <c r="R78" i="8"/>
  <c r="Q78" i="8"/>
  <c r="P78" i="8"/>
  <c r="L78" i="8"/>
  <c r="J78" i="8"/>
  <c r="H78" i="8"/>
  <c r="F78" i="8"/>
  <c r="E78" i="8"/>
  <c r="D78" i="8"/>
  <c r="U77" i="8"/>
  <c r="T77" i="8"/>
  <c r="O77" i="8"/>
  <c r="M77" i="8"/>
  <c r="K77" i="8"/>
  <c r="I77" i="8"/>
  <c r="G77" i="8"/>
  <c r="U76" i="8"/>
  <c r="T76" i="8"/>
  <c r="O76" i="8"/>
  <c r="M76" i="8"/>
  <c r="K76" i="8"/>
  <c r="I76" i="8"/>
  <c r="G76" i="8"/>
  <c r="U75" i="8"/>
  <c r="T75" i="8"/>
  <c r="O75" i="8"/>
  <c r="M75" i="8"/>
  <c r="K75" i="8"/>
  <c r="I75" i="8"/>
  <c r="G75" i="8"/>
  <c r="U74" i="8"/>
  <c r="T74" i="8"/>
  <c r="O74" i="8"/>
  <c r="M74" i="8"/>
  <c r="K74" i="8"/>
  <c r="I74" i="8"/>
  <c r="G74" i="8"/>
  <c r="U73" i="8"/>
  <c r="T73" i="8"/>
  <c r="O73" i="8"/>
  <c r="M73" i="8"/>
  <c r="K73" i="8"/>
  <c r="I73" i="8"/>
  <c r="G73" i="8"/>
  <c r="U72" i="8"/>
  <c r="T72" i="8"/>
  <c r="O72" i="8"/>
  <c r="M72" i="8"/>
  <c r="K72" i="8"/>
  <c r="I72" i="8"/>
  <c r="G72" i="8"/>
  <c r="U71" i="8"/>
  <c r="T71" i="8"/>
  <c r="O71" i="8"/>
  <c r="M71" i="8"/>
  <c r="K71" i="8"/>
  <c r="I71" i="8"/>
  <c r="G71" i="8"/>
  <c r="S70" i="8"/>
  <c r="R70" i="8"/>
  <c r="Q70" i="8"/>
  <c r="P70" i="8"/>
  <c r="U70" i="8" s="1"/>
  <c r="L70" i="8"/>
  <c r="J70" i="8"/>
  <c r="H70" i="8"/>
  <c r="F70" i="8"/>
  <c r="E70" i="8"/>
  <c r="M70" i="8" s="1"/>
  <c r="D70" i="8"/>
  <c r="U69" i="8"/>
  <c r="T69" i="8"/>
  <c r="O69" i="8"/>
  <c r="M69" i="8"/>
  <c r="K69" i="8"/>
  <c r="I69" i="8"/>
  <c r="G69" i="8"/>
  <c r="U68" i="8"/>
  <c r="T68" i="8"/>
  <c r="O68" i="8"/>
  <c r="M68" i="8"/>
  <c r="K68" i="8"/>
  <c r="I68" i="8"/>
  <c r="G68" i="8"/>
  <c r="U67" i="8"/>
  <c r="T67" i="8"/>
  <c r="O67" i="8"/>
  <c r="M67" i="8"/>
  <c r="K67" i="8"/>
  <c r="I67" i="8"/>
  <c r="G67" i="8"/>
  <c r="U66" i="8"/>
  <c r="T66" i="8"/>
  <c r="O66" i="8"/>
  <c r="M66" i="8"/>
  <c r="K66" i="8"/>
  <c r="I66" i="8"/>
  <c r="G66" i="8"/>
  <c r="U65" i="8"/>
  <c r="T65" i="8"/>
  <c r="O65" i="8"/>
  <c r="M65" i="8"/>
  <c r="K65" i="8"/>
  <c r="I65" i="8"/>
  <c r="G65" i="8"/>
  <c r="U64" i="8"/>
  <c r="T64" i="8"/>
  <c r="O64" i="8"/>
  <c r="M64" i="8"/>
  <c r="K64" i="8"/>
  <c r="I64" i="8"/>
  <c r="G64" i="8"/>
  <c r="S63" i="8"/>
  <c r="R63" i="8"/>
  <c r="Q63" i="8"/>
  <c r="P63" i="8"/>
  <c r="U63" i="8" s="1"/>
  <c r="L63" i="8"/>
  <c r="J63" i="8"/>
  <c r="H63" i="8"/>
  <c r="G63" i="8"/>
  <c r="F63" i="8"/>
  <c r="E63" i="8"/>
  <c r="M63" i="8" s="1"/>
  <c r="D63" i="8"/>
  <c r="O63" i="8" s="1"/>
  <c r="U62" i="8"/>
  <c r="T62" i="8"/>
  <c r="O62" i="8"/>
  <c r="M62" i="8"/>
  <c r="K62" i="8"/>
  <c r="I62" i="8"/>
  <c r="G62" i="8"/>
  <c r="U61" i="8"/>
  <c r="T61" i="8"/>
  <c r="O61" i="8"/>
  <c r="M61" i="8"/>
  <c r="K61" i="8"/>
  <c r="I61" i="8"/>
  <c r="G61" i="8"/>
  <c r="U60" i="8"/>
  <c r="T60" i="8"/>
  <c r="O60" i="8"/>
  <c r="M60" i="8"/>
  <c r="K60" i="8"/>
  <c r="I60" i="8"/>
  <c r="G60" i="8"/>
  <c r="U59" i="8"/>
  <c r="T59" i="8"/>
  <c r="O59" i="8"/>
  <c r="M59" i="8"/>
  <c r="K59" i="8"/>
  <c r="I59" i="8"/>
  <c r="G59" i="8"/>
  <c r="U58" i="8"/>
  <c r="S58" i="8"/>
  <c r="T58" i="8" s="1"/>
  <c r="R58" i="8"/>
  <c r="Q58" i="8"/>
  <c r="P58" i="8"/>
  <c r="L58" i="8"/>
  <c r="J58" i="8"/>
  <c r="H58" i="8"/>
  <c r="F58" i="8"/>
  <c r="E58" i="8"/>
  <c r="M58" i="8" s="1"/>
  <c r="D58" i="8"/>
  <c r="U57" i="8"/>
  <c r="T57" i="8"/>
  <c r="O57" i="8"/>
  <c r="M57" i="8"/>
  <c r="K57" i="8"/>
  <c r="I57" i="8"/>
  <c r="G57" i="8"/>
  <c r="S54" i="8"/>
  <c r="R54" i="8"/>
  <c r="Q54" i="8"/>
  <c r="T54" i="8" s="1"/>
  <c r="P54" i="8"/>
  <c r="U54" i="8" s="1"/>
  <c r="L54" i="8"/>
  <c r="J54" i="8"/>
  <c r="H54" i="8"/>
  <c r="F54" i="8"/>
  <c r="E54" i="8"/>
  <c r="D54" i="8"/>
  <c r="S53" i="8"/>
  <c r="R53" i="8"/>
  <c r="Q53" i="8"/>
  <c r="P53" i="8"/>
  <c r="L53" i="8"/>
  <c r="J53" i="8"/>
  <c r="H53" i="8"/>
  <c r="F53" i="8"/>
  <c r="G53" i="8" s="1"/>
  <c r="E53" i="8"/>
  <c r="M53" i="8" s="1"/>
  <c r="D53" i="8"/>
  <c r="U52" i="8"/>
  <c r="T52" i="8"/>
  <c r="O52" i="8"/>
  <c r="M52" i="8"/>
  <c r="K52" i="8"/>
  <c r="I52" i="8"/>
  <c r="G52" i="8"/>
  <c r="U51" i="8"/>
  <c r="T51" i="8"/>
  <c r="O51" i="8"/>
  <c r="M51" i="8"/>
  <c r="K51" i="8"/>
  <c r="I51" i="8"/>
  <c r="G51" i="8"/>
  <c r="U50" i="8"/>
  <c r="T50" i="8"/>
  <c r="O50" i="8"/>
  <c r="M50" i="8"/>
  <c r="K50" i="8"/>
  <c r="I50" i="8"/>
  <c r="G50" i="8"/>
  <c r="U49" i="8"/>
  <c r="T49" i="8"/>
  <c r="O49" i="8"/>
  <c r="M49" i="8"/>
  <c r="K49" i="8"/>
  <c r="I49" i="8"/>
  <c r="G49" i="8"/>
  <c r="U48" i="8"/>
  <c r="T48" i="8"/>
  <c r="O48" i="8"/>
  <c r="M48" i="8"/>
  <c r="K48" i="8"/>
  <c r="I48" i="8"/>
  <c r="G48" i="8"/>
  <c r="S47" i="8"/>
  <c r="R47" i="8"/>
  <c r="Q47" i="8"/>
  <c r="P47" i="8"/>
  <c r="U47" i="8" s="1"/>
  <c r="L47" i="8"/>
  <c r="J47" i="8"/>
  <c r="H47" i="8"/>
  <c r="F47" i="8"/>
  <c r="E47" i="8"/>
  <c r="M47" i="8" s="1"/>
  <c r="D47" i="8"/>
  <c r="U46" i="8"/>
  <c r="T46" i="8"/>
  <c r="O46" i="8"/>
  <c r="M46" i="8"/>
  <c r="K46" i="8"/>
  <c r="I46" i="8"/>
  <c r="G46" i="8"/>
  <c r="U45" i="8"/>
  <c r="T45" i="8"/>
  <c r="O45" i="8"/>
  <c r="M45" i="8"/>
  <c r="K45" i="8"/>
  <c r="I45" i="8"/>
  <c r="G45" i="8"/>
  <c r="U44" i="8"/>
  <c r="T44" i="8"/>
  <c r="O44" i="8"/>
  <c r="M44" i="8"/>
  <c r="K44" i="8"/>
  <c r="I44" i="8"/>
  <c r="G44" i="8"/>
  <c r="U43" i="8"/>
  <c r="T43" i="8"/>
  <c r="O43" i="8"/>
  <c r="M43" i="8"/>
  <c r="K43" i="8"/>
  <c r="I43" i="8"/>
  <c r="G43" i="8"/>
  <c r="U42" i="8"/>
  <c r="T42" i="8"/>
  <c r="O42" i="8"/>
  <c r="M42" i="8"/>
  <c r="K42" i="8"/>
  <c r="I42" i="8"/>
  <c r="G42" i="8"/>
  <c r="U41" i="8"/>
  <c r="T41" i="8"/>
  <c r="O41" i="8"/>
  <c r="M41" i="8"/>
  <c r="K41" i="8"/>
  <c r="I41" i="8"/>
  <c r="G41" i="8"/>
  <c r="S40" i="8"/>
  <c r="T40" i="8" s="1"/>
  <c r="R40" i="8"/>
  <c r="Q40" i="8"/>
  <c r="P40" i="8"/>
  <c r="U40" i="8" s="1"/>
  <c r="L40" i="8"/>
  <c r="J40" i="8"/>
  <c r="H40" i="8"/>
  <c r="F40" i="8"/>
  <c r="E40" i="8"/>
  <c r="D40" i="8"/>
  <c r="U39" i="8"/>
  <c r="T39" i="8"/>
  <c r="O39" i="8"/>
  <c r="M39" i="8"/>
  <c r="K39" i="8"/>
  <c r="I39" i="8"/>
  <c r="G39" i="8"/>
  <c r="U38" i="8"/>
  <c r="T38" i="8"/>
  <c r="O38" i="8"/>
  <c r="M38" i="8"/>
  <c r="K38" i="8"/>
  <c r="I38" i="8"/>
  <c r="G38" i="8"/>
  <c r="U37" i="8"/>
  <c r="T37" i="8"/>
  <c r="O37" i="8"/>
  <c r="M37" i="8"/>
  <c r="K37" i="8"/>
  <c r="I37" i="8"/>
  <c r="G37" i="8"/>
  <c r="U36" i="8"/>
  <c r="T36" i="8"/>
  <c r="O36" i="8"/>
  <c r="M36" i="8"/>
  <c r="K36" i="8"/>
  <c r="I36" i="8"/>
  <c r="G36" i="8"/>
  <c r="S35" i="8"/>
  <c r="R35" i="8"/>
  <c r="Q35" i="8"/>
  <c r="P35" i="8"/>
  <c r="O35" i="8"/>
  <c r="L35" i="8"/>
  <c r="J35" i="8"/>
  <c r="K35" i="8" s="1"/>
  <c r="I35" i="8"/>
  <c r="H35" i="8"/>
  <c r="F35" i="8"/>
  <c r="G35" i="8" s="1"/>
  <c r="E35" i="8"/>
  <c r="M35" i="8" s="1"/>
  <c r="D35" i="8"/>
  <c r="U34" i="8"/>
  <c r="T34" i="8"/>
  <c r="O34" i="8"/>
  <c r="M34" i="8"/>
  <c r="K34" i="8"/>
  <c r="I34" i="8"/>
  <c r="G34" i="8"/>
  <c r="U33" i="8"/>
  <c r="T33" i="8"/>
  <c r="O33" i="8"/>
  <c r="M33" i="8"/>
  <c r="K33" i="8"/>
  <c r="I33" i="8"/>
  <c r="G33" i="8"/>
  <c r="U32" i="8"/>
  <c r="T32" i="8"/>
  <c r="O32" i="8"/>
  <c r="M32" i="8"/>
  <c r="K32" i="8"/>
  <c r="I32" i="8"/>
  <c r="G32" i="8"/>
  <c r="U31" i="8"/>
  <c r="T31" i="8"/>
  <c r="O31" i="8"/>
  <c r="M31" i="8"/>
  <c r="K31" i="8"/>
  <c r="I31" i="8"/>
  <c r="G31" i="8"/>
  <c r="U30" i="8"/>
  <c r="T30" i="8"/>
  <c r="O30" i="8"/>
  <c r="M30" i="8"/>
  <c r="K30" i="8"/>
  <c r="I30" i="8"/>
  <c r="G30" i="8"/>
  <c r="U29" i="8"/>
  <c r="T29" i="8"/>
  <c r="O29" i="8"/>
  <c r="M29" i="8"/>
  <c r="K29" i="8"/>
  <c r="I29" i="8"/>
  <c r="G29" i="8"/>
  <c r="U28" i="8"/>
  <c r="T28" i="8"/>
  <c r="O28" i="8"/>
  <c r="M28" i="8"/>
  <c r="K28" i="8"/>
  <c r="I28" i="8"/>
  <c r="G28" i="8"/>
  <c r="T27" i="8"/>
  <c r="S27" i="8"/>
  <c r="R27" i="8"/>
  <c r="Q27" i="8"/>
  <c r="P27" i="8"/>
  <c r="U27" i="8" s="1"/>
  <c r="L27" i="8"/>
  <c r="J27" i="8"/>
  <c r="K27" i="8" s="1"/>
  <c r="H27" i="8"/>
  <c r="F27" i="8"/>
  <c r="E27" i="8"/>
  <c r="M27" i="8" s="1"/>
  <c r="D27" i="8"/>
  <c r="U26" i="8"/>
  <c r="T26" i="8"/>
  <c r="O26" i="8"/>
  <c r="M26" i="8"/>
  <c r="K26" i="8"/>
  <c r="I26" i="8"/>
  <c r="G26" i="8"/>
  <c r="U25" i="8"/>
  <c r="T25" i="8"/>
  <c r="O25" i="8"/>
  <c r="M25" i="8"/>
  <c r="K25" i="8"/>
  <c r="I25" i="8"/>
  <c r="G25" i="8"/>
  <c r="U24" i="8"/>
  <c r="T24" i="8"/>
  <c r="O24" i="8"/>
  <c r="M24" i="8"/>
  <c r="K24" i="8"/>
  <c r="I24" i="8"/>
  <c r="G24" i="8"/>
  <c r="U23" i="8"/>
  <c r="T23" i="8"/>
  <c r="O23" i="8"/>
  <c r="M23" i="8"/>
  <c r="K23" i="8"/>
  <c r="I23" i="8"/>
  <c r="G23" i="8"/>
  <c r="U22" i="8"/>
  <c r="T22" i="8"/>
  <c r="O22" i="8"/>
  <c r="M22" i="8"/>
  <c r="K22" i="8"/>
  <c r="I22" i="8"/>
  <c r="G22" i="8"/>
  <c r="U21" i="8"/>
  <c r="T21" i="8"/>
  <c r="O21" i="8"/>
  <c r="M21" i="8"/>
  <c r="K21" i="8"/>
  <c r="I21" i="8"/>
  <c r="G21" i="8"/>
  <c r="U20" i="8"/>
  <c r="T20" i="8"/>
  <c r="O20" i="8"/>
  <c r="M20" i="8"/>
  <c r="K20" i="8"/>
  <c r="I20" i="8"/>
  <c r="G20" i="8"/>
  <c r="S19" i="8"/>
  <c r="R19" i="8"/>
  <c r="Q19" i="8"/>
  <c r="P19" i="8"/>
  <c r="U19" i="8" s="1"/>
  <c r="L19" i="8"/>
  <c r="J19" i="8"/>
  <c r="H19" i="8"/>
  <c r="F19" i="8"/>
  <c r="E19" i="8"/>
  <c r="M19" i="8" s="1"/>
  <c r="D19" i="8"/>
  <c r="U18" i="8"/>
  <c r="T18" i="8"/>
  <c r="O18" i="8"/>
  <c r="M18" i="8"/>
  <c r="K18" i="8"/>
  <c r="I18" i="8"/>
  <c r="G18" i="8"/>
  <c r="U17" i="8"/>
  <c r="T17" i="8"/>
  <c r="O17" i="8"/>
  <c r="M17" i="8"/>
  <c r="K17" i="8"/>
  <c r="I17" i="8"/>
  <c r="G17" i="8"/>
  <c r="U16" i="8"/>
  <c r="T16" i="8"/>
  <c r="O16" i="8"/>
  <c r="M16" i="8"/>
  <c r="K16" i="8"/>
  <c r="I16" i="8"/>
  <c r="G16" i="8"/>
  <c r="U15" i="8"/>
  <c r="T15" i="8"/>
  <c r="O15" i="8"/>
  <c r="M15" i="8"/>
  <c r="K15" i="8"/>
  <c r="I15" i="8"/>
  <c r="G15" i="8"/>
  <c r="U14" i="8"/>
  <c r="T14" i="8"/>
  <c r="O14" i="8"/>
  <c r="M14" i="8"/>
  <c r="K14" i="8"/>
  <c r="I14" i="8"/>
  <c r="G14" i="8"/>
  <c r="U13" i="8"/>
  <c r="T13" i="8"/>
  <c r="O13" i="8"/>
  <c r="M13" i="8"/>
  <c r="K13" i="8"/>
  <c r="I13" i="8"/>
  <c r="G13" i="8"/>
  <c r="U12" i="8"/>
  <c r="T12" i="8"/>
  <c r="O12" i="8"/>
  <c r="M12" i="8"/>
  <c r="K12" i="8"/>
  <c r="I12" i="8"/>
  <c r="G12" i="8"/>
  <c r="U11" i="8"/>
  <c r="T11" i="8"/>
  <c r="O11" i="8"/>
  <c r="M11" i="8"/>
  <c r="K11" i="8"/>
  <c r="I11" i="8"/>
  <c r="G11" i="8"/>
  <c r="T10" i="8"/>
  <c r="S10" i="8"/>
  <c r="R10" i="8"/>
  <c r="Q10" i="8"/>
  <c r="P10" i="8"/>
  <c r="U10" i="8" s="1"/>
  <c r="L10" i="8"/>
  <c r="J10" i="8"/>
  <c r="H10" i="8"/>
  <c r="F10" i="8"/>
  <c r="E10" i="8"/>
  <c r="D10" i="8"/>
  <c r="U9" i="8"/>
  <c r="T9" i="8"/>
  <c r="O9" i="8"/>
  <c r="M9" i="8"/>
  <c r="K9" i="8"/>
  <c r="I9" i="8"/>
  <c r="G9" i="8"/>
  <c r="U8" i="8"/>
  <c r="T8" i="8"/>
  <c r="O8" i="8"/>
  <c r="M8" i="8"/>
  <c r="K8" i="8"/>
  <c r="I8" i="8"/>
  <c r="G8" i="8"/>
  <c r="S339" i="7"/>
  <c r="R339" i="7"/>
  <c r="Q339" i="7"/>
  <c r="P339" i="7"/>
  <c r="L339" i="7"/>
  <c r="J339" i="7"/>
  <c r="H339" i="7"/>
  <c r="G339" i="7"/>
  <c r="F339" i="7"/>
  <c r="E339" i="7"/>
  <c r="D339" i="7"/>
  <c r="I339" i="7" s="1"/>
  <c r="S338" i="7"/>
  <c r="R338" i="7"/>
  <c r="Q338" i="7"/>
  <c r="T338" i="7" s="1"/>
  <c r="P338" i="7"/>
  <c r="O338" i="7"/>
  <c r="L338" i="7"/>
  <c r="J338" i="7"/>
  <c r="H338" i="7"/>
  <c r="I338" i="7" s="1"/>
  <c r="F338" i="7"/>
  <c r="E338" i="7"/>
  <c r="D338" i="7"/>
  <c r="G338" i="7" s="1"/>
  <c r="S337" i="7"/>
  <c r="R337" i="7"/>
  <c r="Q337" i="7"/>
  <c r="T337" i="7" s="1"/>
  <c r="P337" i="7"/>
  <c r="U337" i="7" s="1"/>
  <c r="L337" i="7"/>
  <c r="J337" i="7"/>
  <c r="I337" i="7"/>
  <c r="H337" i="7"/>
  <c r="G337" i="7"/>
  <c r="F337" i="7"/>
  <c r="E337" i="7"/>
  <c r="M337" i="7" s="1"/>
  <c r="D337" i="7"/>
  <c r="O337" i="7" s="1"/>
  <c r="U336" i="7"/>
  <c r="T336" i="7"/>
  <c r="O336" i="7"/>
  <c r="M336" i="7"/>
  <c r="K336" i="7"/>
  <c r="I336" i="7"/>
  <c r="G336" i="7"/>
  <c r="U335" i="7"/>
  <c r="T335" i="7"/>
  <c r="O335" i="7"/>
  <c r="M335" i="7"/>
  <c r="K335" i="7"/>
  <c r="I335" i="7"/>
  <c r="G335" i="7"/>
  <c r="U334" i="7"/>
  <c r="T334" i="7"/>
  <c r="O334" i="7"/>
  <c r="M334" i="7"/>
  <c r="K334" i="7"/>
  <c r="I334" i="7"/>
  <c r="G334" i="7"/>
  <c r="U333" i="7"/>
  <c r="T333" i="7"/>
  <c r="O333" i="7"/>
  <c r="M333" i="7"/>
  <c r="K333" i="7"/>
  <c r="I333" i="7"/>
  <c r="G333" i="7"/>
  <c r="S332" i="7"/>
  <c r="R332" i="7"/>
  <c r="Q332" i="7"/>
  <c r="P332" i="7"/>
  <c r="L332" i="7"/>
  <c r="J332" i="7"/>
  <c r="H332" i="7"/>
  <c r="F332" i="7"/>
  <c r="U332" i="7" s="1"/>
  <c r="E332" i="7"/>
  <c r="D332" i="7"/>
  <c r="U331" i="7"/>
  <c r="T331" i="7"/>
  <c r="O331" i="7"/>
  <c r="M331" i="7"/>
  <c r="K331" i="7"/>
  <c r="I331" i="7"/>
  <c r="G331" i="7"/>
  <c r="U330" i="7"/>
  <c r="T330" i="7"/>
  <c r="O330" i="7"/>
  <c r="M330" i="7"/>
  <c r="K330" i="7"/>
  <c r="I330" i="7"/>
  <c r="G330" i="7"/>
  <c r="U329" i="7"/>
  <c r="T329" i="7"/>
  <c r="O329" i="7"/>
  <c r="M329" i="7"/>
  <c r="K329" i="7"/>
  <c r="I329" i="7"/>
  <c r="G329" i="7"/>
  <c r="U328" i="7"/>
  <c r="T328" i="7"/>
  <c r="O328" i="7"/>
  <c r="M328" i="7"/>
  <c r="K328" i="7"/>
  <c r="I328" i="7"/>
  <c r="G328" i="7"/>
  <c r="U327" i="7"/>
  <c r="T327" i="7"/>
  <c r="O327" i="7"/>
  <c r="M327" i="7"/>
  <c r="K327" i="7"/>
  <c r="I327" i="7"/>
  <c r="G327" i="7"/>
  <c r="U326" i="7"/>
  <c r="T326" i="7"/>
  <c r="O326" i="7"/>
  <c r="M326" i="7"/>
  <c r="K326" i="7"/>
  <c r="I326" i="7"/>
  <c r="G326" i="7"/>
  <c r="U325" i="7"/>
  <c r="T325" i="7"/>
  <c r="O325" i="7"/>
  <c r="M325" i="7"/>
  <c r="K325" i="7"/>
  <c r="I325" i="7"/>
  <c r="G325" i="7"/>
  <c r="U324" i="7"/>
  <c r="T324" i="7"/>
  <c r="O324" i="7"/>
  <c r="M324" i="7"/>
  <c r="K324" i="7"/>
  <c r="I324" i="7"/>
  <c r="G324" i="7"/>
  <c r="S323" i="7"/>
  <c r="R323" i="7"/>
  <c r="Q323" i="7"/>
  <c r="T323" i="7" s="1"/>
  <c r="P323" i="7"/>
  <c r="U323" i="7" s="1"/>
  <c r="L323" i="7"/>
  <c r="J323" i="7"/>
  <c r="H323" i="7"/>
  <c r="F323" i="7"/>
  <c r="E323" i="7"/>
  <c r="D323" i="7"/>
  <c r="U322" i="7"/>
  <c r="T322" i="7"/>
  <c r="O322" i="7"/>
  <c r="M322" i="7"/>
  <c r="K322" i="7"/>
  <c r="I322" i="7"/>
  <c r="G322" i="7"/>
  <c r="U321" i="7"/>
  <c r="T321" i="7"/>
  <c r="O321" i="7"/>
  <c r="M321" i="7"/>
  <c r="K321" i="7"/>
  <c r="I321" i="7"/>
  <c r="G321" i="7"/>
  <c r="U320" i="7"/>
  <c r="T320" i="7"/>
  <c r="O320" i="7"/>
  <c r="M320" i="7"/>
  <c r="K320" i="7"/>
  <c r="I320" i="7"/>
  <c r="G320" i="7"/>
  <c r="U319" i="7"/>
  <c r="T319" i="7"/>
  <c r="O319" i="7"/>
  <c r="M319" i="7"/>
  <c r="K319" i="7"/>
  <c r="I319" i="7"/>
  <c r="G319" i="7"/>
  <c r="U318" i="7"/>
  <c r="T318" i="7"/>
  <c r="O318" i="7"/>
  <c r="M318" i="7"/>
  <c r="K318" i="7"/>
  <c r="I318" i="7"/>
  <c r="G318" i="7"/>
  <c r="U317" i="7"/>
  <c r="S317" i="7"/>
  <c r="R317" i="7"/>
  <c r="Q317" i="7"/>
  <c r="T317" i="7" s="1"/>
  <c r="P317" i="7"/>
  <c r="L317" i="7"/>
  <c r="J317" i="7"/>
  <c r="I317" i="7"/>
  <c r="H317" i="7"/>
  <c r="F317" i="7"/>
  <c r="E317" i="7"/>
  <c r="D317" i="7"/>
  <c r="U316" i="7"/>
  <c r="T316" i="7"/>
  <c r="O316" i="7"/>
  <c r="M316" i="7"/>
  <c r="K316" i="7"/>
  <c r="I316" i="7"/>
  <c r="G316" i="7"/>
  <c r="U315" i="7"/>
  <c r="T315" i="7"/>
  <c r="O315" i="7"/>
  <c r="M315" i="7"/>
  <c r="K315" i="7"/>
  <c r="I315" i="7"/>
  <c r="G315" i="7"/>
  <c r="U314" i="7"/>
  <c r="T314" i="7"/>
  <c r="O314" i="7"/>
  <c r="M314" i="7"/>
  <c r="K314" i="7"/>
  <c r="I314" i="7"/>
  <c r="G314" i="7"/>
  <c r="U313" i="7"/>
  <c r="T313" i="7"/>
  <c r="O313" i="7"/>
  <c r="M313" i="7"/>
  <c r="K313" i="7"/>
  <c r="I313" i="7"/>
  <c r="G313" i="7"/>
  <c r="U312" i="7"/>
  <c r="T312" i="7"/>
  <c r="O312" i="7"/>
  <c r="M312" i="7"/>
  <c r="K312" i="7"/>
  <c r="I312" i="7"/>
  <c r="G312" i="7"/>
  <c r="U311" i="7"/>
  <c r="T311" i="7"/>
  <c r="O311" i="7"/>
  <c r="M311" i="7"/>
  <c r="K311" i="7"/>
  <c r="I311" i="7"/>
  <c r="G311" i="7"/>
  <c r="S310" i="7"/>
  <c r="T310" i="7" s="1"/>
  <c r="R310" i="7"/>
  <c r="Q310" i="7"/>
  <c r="P310" i="7"/>
  <c r="O310" i="7"/>
  <c r="L310" i="7"/>
  <c r="J310" i="7"/>
  <c r="H310" i="7"/>
  <c r="F310" i="7"/>
  <c r="U310" i="7" s="1"/>
  <c r="E310" i="7"/>
  <c r="M310" i="7" s="1"/>
  <c r="D310" i="7"/>
  <c r="U309" i="7"/>
  <c r="T309" i="7"/>
  <c r="O309" i="7"/>
  <c r="M309" i="7"/>
  <c r="K309" i="7"/>
  <c r="I309" i="7"/>
  <c r="G309" i="7"/>
  <c r="U308" i="7"/>
  <c r="T308" i="7"/>
  <c r="O308" i="7"/>
  <c r="M308" i="7"/>
  <c r="K308" i="7"/>
  <c r="I308" i="7"/>
  <c r="G308" i="7"/>
  <c r="U307" i="7"/>
  <c r="T307" i="7"/>
  <c r="O307" i="7"/>
  <c r="M307" i="7"/>
  <c r="K307" i="7"/>
  <c r="I307" i="7"/>
  <c r="G307" i="7"/>
  <c r="U306" i="7"/>
  <c r="T306" i="7"/>
  <c r="O306" i="7"/>
  <c r="M306" i="7"/>
  <c r="K306" i="7"/>
  <c r="I306" i="7"/>
  <c r="G306" i="7"/>
  <c r="U305" i="7"/>
  <c r="T305" i="7"/>
  <c r="O305" i="7"/>
  <c r="M305" i="7"/>
  <c r="K305" i="7"/>
  <c r="I305" i="7"/>
  <c r="G305" i="7"/>
  <c r="U304" i="7"/>
  <c r="T304" i="7"/>
  <c r="O304" i="7"/>
  <c r="M304" i="7"/>
  <c r="K304" i="7"/>
  <c r="I304" i="7"/>
  <c r="G304" i="7"/>
  <c r="S303" i="7"/>
  <c r="R303" i="7"/>
  <c r="Q303" i="7"/>
  <c r="T303" i="7" s="1"/>
  <c r="P303" i="7"/>
  <c r="L303" i="7"/>
  <c r="J303" i="7"/>
  <c r="H303" i="7"/>
  <c r="F303" i="7"/>
  <c r="E303" i="7"/>
  <c r="M303" i="7" s="1"/>
  <c r="D303" i="7"/>
  <c r="U302" i="7"/>
  <c r="T302" i="7"/>
  <c r="O302" i="7"/>
  <c r="M302" i="7"/>
  <c r="K302" i="7"/>
  <c r="I302" i="7"/>
  <c r="G302" i="7"/>
  <c r="S299" i="7"/>
  <c r="R299" i="7"/>
  <c r="Q299" i="7"/>
  <c r="P299" i="7"/>
  <c r="U299" i="7" s="1"/>
  <c r="L299" i="7"/>
  <c r="J299" i="7"/>
  <c r="H299" i="7"/>
  <c r="G299" i="7"/>
  <c r="F299" i="7"/>
  <c r="E299" i="7"/>
  <c r="D299" i="7"/>
  <c r="O299" i="7" s="1"/>
  <c r="S298" i="7"/>
  <c r="R298" i="7"/>
  <c r="Q298" i="7"/>
  <c r="T298" i="7" s="1"/>
  <c r="P298" i="7"/>
  <c r="O298" i="7"/>
  <c r="L298" i="7"/>
  <c r="J298" i="7"/>
  <c r="H298" i="7"/>
  <c r="I298" i="7" s="1"/>
  <c r="F298" i="7"/>
  <c r="E298" i="7"/>
  <c r="D298" i="7"/>
  <c r="U297" i="7"/>
  <c r="T297" i="7"/>
  <c r="O297" i="7"/>
  <c r="M297" i="7"/>
  <c r="K297" i="7"/>
  <c r="I297" i="7"/>
  <c r="G297" i="7"/>
  <c r="U296" i="7"/>
  <c r="T296" i="7"/>
  <c r="O296" i="7"/>
  <c r="M296" i="7"/>
  <c r="K296" i="7"/>
  <c r="I296" i="7"/>
  <c r="G296" i="7"/>
  <c r="U295" i="7"/>
  <c r="T295" i="7"/>
  <c r="O295" i="7"/>
  <c r="M295" i="7"/>
  <c r="K295" i="7"/>
  <c r="I295" i="7"/>
  <c r="G295" i="7"/>
  <c r="U294" i="7"/>
  <c r="T294" i="7"/>
  <c r="O294" i="7"/>
  <c r="M294" i="7"/>
  <c r="K294" i="7"/>
  <c r="I294" i="7"/>
  <c r="G294" i="7"/>
  <c r="U293" i="7"/>
  <c r="T293" i="7"/>
  <c r="O293" i="7"/>
  <c r="M293" i="7"/>
  <c r="K293" i="7"/>
  <c r="I293" i="7"/>
  <c r="G293" i="7"/>
  <c r="S292" i="7"/>
  <c r="R292" i="7"/>
  <c r="Q292" i="7"/>
  <c r="P292" i="7"/>
  <c r="O292" i="7"/>
  <c r="L292" i="7"/>
  <c r="J292" i="7"/>
  <c r="H292" i="7"/>
  <c r="F292" i="7"/>
  <c r="E292" i="7"/>
  <c r="M292" i="7" s="1"/>
  <c r="D292" i="7"/>
  <c r="I292" i="7" s="1"/>
  <c r="U291" i="7"/>
  <c r="T291" i="7"/>
  <c r="O291" i="7"/>
  <c r="M291" i="7"/>
  <c r="K291" i="7"/>
  <c r="I291" i="7"/>
  <c r="G291" i="7"/>
  <c r="U290" i="7"/>
  <c r="T290" i="7"/>
  <c r="O290" i="7"/>
  <c r="M290" i="7"/>
  <c r="K290" i="7"/>
  <c r="I290" i="7"/>
  <c r="G290" i="7"/>
  <c r="U289" i="7"/>
  <c r="T289" i="7"/>
  <c r="O289" i="7"/>
  <c r="M289" i="7"/>
  <c r="K289" i="7"/>
  <c r="I289" i="7"/>
  <c r="G289" i="7"/>
  <c r="U288" i="7"/>
  <c r="T288" i="7"/>
  <c r="O288" i="7"/>
  <c r="M288" i="7"/>
  <c r="K288" i="7"/>
  <c r="I288" i="7"/>
  <c r="G288" i="7"/>
  <c r="U287" i="7"/>
  <c r="T287" i="7"/>
  <c r="O287" i="7"/>
  <c r="M287" i="7"/>
  <c r="K287" i="7"/>
  <c r="I287" i="7"/>
  <c r="G287" i="7"/>
  <c r="U286" i="7"/>
  <c r="T286" i="7"/>
  <c r="O286" i="7"/>
  <c r="M286" i="7"/>
  <c r="K286" i="7"/>
  <c r="I286" i="7"/>
  <c r="G286" i="7"/>
  <c r="S285" i="7"/>
  <c r="R285" i="7"/>
  <c r="Q285" i="7"/>
  <c r="P285" i="7"/>
  <c r="L285" i="7"/>
  <c r="J285" i="7"/>
  <c r="H285" i="7"/>
  <c r="I285" i="7" s="1"/>
  <c r="F285" i="7"/>
  <c r="G285" i="7" s="1"/>
  <c r="E285" i="7"/>
  <c r="D285" i="7"/>
  <c r="O285" i="7" s="1"/>
  <c r="U284" i="7"/>
  <c r="T284" i="7"/>
  <c r="O284" i="7"/>
  <c r="M284" i="7"/>
  <c r="K284" i="7"/>
  <c r="I284" i="7"/>
  <c r="G284" i="7"/>
  <c r="U283" i="7"/>
  <c r="T283" i="7"/>
  <c r="O283" i="7"/>
  <c r="M283" i="7"/>
  <c r="K283" i="7"/>
  <c r="I283" i="7"/>
  <c r="G283" i="7"/>
  <c r="U282" i="7"/>
  <c r="T282" i="7"/>
  <c r="O282" i="7"/>
  <c r="M282" i="7"/>
  <c r="K282" i="7"/>
  <c r="I282" i="7"/>
  <c r="G282" i="7"/>
  <c r="U281" i="7"/>
  <c r="T281" i="7"/>
  <c r="O281" i="7"/>
  <c r="M281" i="7"/>
  <c r="K281" i="7"/>
  <c r="I281" i="7"/>
  <c r="G281" i="7"/>
  <c r="U280" i="7"/>
  <c r="T280" i="7"/>
  <c r="O280" i="7"/>
  <c r="M280" i="7"/>
  <c r="K280" i="7"/>
  <c r="I280" i="7"/>
  <c r="G280" i="7"/>
  <c r="U279" i="7"/>
  <c r="T279" i="7"/>
  <c r="O279" i="7"/>
  <c r="M279" i="7"/>
  <c r="K279" i="7"/>
  <c r="I279" i="7"/>
  <c r="G279" i="7"/>
  <c r="U278" i="7"/>
  <c r="T278" i="7"/>
  <c r="O278" i="7"/>
  <c r="M278" i="7"/>
  <c r="K278" i="7"/>
  <c r="I278" i="7"/>
  <c r="G278" i="7"/>
  <c r="U277" i="7"/>
  <c r="T277" i="7"/>
  <c r="O277" i="7"/>
  <c r="M277" i="7"/>
  <c r="K277" i="7"/>
  <c r="I277" i="7"/>
  <c r="G277" i="7"/>
  <c r="U276" i="7"/>
  <c r="T276" i="7"/>
  <c r="O276" i="7"/>
  <c r="M276" i="7"/>
  <c r="K276" i="7"/>
  <c r="I276" i="7"/>
  <c r="G276" i="7"/>
  <c r="S275" i="7"/>
  <c r="R275" i="7"/>
  <c r="Q275" i="7"/>
  <c r="T275" i="7" s="1"/>
  <c r="P275" i="7"/>
  <c r="L275" i="7"/>
  <c r="J275" i="7"/>
  <c r="I275" i="7"/>
  <c r="H275" i="7"/>
  <c r="F275" i="7"/>
  <c r="E275" i="7"/>
  <c r="D275" i="7"/>
  <c r="O275" i="7" s="1"/>
  <c r="U274" i="7"/>
  <c r="T274" i="7"/>
  <c r="O274" i="7"/>
  <c r="M274" i="7"/>
  <c r="K274" i="7"/>
  <c r="I274" i="7"/>
  <c r="G274" i="7"/>
  <c r="U273" i="7"/>
  <c r="T273" i="7"/>
  <c r="O273" i="7"/>
  <c r="M273" i="7"/>
  <c r="K273" i="7"/>
  <c r="I273" i="7"/>
  <c r="G273" i="7"/>
  <c r="U272" i="7"/>
  <c r="T272" i="7"/>
  <c r="O272" i="7"/>
  <c r="M272" i="7"/>
  <c r="K272" i="7"/>
  <c r="I272" i="7"/>
  <c r="G272" i="7"/>
  <c r="U271" i="7"/>
  <c r="T271" i="7"/>
  <c r="O271" i="7"/>
  <c r="M271" i="7"/>
  <c r="K271" i="7"/>
  <c r="I271" i="7"/>
  <c r="G271" i="7"/>
  <c r="U270" i="7"/>
  <c r="T270" i="7"/>
  <c r="O270" i="7"/>
  <c r="M270" i="7"/>
  <c r="K270" i="7"/>
  <c r="I270" i="7"/>
  <c r="G270" i="7"/>
  <c r="U269" i="7"/>
  <c r="T269" i="7"/>
  <c r="O269" i="7"/>
  <c r="M269" i="7"/>
  <c r="K269" i="7"/>
  <c r="I269" i="7"/>
  <c r="G269" i="7"/>
  <c r="U268" i="7"/>
  <c r="T268" i="7"/>
  <c r="O268" i="7"/>
  <c r="M268" i="7"/>
  <c r="K268" i="7"/>
  <c r="I268" i="7"/>
  <c r="G268" i="7"/>
  <c r="S267" i="7"/>
  <c r="R267" i="7"/>
  <c r="Q267" i="7"/>
  <c r="T267" i="7" s="1"/>
  <c r="P267" i="7"/>
  <c r="U267" i="7" s="1"/>
  <c r="L267" i="7"/>
  <c r="J267" i="7"/>
  <c r="H267" i="7"/>
  <c r="F267" i="7"/>
  <c r="E267" i="7"/>
  <c r="M267" i="7" s="1"/>
  <c r="D267" i="7"/>
  <c r="U266" i="7"/>
  <c r="T266" i="7"/>
  <c r="O266" i="7"/>
  <c r="M266" i="7"/>
  <c r="K266" i="7"/>
  <c r="I266" i="7"/>
  <c r="G266" i="7"/>
  <c r="U265" i="7"/>
  <c r="T265" i="7"/>
  <c r="O265" i="7"/>
  <c r="M265" i="7"/>
  <c r="K265" i="7"/>
  <c r="I265" i="7"/>
  <c r="G265" i="7"/>
  <c r="U264" i="7"/>
  <c r="T264" i="7"/>
  <c r="O264" i="7"/>
  <c r="M264" i="7"/>
  <c r="K264" i="7"/>
  <c r="I264" i="7"/>
  <c r="G264" i="7"/>
  <c r="U263" i="7"/>
  <c r="T263" i="7"/>
  <c r="O263" i="7"/>
  <c r="M263" i="7"/>
  <c r="K263" i="7"/>
  <c r="I263" i="7"/>
  <c r="G263" i="7"/>
  <c r="S260" i="7"/>
  <c r="R260" i="7"/>
  <c r="Q260" i="7"/>
  <c r="T260" i="7" s="1"/>
  <c r="P260" i="7"/>
  <c r="U260" i="7" s="1"/>
  <c r="L260" i="7"/>
  <c r="J260" i="7"/>
  <c r="H260" i="7"/>
  <c r="F260" i="7"/>
  <c r="E260" i="7"/>
  <c r="D260" i="7"/>
  <c r="O260" i="7" s="1"/>
  <c r="S259" i="7"/>
  <c r="R259" i="7"/>
  <c r="Q259" i="7"/>
  <c r="T259" i="7" s="1"/>
  <c r="P259" i="7"/>
  <c r="L259" i="7"/>
  <c r="J259" i="7"/>
  <c r="H259" i="7"/>
  <c r="F259" i="7"/>
  <c r="E259" i="7"/>
  <c r="M259" i="7" s="1"/>
  <c r="D259" i="7"/>
  <c r="I259" i="7" s="1"/>
  <c r="U258" i="7"/>
  <c r="T258" i="7"/>
  <c r="O258" i="7"/>
  <c r="M258" i="7"/>
  <c r="K258" i="7"/>
  <c r="I258" i="7"/>
  <c r="G258" i="7"/>
  <c r="U257" i="7"/>
  <c r="T257" i="7"/>
  <c r="O257" i="7"/>
  <c r="M257" i="7"/>
  <c r="K257" i="7"/>
  <c r="I257" i="7"/>
  <c r="G257" i="7"/>
  <c r="U256" i="7"/>
  <c r="T256" i="7"/>
  <c r="O256" i="7"/>
  <c r="M256" i="7"/>
  <c r="K256" i="7"/>
  <c r="I256" i="7"/>
  <c r="G256" i="7"/>
  <c r="U255" i="7"/>
  <c r="T255" i="7"/>
  <c r="O255" i="7"/>
  <c r="M255" i="7"/>
  <c r="K255" i="7"/>
  <c r="I255" i="7"/>
  <c r="G255" i="7"/>
  <c r="S254" i="7"/>
  <c r="R254" i="7"/>
  <c r="Q254" i="7"/>
  <c r="P254" i="7"/>
  <c r="L254" i="7"/>
  <c r="J254" i="7"/>
  <c r="H254" i="7"/>
  <c r="F254" i="7"/>
  <c r="E254" i="7"/>
  <c r="M254" i="7" s="1"/>
  <c r="D254" i="7"/>
  <c r="O254" i="7" s="1"/>
  <c r="U253" i="7"/>
  <c r="T253" i="7"/>
  <c r="O253" i="7"/>
  <c r="M253" i="7"/>
  <c r="K253" i="7"/>
  <c r="I253" i="7"/>
  <c r="G253" i="7"/>
  <c r="U252" i="7"/>
  <c r="T252" i="7"/>
  <c r="O252" i="7"/>
  <c r="M252" i="7"/>
  <c r="K252" i="7"/>
  <c r="I252" i="7"/>
  <c r="G252" i="7"/>
  <c r="U251" i="7"/>
  <c r="T251" i="7"/>
  <c r="O251" i="7"/>
  <c r="M251" i="7"/>
  <c r="K251" i="7"/>
  <c r="I251" i="7"/>
  <c r="G251" i="7"/>
  <c r="U250" i="7"/>
  <c r="T250" i="7"/>
  <c r="O250" i="7"/>
  <c r="M250" i="7"/>
  <c r="K250" i="7"/>
  <c r="I250" i="7"/>
  <c r="G250" i="7"/>
  <c r="U249" i="7"/>
  <c r="T249" i="7"/>
  <c r="O249" i="7"/>
  <c r="M249" i="7"/>
  <c r="K249" i="7"/>
  <c r="I249" i="7"/>
  <c r="G249" i="7"/>
  <c r="U248" i="7"/>
  <c r="T248" i="7"/>
  <c r="O248" i="7"/>
  <c r="M248" i="7"/>
  <c r="K248" i="7"/>
  <c r="I248" i="7"/>
  <c r="G248" i="7"/>
  <c r="S247" i="7"/>
  <c r="R247" i="7"/>
  <c r="Q247" i="7"/>
  <c r="T247" i="7" s="1"/>
  <c r="P247" i="7"/>
  <c r="L247" i="7"/>
  <c r="J247" i="7"/>
  <c r="I247" i="7"/>
  <c r="H247" i="7"/>
  <c r="F247" i="7"/>
  <c r="E247" i="7"/>
  <c r="D247" i="7"/>
  <c r="O247" i="7" s="1"/>
  <c r="U246" i="7"/>
  <c r="T246" i="7"/>
  <c r="O246" i="7"/>
  <c r="M246" i="7"/>
  <c r="K246" i="7"/>
  <c r="I246" i="7"/>
  <c r="G246" i="7"/>
  <c r="U245" i="7"/>
  <c r="T245" i="7"/>
  <c r="O245" i="7"/>
  <c r="M245" i="7"/>
  <c r="K245" i="7"/>
  <c r="I245" i="7"/>
  <c r="G245" i="7"/>
  <c r="U244" i="7"/>
  <c r="T244" i="7"/>
  <c r="O244" i="7"/>
  <c r="M244" i="7"/>
  <c r="K244" i="7"/>
  <c r="I244" i="7"/>
  <c r="G244" i="7"/>
  <c r="U243" i="7"/>
  <c r="T243" i="7"/>
  <c r="O243" i="7"/>
  <c r="M243" i="7"/>
  <c r="K243" i="7"/>
  <c r="I243" i="7"/>
  <c r="G243" i="7"/>
  <c r="U242" i="7"/>
  <c r="T242" i="7"/>
  <c r="O242" i="7"/>
  <c r="M242" i="7"/>
  <c r="K242" i="7"/>
  <c r="I242" i="7"/>
  <c r="G242" i="7"/>
  <c r="U241" i="7"/>
  <c r="T241" i="7"/>
  <c r="O241" i="7"/>
  <c r="M241" i="7"/>
  <c r="K241" i="7"/>
  <c r="I241" i="7"/>
  <c r="G241" i="7"/>
  <c r="S240" i="7"/>
  <c r="R240" i="7"/>
  <c r="Q240" i="7"/>
  <c r="P240" i="7"/>
  <c r="L240" i="7"/>
  <c r="J240" i="7"/>
  <c r="K240" i="7" s="1"/>
  <c r="H240" i="7"/>
  <c r="F240" i="7"/>
  <c r="U240" i="7" s="1"/>
  <c r="E240" i="7"/>
  <c r="M240" i="7" s="1"/>
  <c r="D240" i="7"/>
  <c r="U239" i="7"/>
  <c r="T239" i="7"/>
  <c r="O239" i="7"/>
  <c r="M239" i="7"/>
  <c r="K239" i="7"/>
  <c r="I239" i="7"/>
  <c r="G239" i="7"/>
  <c r="U238" i="7"/>
  <c r="T238" i="7"/>
  <c r="O238" i="7"/>
  <c r="M238" i="7"/>
  <c r="K238" i="7"/>
  <c r="I238" i="7"/>
  <c r="G238" i="7"/>
  <c r="U237" i="7"/>
  <c r="T237" i="7"/>
  <c r="O237" i="7"/>
  <c r="M237" i="7"/>
  <c r="K237" i="7"/>
  <c r="I237" i="7"/>
  <c r="G237" i="7"/>
  <c r="U236" i="7"/>
  <c r="T236" i="7"/>
  <c r="O236" i="7"/>
  <c r="M236" i="7"/>
  <c r="K236" i="7"/>
  <c r="I236" i="7"/>
  <c r="G236" i="7"/>
  <c r="U235" i="7"/>
  <c r="T235" i="7"/>
  <c r="O235" i="7"/>
  <c r="M235" i="7"/>
  <c r="K235" i="7"/>
  <c r="I235" i="7"/>
  <c r="G235" i="7"/>
  <c r="U234" i="7"/>
  <c r="T234" i="7"/>
  <c r="O234" i="7"/>
  <c r="M234" i="7"/>
  <c r="K234" i="7"/>
  <c r="I234" i="7"/>
  <c r="G234" i="7"/>
  <c r="S231" i="7"/>
  <c r="R231" i="7"/>
  <c r="Q231" i="7"/>
  <c r="T231" i="7" s="1"/>
  <c r="P231" i="7"/>
  <c r="U231" i="7" s="1"/>
  <c r="L231" i="7"/>
  <c r="J231" i="7"/>
  <c r="H231" i="7"/>
  <c r="F231" i="7"/>
  <c r="E231" i="7"/>
  <c r="M231" i="7" s="1"/>
  <c r="D231" i="7"/>
  <c r="S230" i="7"/>
  <c r="R230" i="7"/>
  <c r="Q230" i="7"/>
  <c r="T230" i="7" s="1"/>
  <c r="P230" i="7"/>
  <c r="U230" i="7" s="1"/>
  <c r="L230" i="7"/>
  <c r="J230" i="7"/>
  <c r="H230" i="7"/>
  <c r="F230" i="7"/>
  <c r="E230" i="7"/>
  <c r="D230" i="7"/>
  <c r="O230" i="7" s="1"/>
  <c r="U229" i="7"/>
  <c r="T229" i="7"/>
  <c r="O229" i="7"/>
  <c r="M229" i="7"/>
  <c r="K229" i="7"/>
  <c r="I229" i="7"/>
  <c r="G229" i="7"/>
  <c r="U228" i="7"/>
  <c r="T228" i="7"/>
  <c r="O228" i="7"/>
  <c r="M228" i="7"/>
  <c r="K228" i="7"/>
  <c r="I228" i="7"/>
  <c r="G228" i="7"/>
  <c r="U227" i="7"/>
  <c r="T227" i="7"/>
  <c r="O227" i="7"/>
  <c r="M227" i="7"/>
  <c r="K227" i="7"/>
  <c r="I227" i="7"/>
  <c r="G227" i="7"/>
  <c r="U226" i="7"/>
  <c r="T226" i="7"/>
  <c r="O226" i="7"/>
  <c r="M226" i="7"/>
  <c r="K226" i="7"/>
  <c r="I226" i="7"/>
  <c r="G226" i="7"/>
  <c r="U225" i="7"/>
  <c r="T225" i="7"/>
  <c r="O225" i="7"/>
  <c r="M225" i="7"/>
  <c r="K225" i="7"/>
  <c r="I225" i="7"/>
  <c r="G225" i="7"/>
  <c r="S224" i="7"/>
  <c r="R224" i="7"/>
  <c r="Q224" i="7"/>
  <c r="P224" i="7"/>
  <c r="U224" i="7" s="1"/>
  <c r="L224" i="7"/>
  <c r="J224" i="7"/>
  <c r="K224" i="7" s="1"/>
  <c r="H224" i="7"/>
  <c r="F224" i="7"/>
  <c r="E224" i="7"/>
  <c r="D224" i="7"/>
  <c r="U223" i="7"/>
  <c r="T223" i="7"/>
  <c r="O223" i="7"/>
  <c r="M223" i="7"/>
  <c r="K223" i="7"/>
  <c r="I223" i="7"/>
  <c r="G223" i="7"/>
  <c r="U222" i="7"/>
  <c r="T222" i="7"/>
  <c r="O222" i="7"/>
  <c r="M222" i="7"/>
  <c r="K222" i="7"/>
  <c r="I222" i="7"/>
  <c r="G222" i="7"/>
  <c r="U221" i="7"/>
  <c r="T221" i="7"/>
  <c r="O221" i="7"/>
  <c r="M221" i="7"/>
  <c r="K221" i="7"/>
  <c r="I221" i="7"/>
  <c r="G221" i="7"/>
  <c r="U220" i="7"/>
  <c r="T220" i="7"/>
  <c r="O220" i="7"/>
  <c r="M220" i="7"/>
  <c r="K220" i="7"/>
  <c r="I220" i="7"/>
  <c r="G220" i="7"/>
  <c r="U219" i="7"/>
  <c r="T219" i="7"/>
  <c r="O219" i="7"/>
  <c r="M219" i="7"/>
  <c r="K219" i="7"/>
  <c r="I219" i="7"/>
  <c r="G219" i="7"/>
  <c r="U218" i="7"/>
  <c r="T218" i="7"/>
  <c r="O218" i="7"/>
  <c r="M218" i="7"/>
  <c r="K218" i="7"/>
  <c r="I218" i="7"/>
  <c r="G218" i="7"/>
  <c r="U217" i="7"/>
  <c r="T217" i="7"/>
  <c r="O217" i="7"/>
  <c r="M217" i="7"/>
  <c r="K217" i="7"/>
  <c r="I217" i="7"/>
  <c r="G217" i="7"/>
  <c r="S216" i="7"/>
  <c r="T216" i="7" s="1"/>
  <c r="R216" i="7"/>
  <c r="Q216" i="7"/>
  <c r="P216" i="7"/>
  <c r="O216" i="7"/>
  <c r="L216" i="7"/>
  <c r="J216" i="7"/>
  <c r="H216" i="7"/>
  <c r="F216" i="7"/>
  <c r="U216" i="7" s="1"/>
  <c r="E216" i="7"/>
  <c r="M216" i="7" s="1"/>
  <c r="D216" i="7"/>
  <c r="U215" i="7"/>
  <c r="T215" i="7"/>
  <c r="O215" i="7"/>
  <c r="M215" i="7"/>
  <c r="K215" i="7"/>
  <c r="I215" i="7"/>
  <c r="G215" i="7"/>
  <c r="U214" i="7"/>
  <c r="T214" i="7"/>
  <c r="O214" i="7"/>
  <c r="M214" i="7"/>
  <c r="K214" i="7"/>
  <c r="I214" i="7"/>
  <c r="G214" i="7"/>
  <c r="U213" i="7"/>
  <c r="T213" i="7"/>
  <c r="O213" i="7"/>
  <c r="M213" i="7"/>
  <c r="K213" i="7"/>
  <c r="I213" i="7"/>
  <c r="G213" i="7"/>
  <c r="U212" i="7"/>
  <c r="T212" i="7"/>
  <c r="O212" i="7"/>
  <c r="M212" i="7"/>
  <c r="K212" i="7"/>
  <c r="I212" i="7"/>
  <c r="G212" i="7"/>
  <c r="U211" i="7"/>
  <c r="T211" i="7"/>
  <c r="O211" i="7"/>
  <c r="M211" i="7"/>
  <c r="K211" i="7"/>
  <c r="I211" i="7"/>
  <c r="G211" i="7"/>
  <c r="U210" i="7"/>
  <c r="T210" i="7"/>
  <c r="O210" i="7"/>
  <c r="M210" i="7"/>
  <c r="K210" i="7"/>
  <c r="I210" i="7"/>
  <c r="G210" i="7"/>
  <c r="U209" i="7"/>
  <c r="T209" i="7"/>
  <c r="O209" i="7"/>
  <c r="M209" i="7"/>
  <c r="K209" i="7"/>
  <c r="I209" i="7"/>
  <c r="G209" i="7"/>
  <c r="U208" i="7"/>
  <c r="T208" i="7"/>
  <c r="O208" i="7"/>
  <c r="M208" i="7"/>
  <c r="K208" i="7"/>
  <c r="I208" i="7"/>
  <c r="G208" i="7"/>
  <c r="S205" i="7"/>
  <c r="R205" i="7"/>
  <c r="Q205" i="7"/>
  <c r="P205" i="7"/>
  <c r="O205" i="7"/>
  <c r="L205" i="7"/>
  <c r="J205" i="7"/>
  <c r="H205" i="7"/>
  <c r="F205" i="7"/>
  <c r="G205" i="7" s="1"/>
  <c r="E205" i="7"/>
  <c r="D205" i="7"/>
  <c r="S204" i="7"/>
  <c r="R204" i="7"/>
  <c r="Q204" i="7"/>
  <c r="P204" i="7"/>
  <c r="U204" i="7" s="1"/>
  <c r="L204" i="7"/>
  <c r="K204" i="7"/>
  <c r="J204" i="7"/>
  <c r="H204" i="7"/>
  <c r="F204" i="7"/>
  <c r="E204" i="7"/>
  <c r="D204" i="7"/>
  <c r="O204" i="7" s="1"/>
  <c r="U203" i="7"/>
  <c r="T203" i="7"/>
  <c r="O203" i="7"/>
  <c r="M203" i="7"/>
  <c r="K203" i="7"/>
  <c r="I203" i="7"/>
  <c r="G203" i="7"/>
  <c r="U202" i="7"/>
  <c r="T202" i="7"/>
  <c r="O202" i="7"/>
  <c r="M202" i="7"/>
  <c r="K202" i="7"/>
  <c r="I202" i="7"/>
  <c r="G202" i="7"/>
  <c r="U201" i="7"/>
  <c r="T201" i="7"/>
  <c r="O201" i="7"/>
  <c r="M201" i="7"/>
  <c r="K201" i="7"/>
  <c r="I201" i="7"/>
  <c r="G201" i="7"/>
  <c r="U200" i="7"/>
  <c r="T200" i="7"/>
  <c r="O200" i="7"/>
  <c r="M200" i="7"/>
  <c r="K200" i="7"/>
  <c r="I200" i="7"/>
  <c r="G200" i="7"/>
  <c r="U199" i="7"/>
  <c r="T199" i="7"/>
  <c r="O199" i="7"/>
  <c r="M199" i="7"/>
  <c r="K199" i="7"/>
  <c r="I199" i="7"/>
  <c r="G199" i="7"/>
  <c r="S198" i="7"/>
  <c r="T198" i="7" s="1"/>
  <c r="R198" i="7"/>
  <c r="Q198" i="7"/>
  <c r="P198" i="7"/>
  <c r="U198" i="7" s="1"/>
  <c r="L198" i="7"/>
  <c r="J198" i="7"/>
  <c r="K198" i="7" s="1"/>
  <c r="H198" i="7"/>
  <c r="F198" i="7"/>
  <c r="E198" i="7"/>
  <c r="M198" i="7" s="1"/>
  <c r="D198" i="7"/>
  <c r="I198" i="7" s="1"/>
  <c r="U197" i="7"/>
  <c r="T197" i="7"/>
  <c r="O197" i="7"/>
  <c r="M197" i="7"/>
  <c r="K197" i="7"/>
  <c r="I197" i="7"/>
  <c r="G197" i="7"/>
  <c r="U196" i="7"/>
  <c r="T196" i="7"/>
  <c r="O196" i="7"/>
  <c r="M196" i="7"/>
  <c r="K196" i="7"/>
  <c r="I196" i="7"/>
  <c r="G196" i="7"/>
  <c r="U195" i="7"/>
  <c r="T195" i="7"/>
  <c r="O195" i="7"/>
  <c r="M195" i="7"/>
  <c r="K195" i="7"/>
  <c r="I195" i="7"/>
  <c r="G195" i="7"/>
  <c r="U194" i="7"/>
  <c r="T194" i="7"/>
  <c r="O194" i="7"/>
  <c r="M194" i="7"/>
  <c r="K194" i="7"/>
  <c r="I194" i="7"/>
  <c r="G194" i="7"/>
  <c r="U193" i="7"/>
  <c r="T193" i="7"/>
  <c r="O193" i="7"/>
  <c r="M193" i="7"/>
  <c r="K193" i="7"/>
  <c r="I193" i="7"/>
  <c r="G193" i="7"/>
  <c r="U192" i="7"/>
  <c r="T192" i="7"/>
  <c r="O192" i="7"/>
  <c r="M192" i="7"/>
  <c r="K192" i="7"/>
  <c r="I192" i="7"/>
  <c r="G192" i="7"/>
  <c r="S191" i="7"/>
  <c r="R191" i="7"/>
  <c r="Q191" i="7"/>
  <c r="P191" i="7"/>
  <c r="O191" i="7"/>
  <c r="L191" i="7"/>
  <c r="J191" i="7"/>
  <c r="H191" i="7"/>
  <c r="F191" i="7"/>
  <c r="G191" i="7" s="1"/>
  <c r="E191" i="7"/>
  <c r="D191" i="7"/>
  <c r="U190" i="7"/>
  <c r="T190" i="7"/>
  <c r="O190" i="7"/>
  <c r="M190" i="7"/>
  <c r="K190" i="7"/>
  <c r="I190" i="7"/>
  <c r="G190" i="7"/>
  <c r="U189" i="7"/>
  <c r="T189" i="7"/>
  <c r="O189" i="7"/>
  <c r="M189" i="7"/>
  <c r="K189" i="7"/>
  <c r="I189" i="7"/>
  <c r="G189" i="7"/>
  <c r="U188" i="7"/>
  <c r="T188" i="7"/>
  <c r="O188" i="7"/>
  <c r="M188" i="7"/>
  <c r="K188" i="7"/>
  <c r="I188" i="7"/>
  <c r="G188" i="7"/>
  <c r="U187" i="7"/>
  <c r="T187" i="7"/>
  <c r="O187" i="7"/>
  <c r="M187" i="7"/>
  <c r="K187" i="7"/>
  <c r="I187" i="7"/>
  <c r="G187" i="7"/>
  <c r="U186" i="7"/>
  <c r="T186" i="7"/>
  <c r="O186" i="7"/>
  <c r="M186" i="7"/>
  <c r="K186" i="7"/>
  <c r="I186" i="7"/>
  <c r="G186" i="7"/>
  <c r="S185" i="7"/>
  <c r="T185" i="7" s="1"/>
  <c r="R185" i="7"/>
  <c r="Q185" i="7"/>
  <c r="P185" i="7"/>
  <c r="U185" i="7" s="1"/>
  <c r="L185" i="7"/>
  <c r="J185" i="7"/>
  <c r="K185" i="7" s="1"/>
  <c r="H185" i="7"/>
  <c r="F185" i="7"/>
  <c r="E185" i="7"/>
  <c r="D185" i="7"/>
  <c r="U184" i="7"/>
  <c r="T184" i="7"/>
  <c r="O184" i="7"/>
  <c r="M184" i="7"/>
  <c r="K184" i="7"/>
  <c r="I184" i="7"/>
  <c r="G184" i="7"/>
  <c r="U183" i="7"/>
  <c r="T183" i="7"/>
  <c r="O183" i="7"/>
  <c r="M183" i="7"/>
  <c r="K183" i="7"/>
  <c r="I183" i="7"/>
  <c r="G183" i="7"/>
  <c r="U182" i="7"/>
  <c r="T182" i="7"/>
  <c r="O182" i="7"/>
  <c r="M182" i="7"/>
  <c r="K182" i="7"/>
  <c r="I182" i="7"/>
  <c r="G182" i="7"/>
  <c r="U181" i="7"/>
  <c r="T181" i="7"/>
  <c r="O181" i="7"/>
  <c r="M181" i="7"/>
  <c r="K181" i="7"/>
  <c r="I181" i="7"/>
  <c r="G181" i="7"/>
  <c r="U180" i="7"/>
  <c r="T180" i="7"/>
  <c r="O180" i="7"/>
  <c r="M180" i="7"/>
  <c r="K180" i="7"/>
  <c r="I180" i="7"/>
  <c r="G180" i="7"/>
  <c r="S179" i="7"/>
  <c r="R179" i="7"/>
  <c r="Q179" i="7"/>
  <c r="P179" i="7"/>
  <c r="O179" i="7"/>
  <c r="L179" i="7"/>
  <c r="J179" i="7"/>
  <c r="H179" i="7"/>
  <c r="F179" i="7"/>
  <c r="G179" i="7" s="1"/>
  <c r="E179" i="7"/>
  <c r="D179" i="7"/>
  <c r="U178" i="7"/>
  <c r="T178" i="7"/>
  <c r="O178" i="7"/>
  <c r="M178" i="7"/>
  <c r="K178" i="7"/>
  <c r="I178" i="7"/>
  <c r="G178" i="7"/>
  <c r="U177" i="7"/>
  <c r="T177" i="7"/>
  <c r="O177" i="7"/>
  <c r="M177" i="7"/>
  <c r="K177" i="7"/>
  <c r="I177" i="7"/>
  <c r="G177" i="7"/>
  <c r="U176" i="7"/>
  <c r="T176" i="7"/>
  <c r="O176" i="7"/>
  <c r="M176" i="7"/>
  <c r="K176" i="7"/>
  <c r="I176" i="7"/>
  <c r="G176" i="7"/>
  <c r="U175" i="7"/>
  <c r="T175" i="7"/>
  <c r="O175" i="7"/>
  <c r="M175" i="7"/>
  <c r="K175" i="7"/>
  <c r="I175" i="7"/>
  <c r="G175" i="7"/>
  <c r="U174" i="7"/>
  <c r="T174" i="7"/>
  <c r="O174" i="7"/>
  <c r="M174" i="7"/>
  <c r="K174" i="7"/>
  <c r="I174" i="7"/>
  <c r="G174" i="7"/>
  <c r="U173" i="7"/>
  <c r="T173" i="7"/>
  <c r="O173" i="7"/>
  <c r="M173" i="7"/>
  <c r="K173" i="7"/>
  <c r="I173" i="7"/>
  <c r="G173" i="7"/>
  <c r="S170" i="7"/>
  <c r="R170" i="7"/>
  <c r="Q170" i="7"/>
  <c r="T170" i="7" s="1"/>
  <c r="P170" i="7"/>
  <c r="U170" i="7" s="1"/>
  <c r="L170" i="7"/>
  <c r="J170" i="7"/>
  <c r="H170" i="7"/>
  <c r="I170" i="7" s="1"/>
  <c r="F170" i="7"/>
  <c r="E170" i="7"/>
  <c r="M170" i="7" s="1"/>
  <c r="D170" i="7"/>
  <c r="O170" i="7" s="1"/>
  <c r="S169" i="7"/>
  <c r="R169" i="7"/>
  <c r="Q169" i="7"/>
  <c r="T169" i="7" s="1"/>
  <c r="P169" i="7"/>
  <c r="L169" i="7"/>
  <c r="J169" i="7"/>
  <c r="H169" i="7"/>
  <c r="F169" i="7"/>
  <c r="U169" i="7" s="1"/>
  <c r="E169" i="7"/>
  <c r="D169" i="7"/>
  <c r="U168" i="7"/>
  <c r="T168" i="7"/>
  <c r="O168" i="7"/>
  <c r="M168" i="7"/>
  <c r="K168" i="7"/>
  <c r="I168" i="7"/>
  <c r="G168" i="7"/>
  <c r="U167" i="7"/>
  <c r="T167" i="7"/>
  <c r="O167" i="7"/>
  <c r="M167" i="7"/>
  <c r="K167" i="7"/>
  <c r="I167" i="7"/>
  <c r="G167" i="7"/>
  <c r="U166" i="7"/>
  <c r="T166" i="7"/>
  <c r="O166" i="7"/>
  <c r="M166" i="7"/>
  <c r="K166" i="7"/>
  <c r="I166" i="7"/>
  <c r="G166" i="7"/>
  <c r="U165" i="7"/>
  <c r="T165" i="7"/>
  <c r="O165" i="7"/>
  <c r="M165" i="7"/>
  <c r="K165" i="7"/>
  <c r="I165" i="7"/>
  <c r="G165" i="7"/>
  <c r="U164" i="7"/>
  <c r="T164" i="7"/>
  <c r="O164" i="7"/>
  <c r="M164" i="7"/>
  <c r="K164" i="7"/>
  <c r="I164" i="7"/>
  <c r="G164" i="7"/>
  <c r="S163" i="7"/>
  <c r="R163" i="7"/>
  <c r="Q163" i="7"/>
  <c r="T163" i="7" s="1"/>
  <c r="P163" i="7"/>
  <c r="U163" i="7" s="1"/>
  <c r="L163" i="7"/>
  <c r="J163" i="7"/>
  <c r="H163" i="7"/>
  <c r="F163" i="7"/>
  <c r="E163" i="7"/>
  <c r="M163" i="7" s="1"/>
  <c r="D163" i="7"/>
  <c r="U162" i="7"/>
  <c r="T162" i="7"/>
  <c r="O162" i="7"/>
  <c r="M162" i="7"/>
  <c r="K162" i="7"/>
  <c r="I162" i="7"/>
  <c r="G162" i="7"/>
  <c r="U161" i="7"/>
  <c r="T161" i="7"/>
  <c r="O161" i="7"/>
  <c r="M161" i="7"/>
  <c r="K161" i="7"/>
  <c r="I161" i="7"/>
  <c r="G161" i="7"/>
  <c r="U160" i="7"/>
  <c r="T160" i="7"/>
  <c r="O160" i="7"/>
  <c r="M160" i="7"/>
  <c r="K160" i="7"/>
  <c r="I160" i="7"/>
  <c r="G160" i="7"/>
  <c r="U159" i="7"/>
  <c r="T159" i="7"/>
  <c r="O159" i="7"/>
  <c r="M159" i="7"/>
  <c r="K159" i="7"/>
  <c r="I159" i="7"/>
  <c r="G159" i="7"/>
  <c r="U158" i="7"/>
  <c r="T158" i="7"/>
  <c r="O158" i="7"/>
  <c r="M158" i="7"/>
  <c r="K158" i="7"/>
  <c r="I158" i="7"/>
  <c r="G158" i="7"/>
  <c r="S157" i="7"/>
  <c r="R157" i="7"/>
  <c r="Q157" i="7"/>
  <c r="T157" i="7" s="1"/>
  <c r="P157" i="7"/>
  <c r="L157" i="7"/>
  <c r="J157" i="7"/>
  <c r="H157" i="7"/>
  <c r="F157" i="7"/>
  <c r="E157" i="7"/>
  <c r="D157" i="7"/>
  <c r="G157" i="7" s="1"/>
  <c r="U156" i="7"/>
  <c r="T156" i="7"/>
  <c r="O156" i="7"/>
  <c r="M156" i="7"/>
  <c r="K156" i="7"/>
  <c r="I156" i="7"/>
  <c r="G156" i="7"/>
  <c r="U155" i="7"/>
  <c r="T155" i="7"/>
  <c r="O155" i="7"/>
  <c r="M155" i="7"/>
  <c r="K155" i="7"/>
  <c r="I155" i="7"/>
  <c r="G155" i="7"/>
  <c r="U154" i="7"/>
  <c r="T154" i="7"/>
  <c r="O154" i="7"/>
  <c r="M154" i="7"/>
  <c r="K154" i="7"/>
  <c r="I154" i="7"/>
  <c r="G154" i="7"/>
  <c r="U153" i="7"/>
  <c r="T153" i="7"/>
  <c r="O153" i="7"/>
  <c r="M153" i="7"/>
  <c r="K153" i="7"/>
  <c r="I153" i="7"/>
  <c r="G153" i="7"/>
  <c r="U152" i="7"/>
  <c r="T152" i="7"/>
  <c r="O152" i="7"/>
  <c r="M152" i="7"/>
  <c r="K152" i="7"/>
  <c r="I152" i="7"/>
  <c r="G152" i="7"/>
  <c r="U151" i="7"/>
  <c r="T151" i="7"/>
  <c r="O151" i="7"/>
  <c r="M151" i="7"/>
  <c r="K151" i="7"/>
  <c r="I151" i="7"/>
  <c r="G151" i="7"/>
  <c r="S150" i="7"/>
  <c r="T150" i="7" s="1"/>
  <c r="R150" i="7"/>
  <c r="Q150" i="7"/>
  <c r="P150" i="7"/>
  <c r="O150" i="7"/>
  <c r="L150" i="7"/>
  <c r="J150" i="7"/>
  <c r="H150" i="7"/>
  <c r="F150" i="7"/>
  <c r="U150" i="7" s="1"/>
  <c r="E150" i="7"/>
  <c r="D150" i="7"/>
  <c r="U149" i="7"/>
  <c r="T149" i="7"/>
  <c r="O149" i="7"/>
  <c r="M149" i="7"/>
  <c r="K149" i="7"/>
  <c r="I149" i="7"/>
  <c r="G149" i="7"/>
  <c r="U148" i="7"/>
  <c r="T148" i="7"/>
  <c r="O148" i="7"/>
  <c r="M148" i="7"/>
  <c r="K148" i="7"/>
  <c r="I148" i="7"/>
  <c r="G148" i="7"/>
  <c r="U147" i="7"/>
  <c r="T147" i="7"/>
  <c r="O147" i="7"/>
  <c r="M147" i="7"/>
  <c r="K147" i="7"/>
  <c r="I147" i="7"/>
  <c r="G147" i="7"/>
  <c r="U146" i="7"/>
  <c r="T146" i="7"/>
  <c r="O146" i="7"/>
  <c r="M146" i="7"/>
  <c r="K146" i="7"/>
  <c r="I146" i="7"/>
  <c r="G146" i="7"/>
  <c r="U145" i="7"/>
  <c r="T145" i="7"/>
  <c r="O145" i="7"/>
  <c r="M145" i="7"/>
  <c r="K145" i="7"/>
  <c r="I145" i="7"/>
  <c r="G145" i="7"/>
  <c r="S144" i="7"/>
  <c r="R144" i="7"/>
  <c r="Q144" i="7"/>
  <c r="T144" i="7" s="1"/>
  <c r="P144" i="7"/>
  <c r="U144" i="7" s="1"/>
  <c r="L144" i="7"/>
  <c r="J144" i="7"/>
  <c r="H144" i="7"/>
  <c r="I144" i="7" s="1"/>
  <c r="F144" i="7"/>
  <c r="E144" i="7"/>
  <c r="M144" i="7" s="1"/>
  <c r="D144" i="7"/>
  <c r="O144" i="7" s="1"/>
  <c r="U143" i="7"/>
  <c r="T143" i="7"/>
  <c r="O143" i="7"/>
  <c r="M143" i="7"/>
  <c r="K143" i="7"/>
  <c r="I143" i="7"/>
  <c r="G143" i="7"/>
  <c r="U142" i="7"/>
  <c r="T142" i="7"/>
  <c r="O142" i="7"/>
  <c r="M142" i="7"/>
  <c r="K142" i="7"/>
  <c r="I142" i="7"/>
  <c r="G142" i="7"/>
  <c r="U141" i="7"/>
  <c r="T141" i="7"/>
  <c r="O141" i="7"/>
  <c r="M141" i="7"/>
  <c r="K141" i="7"/>
  <c r="I141" i="7"/>
  <c r="G141" i="7"/>
  <c r="U140" i="7"/>
  <c r="T140" i="7"/>
  <c r="O140" i="7"/>
  <c r="M140" i="7"/>
  <c r="K140" i="7"/>
  <c r="I140" i="7"/>
  <c r="G140" i="7"/>
  <c r="U139" i="7"/>
  <c r="T139" i="7"/>
  <c r="O139" i="7"/>
  <c r="M139" i="7"/>
  <c r="K139" i="7"/>
  <c r="I139" i="7"/>
  <c r="G139" i="7"/>
  <c r="U138" i="7"/>
  <c r="T138" i="7"/>
  <c r="O138" i="7"/>
  <c r="M138" i="7"/>
  <c r="K138" i="7"/>
  <c r="I138" i="7"/>
  <c r="G138" i="7"/>
  <c r="S137" i="7"/>
  <c r="T137" i="7" s="1"/>
  <c r="R137" i="7"/>
  <c r="Q137" i="7"/>
  <c r="P137" i="7"/>
  <c r="U137" i="7" s="1"/>
  <c r="L137" i="7"/>
  <c r="J137" i="7"/>
  <c r="H137" i="7"/>
  <c r="F137" i="7"/>
  <c r="E137" i="7"/>
  <c r="K137" i="7" s="1"/>
  <c r="D137" i="7"/>
  <c r="I137" i="7" s="1"/>
  <c r="U136" i="7"/>
  <c r="T136" i="7"/>
  <c r="O136" i="7"/>
  <c r="M136" i="7"/>
  <c r="K136" i="7"/>
  <c r="I136" i="7"/>
  <c r="G136" i="7"/>
  <c r="U135" i="7"/>
  <c r="T135" i="7"/>
  <c r="O135" i="7"/>
  <c r="M135" i="7"/>
  <c r="K135" i="7"/>
  <c r="I135" i="7"/>
  <c r="G135" i="7"/>
  <c r="U134" i="7"/>
  <c r="T134" i="7"/>
  <c r="O134" i="7"/>
  <c r="M134" i="7"/>
  <c r="K134" i="7"/>
  <c r="I134" i="7"/>
  <c r="G134" i="7"/>
  <c r="U133" i="7"/>
  <c r="T133" i="7"/>
  <c r="O133" i="7"/>
  <c r="M133" i="7"/>
  <c r="K133" i="7"/>
  <c r="I133" i="7"/>
  <c r="G133" i="7"/>
  <c r="S132" i="7"/>
  <c r="R132" i="7"/>
  <c r="Q132" i="7"/>
  <c r="T132" i="7" s="1"/>
  <c r="P132" i="7"/>
  <c r="U132" i="7" s="1"/>
  <c r="L132" i="7"/>
  <c r="J132" i="7"/>
  <c r="H132" i="7"/>
  <c r="F132" i="7"/>
  <c r="E132" i="7"/>
  <c r="M132" i="7" s="1"/>
  <c r="D132" i="7"/>
  <c r="O132" i="7" s="1"/>
  <c r="U131" i="7"/>
  <c r="T131" i="7"/>
  <c r="O131" i="7"/>
  <c r="M131" i="7"/>
  <c r="K131" i="7"/>
  <c r="I131" i="7"/>
  <c r="G131" i="7"/>
  <c r="U130" i="7"/>
  <c r="T130" i="7"/>
  <c r="O130" i="7"/>
  <c r="M130" i="7"/>
  <c r="K130" i="7"/>
  <c r="I130" i="7"/>
  <c r="G130" i="7"/>
  <c r="U129" i="7"/>
  <c r="T129" i="7"/>
  <c r="O129" i="7"/>
  <c r="M129" i="7"/>
  <c r="K129" i="7"/>
  <c r="I129" i="7"/>
  <c r="G129" i="7"/>
  <c r="U128" i="7"/>
  <c r="T128" i="7"/>
  <c r="O128" i="7"/>
  <c r="M128" i="7"/>
  <c r="K128" i="7"/>
  <c r="I128" i="7"/>
  <c r="G128" i="7"/>
  <c r="U127" i="7"/>
  <c r="T127" i="7"/>
  <c r="O127" i="7"/>
  <c r="M127" i="7"/>
  <c r="K127" i="7"/>
  <c r="I127" i="7"/>
  <c r="G127" i="7"/>
  <c r="S126" i="7"/>
  <c r="T126" i="7" s="1"/>
  <c r="R126" i="7"/>
  <c r="Q126" i="7"/>
  <c r="P126" i="7"/>
  <c r="O126" i="7"/>
  <c r="L126" i="7"/>
  <c r="J126" i="7"/>
  <c r="H126" i="7"/>
  <c r="F126" i="7"/>
  <c r="U126" i="7" s="1"/>
  <c r="E126" i="7"/>
  <c r="D126" i="7"/>
  <c r="U125" i="7"/>
  <c r="T125" i="7"/>
  <c r="O125" i="7"/>
  <c r="M125" i="7"/>
  <c r="K125" i="7"/>
  <c r="I125" i="7"/>
  <c r="G125" i="7"/>
  <c r="U124" i="7"/>
  <c r="T124" i="7"/>
  <c r="O124" i="7"/>
  <c r="M124" i="7"/>
  <c r="K124" i="7"/>
  <c r="I124" i="7"/>
  <c r="G124" i="7"/>
  <c r="U123" i="7"/>
  <c r="T123" i="7"/>
  <c r="O123" i="7"/>
  <c r="M123" i="7"/>
  <c r="K123" i="7"/>
  <c r="I123" i="7"/>
  <c r="G123" i="7"/>
  <c r="U122" i="7"/>
  <c r="T122" i="7"/>
  <c r="O122" i="7"/>
  <c r="M122" i="7"/>
  <c r="K122" i="7"/>
  <c r="I122" i="7"/>
  <c r="G122" i="7"/>
  <c r="S121" i="7"/>
  <c r="T121" i="7" s="1"/>
  <c r="R121" i="7"/>
  <c r="Q121" i="7"/>
  <c r="P121" i="7"/>
  <c r="L121" i="7"/>
  <c r="K121" i="7"/>
  <c r="J121" i="7"/>
  <c r="I121" i="7"/>
  <c r="H121" i="7"/>
  <c r="F121" i="7"/>
  <c r="E121" i="7"/>
  <c r="M121" i="7" s="1"/>
  <c r="D121" i="7"/>
  <c r="G121" i="7" s="1"/>
  <c r="U120" i="7"/>
  <c r="T120" i="7"/>
  <c r="O120" i="7"/>
  <c r="M120" i="7"/>
  <c r="K120" i="7"/>
  <c r="I120" i="7"/>
  <c r="G120" i="7"/>
  <c r="U119" i="7"/>
  <c r="T119" i="7"/>
  <c r="O119" i="7"/>
  <c r="M119" i="7"/>
  <c r="K119" i="7"/>
  <c r="I119" i="7"/>
  <c r="G119" i="7"/>
  <c r="U118" i="7"/>
  <c r="T118" i="7"/>
  <c r="O118" i="7"/>
  <c r="M118" i="7"/>
  <c r="K118" i="7"/>
  <c r="I118" i="7"/>
  <c r="G118" i="7"/>
  <c r="U117" i="7"/>
  <c r="T117" i="7"/>
  <c r="O117" i="7"/>
  <c r="M117" i="7"/>
  <c r="K117" i="7"/>
  <c r="I117" i="7"/>
  <c r="G117" i="7"/>
  <c r="U116" i="7"/>
  <c r="T116" i="7"/>
  <c r="O116" i="7"/>
  <c r="M116" i="7"/>
  <c r="K116" i="7"/>
  <c r="I116" i="7"/>
  <c r="G116" i="7"/>
  <c r="U115" i="7"/>
  <c r="T115" i="7"/>
  <c r="O115" i="7"/>
  <c r="M115" i="7"/>
  <c r="K115" i="7"/>
  <c r="I115" i="7"/>
  <c r="G115" i="7"/>
  <c r="U114" i="7"/>
  <c r="T114" i="7"/>
  <c r="O114" i="7"/>
  <c r="M114" i="7"/>
  <c r="K114" i="7"/>
  <c r="I114" i="7"/>
  <c r="G114" i="7"/>
  <c r="U113" i="7"/>
  <c r="T113" i="7"/>
  <c r="O113" i="7"/>
  <c r="M113" i="7"/>
  <c r="K113" i="7"/>
  <c r="I113" i="7"/>
  <c r="G113" i="7"/>
  <c r="S112" i="7"/>
  <c r="T112" i="7" s="1"/>
  <c r="R112" i="7"/>
  <c r="Q112" i="7"/>
  <c r="P112" i="7"/>
  <c r="L112" i="7"/>
  <c r="J112" i="7"/>
  <c r="H112" i="7"/>
  <c r="F112" i="7"/>
  <c r="U112" i="7" s="1"/>
  <c r="E112" i="7"/>
  <c r="M112" i="7" s="1"/>
  <c r="D112" i="7"/>
  <c r="U111" i="7"/>
  <c r="T111" i="7"/>
  <c r="O111" i="7"/>
  <c r="M111" i="7"/>
  <c r="K111" i="7"/>
  <c r="I111" i="7"/>
  <c r="G111" i="7"/>
  <c r="U110" i="7"/>
  <c r="T110" i="7"/>
  <c r="O110" i="7"/>
  <c r="M110" i="7"/>
  <c r="K110" i="7"/>
  <c r="I110" i="7"/>
  <c r="G110" i="7"/>
  <c r="U109" i="7"/>
  <c r="T109" i="7"/>
  <c r="O109" i="7"/>
  <c r="M109" i="7"/>
  <c r="K109" i="7"/>
  <c r="I109" i="7"/>
  <c r="G109" i="7"/>
  <c r="U108" i="7"/>
  <c r="T108" i="7"/>
  <c r="O108" i="7"/>
  <c r="M108" i="7"/>
  <c r="K108" i="7"/>
  <c r="I108" i="7"/>
  <c r="G108" i="7"/>
  <c r="U107" i="7"/>
  <c r="T107" i="7"/>
  <c r="O107" i="7"/>
  <c r="M107" i="7"/>
  <c r="K107" i="7"/>
  <c r="I107" i="7"/>
  <c r="G107" i="7"/>
  <c r="S106" i="7"/>
  <c r="R106" i="7"/>
  <c r="Q106" i="7"/>
  <c r="P106" i="7"/>
  <c r="U106" i="7" s="1"/>
  <c r="L106" i="7"/>
  <c r="J106" i="7"/>
  <c r="H106" i="7"/>
  <c r="I106" i="7" s="1"/>
  <c r="F106" i="7"/>
  <c r="G106" i="7" s="1"/>
  <c r="E106" i="7"/>
  <c r="D106" i="7"/>
  <c r="O106" i="7" s="1"/>
  <c r="U105" i="7"/>
  <c r="T105" i="7"/>
  <c r="O105" i="7"/>
  <c r="M105" i="7"/>
  <c r="K105" i="7"/>
  <c r="I105" i="7"/>
  <c r="G105" i="7"/>
  <c r="S102" i="7"/>
  <c r="R102" i="7"/>
  <c r="Q102" i="7"/>
  <c r="T102" i="7" s="1"/>
  <c r="P102" i="7"/>
  <c r="L102" i="7"/>
  <c r="K102" i="7"/>
  <c r="J102" i="7"/>
  <c r="H102" i="7"/>
  <c r="I102" i="7" s="1"/>
  <c r="F102" i="7"/>
  <c r="G102" i="7" s="1"/>
  <c r="E102" i="7"/>
  <c r="M102" i="7" s="1"/>
  <c r="D102" i="7"/>
  <c r="O102" i="7" s="1"/>
  <c r="S101" i="7"/>
  <c r="R101" i="7"/>
  <c r="Q101" i="7"/>
  <c r="T101" i="7" s="1"/>
  <c r="P101" i="7"/>
  <c r="L101" i="7"/>
  <c r="J101" i="7"/>
  <c r="I101" i="7"/>
  <c r="H101" i="7"/>
  <c r="F101" i="7"/>
  <c r="E101" i="7"/>
  <c r="M101" i="7" s="1"/>
  <c r="D101" i="7"/>
  <c r="O101" i="7" s="1"/>
  <c r="U100" i="7"/>
  <c r="T100" i="7"/>
  <c r="O100" i="7"/>
  <c r="M100" i="7"/>
  <c r="K100" i="7"/>
  <c r="I100" i="7"/>
  <c r="G100" i="7"/>
  <c r="U99" i="7"/>
  <c r="T99" i="7"/>
  <c r="O99" i="7"/>
  <c r="M99" i="7"/>
  <c r="K99" i="7"/>
  <c r="I99" i="7"/>
  <c r="G99" i="7"/>
  <c r="U98" i="7"/>
  <c r="T98" i="7"/>
  <c r="O98" i="7"/>
  <c r="M98" i="7"/>
  <c r="K98" i="7"/>
  <c r="I98" i="7"/>
  <c r="G98" i="7"/>
  <c r="U97" i="7"/>
  <c r="T97" i="7"/>
  <c r="O97" i="7"/>
  <c r="M97" i="7"/>
  <c r="K97" i="7"/>
  <c r="I97" i="7"/>
  <c r="G97" i="7"/>
  <c r="S96" i="7"/>
  <c r="R96" i="7"/>
  <c r="Q96" i="7"/>
  <c r="P96" i="7"/>
  <c r="O96" i="7"/>
  <c r="L96" i="7"/>
  <c r="J96" i="7"/>
  <c r="H96" i="7"/>
  <c r="F96" i="7"/>
  <c r="E96" i="7"/>
  <c r="M96" i="7" s="1"/>
  <c r="D96" i="7"/>
  <c r="I96" i="7" s="1"/>
  <c r="U95" i="7"/>
  <c r="T95" i="7"/>
  <c r="O95" i="7"/>
  <c r="M95" i="7"/>
  <c r="K95" i="7"/>
  <c r="I95" i="7"/>
  <c r="G95" i="7"/>
  <c r="U94" i="7"/>
  <c r="T94" i="7"/>
  <c r="O94" i="7"/>
  <c r="M94" i="7"/>
  <c r="K94" i="7"/>
  <c r="I94" i="7"/>
  <c r="G94" i="7"/>
  <c r="U93" i="7"/>
  <c r="T93" i="7"/>
  <c r="O93" i="7"/>
  <c r="M93" i="7"/>
  <c r="K93" i="7"/>
  <c r="I93" i="7"/>
  <c r="G93" i="7"/>
  <c r="U92" i="7"/>
  <c r="T92" i="7"/>
  <c r="O92" i="7"/>
  <c r="M92" i="7"/>
  <c r="K92" i="7"/>
  <c r="I92" i="7"/>
  <c r="G92" i="7"/>
  <c r="S91" i="7"/>
  <c r="R91" i="7"/>
  <c r="Q91" i="7"/>
  <c r="T91" i="7" s="1"/>
  <c r="P91" i="7"/>
  <c r="U91" i="7" s="1"/>
  <c r="L91" i="7"/>
  <c r="K91" i="7"/>
  <c r="J91" i="7"/>
  <c r="H91" i="7"/>
  <c r="F91" i="7"/>
  <c r="E91" i="7"/>
  <c r="D91" i="7"/>
  <c r="U90" i="7"/>
  <c r="T90" i="7"/>
  <c r="O90" i="7"/>
  <c r="M90" i="7"/>
  <c r="K90" i="7"/>
  <c r="I90" i="7"/>
  <c r="G90" i="7"/>
  <c r="U89" i="7"/>
  <c r="T89" i="7"/>
  <c r="O89" i="7"/>
  <c r="M89" i="7"/>
  <c r="K89" i="7"/>
  <c r="I89" i="7"/>
  <c r="G89" i="7"/>
  <c r="U88" i="7"/>
  <c r="T88" i="7"/>
  <c r="O88" i="7"/>
  <c r="M88" i="7"/>
  <c r="K88" i="7"/>
  <c r="I88" i="7"/>
  <c r="G88" i="7"/>
  <c r="S85" i="7"/>
  <c r="R85" i="7"/>
  <c r="Q85" i="7"/>
  <c r="T85" i="7" s="1"/>
  <c r="P85" i="7"/>
  <c r="U85" i="7" s="1"/>
  <c r="L85" i="7"/>
  <c r="J85" i="7"/>
  <c r="H85" i="7"/>
  <c r="G85" i="7"/>
  <c r="F85" i="7"/>
  <c r="E85" i="7"/>
  <c r="M85" i="7" s="1"/>
  <c r="D85" i="7"/>
  <c r="O85" i="7" s="1"/>
  <c r="S84" i="7"/>
  <c r="R84" i="7"/>
  <c r="Q84" i="7"/>
  <c r="P84" i="7"/>
  <c r="O84" i="7"/>
  <c r="L84" i="7"/>
  <c r="J84" i="7"/>
  <c r="K84" i="7" s="1"/>
  <c r="H84" i="7"/>
  <c r="I84" i="7" s="1"/>
  <c r="F84" i="7"/>
  <c r="G84" i="7" s="1"/>
  <c r="E84" i="7"/>
  <c r="D84" i="7"/>
  <c r="U83" i="7"/>
  <c r="T83" i="7"/>
  <c r="O83" i="7"/>
  <c r="M83" i="7"/>
  <c r="K83" i="7"/>
  <c r="I83" i="7"/>
  <c r="G83" i="7"/>
  <c r="U82" i="7"/>
  <c r="T82" i="7"/>
  <c r="O82" i="7"/>
  <c r="M82" i="7"/>
  <c r="K82" i="7"/>
  <c r="I82" i="7"/>
  <c r="G82" i="7"/>
  <c r="U81" i="7"/>
  <c r="T81" i="7"/>
  <c r="O81" i="7"/>
  <c r="M81" i="7"/>
  <c r="K81" i="7"/>
  <c r="I81" i="7"/>
  <c r="G81" i="7"/>
  <c r="U80" i="7"/>
  <c r="T80" i="7"/>
  <c r="O80" i="7"/>
  <c r="M80" i="7"/>
  <c r="K80" i="7"/>
  <c r="I80" i="7"/>
  <c r="G80" i="7"/>
  <c r="U79" i="7"/>
  <c r="T79" i="7"/>
  <c r="O79" i="7"/>
  <c r="M79" i="7"/>
  <c r="K79" i="7"/>
  <c r="I79" i="7"/>
  <c r="G79" i="7"/>
  <c r="S78" i="7"/>
  <c r="T78" i="7" s="1"/>
  <c r="R78" i="7"/>
  <c r="Q78" i="7"/>
  <c r="P78" i="7"/>
  <c r="L78" i="7"/>
  <c r="J78" i="7"/>
  <c r="H78" i="7"/>
  <c r="F78" i="7"/>
  <c r="U78" i="7" s="1"/>
  <c r="E78" i="7"/>
  <c r="D78" i="7"/>
  <c r="U77" i="7"/>
  <c r="T77" i="7"/>
  <c r="O77" i="7"/>
  <c r="M77" i="7"/>
  <c r="K77" i="7"/>
  <c r="I77" i="7"/>
  <c r="G77" i="7"/>
  <c r="U76" i="7"/>
  <c r="T76" i="7"/>
  <c r="O76" i="7"/>
  <c r="M76" i="7"/>
  <c r="K76" i="7"/>
  <c r="I76" i="7"/>
  <c r="G76" i="7"/>
  <c r="U75" i="7"/>
  <c r="T75" i="7"/>
  <c r="O75" i="7"/>
  <c r="M75" i="7"/>
  <c r="K75" i="7"/>
  <c r="I75" i="7"/>
  <c r="G75" i="7"/>
  <c r="U74" i="7"/>
  <c r="T74" i="7"/>
  <c r="O74" i="7"/>
  <c r="M74" i="7"/>
  <c r="K74" i="7"/>
  <c r="I74" i="7"/>
  <c r="G74" i="7"/>
  <c r="U73" i="7"/>
  <c r="T73" i="7"/>
  <c r="O73" i="7"/>
  <c r="M73" i="7"/>
  <c r="K73" i="7"/>
  <c r="I73" i="7"/>
  <c r="G73" i="7"/>
  <c r="U72" i="7"/>
  <c r="T72" i="7"/>
  <c r="O72" i="7"/>
  <c r="M72" i="7"/>
  <c r="K72" i="7"/>
  <c r="I72" i="7"/>
  <c r="G72" i="7"/>
  <c r="U71" i="7"/>
  <c r="T71" i="7"/>
  <c r="O71" i="7"/>
  <c r="M71" i="7"/>
  <c r="K71" i="7"/>
  <c r="I71" i="7"/>
  <c r="G71" i="7"/>
  <c r="S70" i="7"/>
  <c r="R70" i="7"/>
  <c r="Q70" i="7"/>
  <c r="T70" i="7" s="1"/>
  <c r="P70" i="7"/>
  <c r="L70" i="7"/>
  <c r="K70" i="7"/>
  <c r="J70" i="7"/>
  <c r="H70" i="7"/>
  <c r="G70" i="7"/>
  <c r="F70" i="7"/>
  <c r="E70" i="7"/>
  <c r="D70" i="7"/>
  <c r="O70" i="7" s="1"/>
  <c r="U69" i="7"/>
  <c r="T69" i="7"/>
  <c r="O69" i="7"/>
  <c r="M69" i="7"/>
  <c r="K69" i="7"/>
  <c r="I69" i="7"/>
  <c r="G69" i="7"/>
  <c r="U68" i="7"/>
  <c r="T68" i="7"/>
  <c r="O68" i="7"/>
  <c r="M68" i="7"/>
  <c r="K68" i="7"/>
  <c r="I68" i="7"/>
  <c r="G68" i="7"/>
  <c r="U67" i="7"/>
  <c r="T67" i="7"/>
  <c r="O67" i="7"/>
  <c r="M67" i="7"/>
  <c r="K67" i="7"/>
  <c r="I67" i="7"/>
  <c r="G67" i="7"/>
  <c r="U66" i="7"/>
  <c r="T66" i="7"/>
  <c r="O66" i="7"/>
  <c r="M66" i="7"/>
  <c r="K66" i="7"/>
  <c r="I66" i="7"/>
  <c r="G66" i="7"/>
  <c r="U65" i="7"/>
  <c r="T65" i="7"/>
  <c r="O65" i="7"/>
  <c r="M65" i="7"/>
  <c r="K65" i="7"/>
  <c r="I65" i="7"/>
  <c r="G65" i="7"/>
  <c r="U64" i="7"/>
  <c r="T64" i="7"/>
  <c r="O64" i="7"/>
  <c r="M64" i="7"/>
  <c r="K64" i="7"/>
  <c r="I64" i="7"/>
  <c r="G64" i="7"/>
  <c r="S63" i="7"/>
  <c r="R63" i="7"/>
  <c r="Q63" i="7"/>
  <c r="T63" i="7" s="1"/>
  <c r="P63" i="7"/>
  <c r="L63" i="7"/>
  <c r="K63" i="7"/>
  <c r="J63" i="7"/>
  <c r="H63" i="7"/>
  <c r="F63" i="7"/>
  <c r="E63" i="7"/>
  <c r="D63" i="7"/>
  <c r="U62" i="7"/>
  <c r="T62" i="7"/>
  <c r="O62" i="7"/>
  <c r="M62" i="7"/>
  <c r="K62" i="7"/>
  <c r="I62" i="7"/>
  <c r="G62" i="7"/>
  <c r="U61" i="7"/>
  <c r="T61" i="7"/>
  <c r="O61" i="7"/>
  <c r="M61" i="7"/>
  <c r="K61" i="7"/>
  <c r="I61" i="7"/>
  <c r="G61" i="7"/>
  <c r="U60" i="7"/>
  <c r="T60" i="7"/>
  <c r="O60" i="7"/>
  <c r="M60" i="7"/>
  <c r="K60" i="7"/>
  <c r="I60" i="7"/>
  <c r="G60" i="7"/>
  <c r="U59" i="7"/>
  <c r="T59" i="7"/>
  <c r="O59" i="7"/>
  <c r="M59" i="7"/>
  <c r="K59" i="7"/>
  <c r="I59" i="7"/>
  <c r="G59" i="7"/>
  <c r="S58" i="7"/>
  <c r="R58" i="7"/>
  <c r="Q58" i="7"/>
  <c r="P58" i="7"/>
  <c r="L58" i="7"/>
  <c r="J58" i="7"/>
  <c r="H58" i="7"/>
  <c r="I58" i="7" s="1"/>
  <c r="F58" i="7"/>
  <c r="G58" i="7" s="1"/>
  <c r="E58" i="7"/>
  <c r="D58" i="7"/>
  <c r="O58" i="7" s="1"/>
  <c r="U57" i="7"/>
  <c r="T57" i="7"/>
  <c r="O57" i="7"/>
  <c r="M57" i="7"/>
  <c r="K57" i="7"/>
  <c r="I57" i="7"/>
  <c r="G57" i="7"/>
  <c r="S54" i="7"/>
  <c r="R54" i="7"/>
  <c r="Q54" i="7"/>
  <c r="T54" i="7" s="1"/>
  <c r="P54" i="7"/>
  <c r="L54" i="7"/>
  <c r="J54" i="7"/>
  <c r="H54" i="7"/>
  <c r="I54" i="7" s="1"/>
  <c r="F54" i="7"/>
  <c r="G54" i="7" s="1"/>
  <c r="E54" i="7"/>
  <c r="M54" i="7" s="1"/>
  <c r="D54" i="7"/>
  <c r="O54" i="7" s="1"/>
  <c r="S53" i="7"/>
  <c r="R53" i="7"/>
  <c r="Q53" i="7"/>
  <c r="T53" i="7" s="1"/>
  <c r="P53" i="7"/>
  <c r="L53" i="7"/>
  <c r="J53" i="7"/>
  <c r="I53" i="7"/>
  <c r="H53" i="7"/>
  <c r="F53" i="7"/>
  <c r="E53" i="7"/>
  <c r="D53" i="7"/>
  <c r="O53" i="7" s="1"/>
  <c r="U52" i="7"/>
  <c r="T52" i="7"/>
  <c r="O52" i="7"/>
  <c r="M52" i="7"/>
  <c r="K52" i="7"/>
  <c r="I52" i="7"/>
  <c r="G52" i="7"/>
  <c r="U51" i="7"/>
  <c r="T51" i="7"/>
  <c r="O51" i="7"/>
  <c r="M51" i="7"/>
  <c r="K51" i="7"/>
  <c r="I51" i="7"/>
  <c r="G51" i="7"/>
  <c r="U50" i="7"/>
  <c r="T50" i="7"/>
  <c r="O50" i="7"/>
  <c r="M50" i="7"/>
  <c r="K50" i="7"/>
  <c r="I50" i="7"/>
  <c r="G50" i="7"/>
  <c r="U49" i="7"/>
  <c r="T49" i="7"/>
  <c r="O49" i="7"/>
  <c r="M49" i="7"/>
  <c r="K49" i="7"/>
  <c r="I49" i="7"/>
  <c r="G49" i="7"/>
  <c r="U48" i="7"/>
  <c r="T48" i="7"/>
  <c r="O48" i="7"/>
  <c r="M48" i="7"/>
  <c r="K48" i="7"/>
  <c r="I48" i="7"/>
  <c r="G48" i="7"/>
  <c r="S47" i="7"/>
  <c r="R47" i="7"/>
  <c r="Q47" i="7"/>
  <c r="P47" i="7"/>
  <c r="U47" i="7" s="1"/>
  <c r="L47" i="7"/>
  <c r="J47" i="7"/>
  <c r="H47" i="7"/>
  <c r="F47" i="7"/>
  <c r="E47" i="7"/>
  <c r="D47" i="7"/>
  <c r="I47" i="7" s="1"/>
  <c r="U46" i="7"/>
  <c r="T46" i="7"/>
  <c r="O46" i="7"/>
  <c r="M46" i="7"/>
  <c r="K46" i="7"/>
  <c r="I46" i="7"/>
  <c r="G46" i="7"/>
  <c r="U45" i="7"/>
  <c r="T45" i="7"/>
  <c r="O45" i="7"/>
  <c r="M45" i="7"/>
  <c r="K45" i="7"/>
  <c r="I45" i="7"/>
  <c r="G45" i="7"/>
  <c r="U44" i="7"/>
  <c r="T44" i="7"/>
  <c r="O44" i="7"/>
  <c r="M44" i="7"/>
  <c r="K44" i="7"/>
  <c r="I44" i="7"/>
  <c r="G44" i="7"/>
  <c r="U43" i="7"/>
  <c r="T43" i="7"/>
  <c r="O43" i="7"/>
  <c r="M43" i="7"/>
  <c r="K43" i="7"/>
  <c r="I43" i="7"/>
  <c r="G43" i="7"/>
  <c r="U42" i="7"/>
  <c r="T42" i="7"/>
  <c r="O42" i="7"/>
  <c r="M42" i="7"/>
  <c r="K42" i="7"/>
  <c r="I42" i="7"/>
  <c r="G42" i="7"/>
  <c r="U41" i="7"/>
  <c r="T41" i="7"/>
  <c r="O41" i="7"/>
  <c r="M41" i="7"/>
  <c r="K41" i="7"/>
  <c r="I41" i="7"/>
  <c r="G41" i="7"/>
  <c r="S40" i="7"/>
  <c r="R40" i="7"/>
  <c r="Q40" i="7"/>
  <c r="P40" i="7"/>
  <c r="O40" i="7"/>
  <c r="L40" i="7"/>
  <c r="J40" i="7"/>
  <c r="H40" i="7"/>
  <c r="F40" i="7"/>
  <c r="E40" i="7"/>
  <c r="D40" i="7"/>
  <c r="G40" i="7" s="1"/>
  <c r="U39" i="7"/>
  <c r="T39" i="7"/>
  <c r="O39" i="7"/>
  <c r="M39" i="7"/>
  <c r="K39" i="7"/>
  <c r="I39" i="7"/>
  <c r="G39" i="7"/>
  <c r="U38" i="7"/>
  <c r="T38" i="7"/>
  <c r="O38" i="7"/>
  <c r="M38" i="7"/>
  <c r="K38" i="7"/>
  <c r="I38" i="7"/>
  <c r="G38" i="7"/>
  <c r="U37" i="7"/>
  <c r="T37" i="7"/>
  <c r="O37" i="7"/>
  <c r="M37" i="7"/>
  <c r="K37" i="7"/>
  <c r="I37" i="7"/>
  <c r="G37" i="7"/>
  <c r="U36" i="7"/>
  <c r="T36" i="7"/>
  <c r="O36" i="7"/>
  <c r="M36" i="7"/>
  <c r="K36" i="7"/>
  <c r="I36" i="7"/>
  <c r="G36" i="7"/>
  <c r="S35" i="7"/>
  <c r="R35" i="7"/>
  <c r="Q35" i="7"/>
  <c r="T35" i="7" s="1"/>
  <c r="P35" i="7"/>
  <c r="U35" i="7" s="1"/>
  <c r="L35" i="7"/>
  <c r="J35" i="7"/>
  <c r="H35" i="7"/>
  <c r="F35" i="7"/>
  <c r="E35" i="7"/>
  <c r="K35" i="7" s="1"/>
  <c r="D35" i="7"/>
  <c r="I35" i="7" s="1"/>
  <c r="U34" i="7"/>
  <c r="T34" i="7"/>
  <c r="O34" i="7"/>
  <c r="M34" i="7"/>
  <c r="K34" i="7"/>
  <c r="I34" i="7"/>
  <c r="G34" i="7"/>
  <c r="U33" i="7"/>
  <c r="T33" i="7"/>
  <c r="O33" i="7"/>
  <c r="M33" i="7"/>
  <c r="K33" i="7"/>
  <c r="I33" i="7"/>
  <c r="G33" i="7"/>
  <c r="U32" i="7"/>
  <c r="T32" i="7"/>
  <c r="O32" i="7"/>
  <c r="M32" i="7"/>
  <c r="K32" i="7"/>
  <c r="I32" i="7"/>
  <c r="G32" i="7"/>
  <c r="U31" i="7"/>
  <c r="T31" i="7"/>
  <c r="O31" i="7"/>
  <c r="M31" i="7"/>
  <c r="K31" i="7"/>
  <c r="I31" i="7"/>
  <c r="G31" i="7"/>
  <c r="U30" i="7"/>
  <c r="T30" i="7"/>
  <c r="O30" i="7"/>
  <c r="M30" i="7"/>
  <c r="K30" i="7"/>
  <c r="I30" i="7"/>
  <c r="G30" i="7"/>
  <c r="U29" i="7"/>
  <c r="T29" i="7"/>
  <c r="O29" i="7"/>
  <c r="M29" i="7"/>
  <c r="K29" i="7"/>
  <c r="I29" i="7"/>
  <c r="G29" i="7"/>
  <c r="U28" i="7"/>
  <c r="T28" i="7"/>
  <c r="O28" i="7"/>
  <c r="M28" i="7"/>
  <c r="K28" i="7"/>
  <c r="I28" i="7"/>
  <c r="G28" i="7"/>
  <c r="S27" i="7"/>
  <c r="R27" i="7"/>
  <c r="Q27" i="7"/>
  <c r="P27" i="7"/>
  <c r="O27" i="7"/>
  <c r="L27" i="7"/>
  <c r="J27" i="7"/>
  <c r="H27" i="7"/>
  <c r="F27" i="7"/>
  <c r="G27" i="7" s="1"/>
  <c r="E27" i="7"/>
  <c r="D27" i="7"/>
  <c r="U26" i="7"/>
  <c r="T26" i="7"/>
  <c r="O26" i="7"/>
  <c r="M26" i="7"/>
  <c r="K26" i="7"/>
  <c r="I26" i="7"/>
  <c r="G26" i="7"/>
  <c r="U25" i="7"/>
  <c r="T25" i="7"/>
  <c r="O25" i="7"/>
  <c r="M25" i="7"/>
  <c r="K25" i="7"/>
  <c r="I25" i="7"/>
  <c r="G25" i="7"/>
  <c r="U24" i="7"/>
  <c r="T24" i="7"/>
  <c r="O24" i="7"/>
  <c r="M24" i="7"/>
  <c r="K24" i="7"/>
  <c r="I24" i="7"/>
  <c r="G24" i="7"/>
  <c r="U23" i="7"/>
  <c r="T23" i="7"/>
  <c r="O23" i="7"/>
  <c r="M23" i="7"/>
  <c r="K23" i="7"/>
  <c r="I23" i="7"/>
  <c r="G23" i="7"/>
  <c r="U22" i="7"/>
  <c r="T22" i="7"/>
  <c r="O22" i="7"/>
  <c r="M22" i="7"/>
  <c r="K22" i="7"/>
  <c r="I22" i="7"/>
  <c r="G22" i="7"/>
  <c r="U21" i="7"/>
  <c r="T21" i="7"/>
  <c r="O21" i="7"/>
  <c r="M21" i="7"/>
  <c r="K21" i="7"/>
  <c r="I21" i="7"/>
  <c r="G21" i="7"/>
  <c r="U20" i="7"/>
  <c r="T20" i="7"/>
  <c r="O20" i="7"/>
  <c r="M20" i="7"/>
  <c r="K20" i="7"/>
  <c r="I20" i="7"/>
  <c r="G20" i="7"/>
  <c r="S19" i="7"/>
  <c r="R19" i="7"/>
  <c r="Q19" i="7"/>
  <c r="P19" i="7"/>
  <c r="U19" i="7" s="1"/>
  <c r="L19" i="7"/>
  <c r="J19" i="7"/>
  <c r="H19" i="7"/>
  <c r="F19" i="7"/>
  <c r="E19" i="7"/>
  <c r="M19" i="7" s="1"/>
  <c r="D19" i="7"/>
  <c r="G19" i="7" s="1"/>
  <c r="U18" i="7"/>
  <c r="T18" i="7"/>
  <c r="O18" i="7"/>
  <c r="M18" i="7"/>
  <c r="K18" i="7"/>
  <c r="I18" i="7"/>
  <c r="G18" i="7"/>
  <c r="U17" i="7"/>
  <c r="T17" i="7"/>
  <c r="O17" i="7"/>
  <c r="M17" i="7"/>
  <c r="K17" i="7"/>
  <c r="I17" i="7"/>
  <c r="G17" i="7"/>
  <c r="U16" i="7"/>
  <c r="T16" i="7"/>
  <c r="O16" i="7"/>
  <c r="M16" i="7"/>
  <c r="K16" i="7"/>
  <c r="I16" i="7"/>
  <c r="G16" i="7"/>
  <c r="U15" i="7"/>
  <c r="T15" i="7"/>
  <c r="O15" i="7"/>
  <c r="M15" i="7"/>
  <c r="K15" i="7"/>
  <c r="I15" i="7"/>
  <c r="G15" i="7"/>
  <c r="U14" i="7"/>
  <c r="T14" i="7"/>
  <c r="O14" i="7"/>
  <c r="M14" i="7"/>
  <c r="K14" i="7"/>
  <c r="I14" i="7"/>
  <c r="G14" i="7"/>
  <c r="U13" i="7"/>
  <c r="T13" i="7"/>
  <c r="O13" i="7"/>
  <c r="M13" i="7"/>
  <c r="K13" i="7"/>
  <c r="I13" i="7"/>
  <c r="G13" i="7"/>
  <c r="U12" i="7"/>
  <c r="T12" i="7"/>
  <c r="O12" i="7"/>
  <c r="M12" i="7"/>
  <c r="K12" i="7"/>
  <c r="I12" i="7"/>
  <c r="G12" i="7"/>
  <c r="U11" i="7"/>
  <c r="T11" i="7"/>
  <c r="O11" i="7"/>
  <c r="M11" i="7"/>
  <c r="K11" i="7"/>
  <c r="I11" i="7"/>
  <c r="G11" i="7"/>
  <c r="S10" i="7"/>
  <c r="R10" i="7"/>
  <c r="Q10" i="7"/>
  <c r="P10" i="7"/>
  <c r="O10" i="7"/>
  <c r="L10" i="7"/>
  <c r="J10" i="7"/>
  <c r="K10" i="7" s="1"/>
  <c r="H10" i="7"/>
  <c r="I10" i="7" s="1"/>
  <c r="F10" i="7"/>
  <c r="G10" i="7" s="1"/>
  <c r="E10" i="7"/>
  <c r="M10" i="7" s="1"/>
  <c r="D10" i="7"/>
  <c r="U9" i="7"/>
  <c r="T9" i="7"/>
  <c r="O9" i="7"/>
  <c r="M9" i="7"/>
  <c r="K9" i="7"/>
  <c r="I9" i="7"/>
  <c r="G9" i="7"/>
  <c r="U8" i="7"/>
  <c r="T8" i="7"/>
  <c r="O8" i="7"/>
  <c r="M8" i="7"/>
  <c r="K8" i="7"/>
  <c r="I8" i="7"/>
  <c r="G8" i="7"/>
  <c r="S339" i="6"/>
  <c r="R339" i="6"/>
  <c r="Q339" i="6"/>
  <c r="T339" i="6" s="1"/>
  <c r="P339" i="6"/>
  <c r="U339" i="6" s="1"/>
  <c r="L339" i="6"/>
  <c r="J339" i="6"/>
  <c r="H339" i="6"/>
  <c r="F339" i="6"/>
  <c r="E339" i="6"/>
  <c r="D339" i="6"/>
  <c r="G339" i="6" s="1"/>
  <c r="S338" i="6"/>
  <c r="R338" i="6"/>
  <c r="Q338" i="6"/>
  <c r="T338" i="6" s="1"/>
  <c r="P338" i="6"/>
  <c r="U338" i="6" s="1"/>
  <c r="L338" i="6"/>
  <c r="J338" i="6"/>
  <c r="H338" i="6"/>
  <c r="F338" i="6"/>
  <c r="E338" i="6"/>
  <c r="M338" i="6" s="1"/>
  <c r="D338" i="6"/>
  <c r="I338" i="6" s="1"/>
  <c r="S337" i="6"/>
  <c r="R337" i="6"/>
  <c r="Q337" i="6"/>
  <c r="P337" i="6"/>
  <c r="O337" i="6"/>
  <c r="L337" i="6"/>
  <c r="J337" i="6"/>
  <c r="K337" i="6" s="1"/>
  <c r="H337" i="6"/>
  <c r="I337" i="6" s="1"/>
  <c r="F337" i="6"/>
  <c r="G337" i="6" s="1"/>
  <c r="E337" i="6"/>
  <c r="D337" i="6"/>
  <c r="U336" i="6"/>
  <c r="T336" i="6"/>
  <c r="O336" i="6"/>
  <c r="M336" i="6"/>
  <c r="K336" i="6"/>
  <c r="I336" i="6"/>
  <c r="G336" i="6"/>
  <c r="U335" i="6"/>
  <c r="T335" i="6"/>
  <c r="O335" i="6"/>
  <c r="M335" i="6"/>
  <c r="K335" i="6"/>
  <c r="I335" i="6"/>
  <c r="G335" i="6"/>
  <c r="U334" i="6"/>
  <c r="T334" i="6"/>
  <c r="O334" i="6"/>
  <c r="M334" i="6"/>
  <c r="K334" i="6"/>
  <c r="I334" i="6"/>
  <c r="G334" i="6"/>
  <c r="U333" i="6"/>
  <c r="T333" i="6"/>
  <c r="O333" i="6"/>
  <c r="M333" i="6"/>
  <c r="K333" i="6"/>
  <c r="I333" i="6"/>
  <c r="G333" i="6"/>
  <c r="U332" i="6"/>
  <c r="T332" i="6"/>
  <c r="S332" i="6"/>
  <c r="R332" i="6"/>
  <c r="Q332" i="6"/>
  <c r="P332" i="6"/>
  <c r="L332" i="6"/>
  <c r="J332" i="6"/>
  <c r="K332" i="6" s="1"/>
  <c r="H332" i="6"/>
  <c r="F332" i="6"/>
  <c r="E332" i="6"/>
  <c r="D332" i="6"/>
  <c r="G332" i="6" s="1"/>
  <c r="U331" i="6"/>
  <c r="T331" i="6"/>
  <c r="O331" i="6"/>
  <c r="M331" i="6"/>
  <c r="K331" i="6"/>
  <c r="I331" i="6"/>
  <c r="G331" i="6"/>
  <c r="U330" i="6"/>
  <c r="T330" i="6"/>
  <c r="O330" i="6"/>
  <c r="M330" i="6"/>
  <c r="K330" i="6"/>
  <c r="I330" i="6"/>
  <c r="G330" i="6"/>
  <c r="U329" i="6"/>
  <c r="T329" i="6"/>
  <c r="O329" i="6"/>
  <c r="M329" i="6"/>
  <c r="K329" i="6"/>
  <c r="I329" i="6"/>
  <c r="G329" i="6"/>
  <c r="U328" i="6"/>
  <c r="T328" i="6"/>
  <c r="O328" i="6"/>
  <c r="M328" i="6"/>
  <c r="K328" i="6"/>
  <c r="I328" i="6"/>
  <c r="G328" i="6"/>
  <c r="U327" i="6"/>
  <c r="T327" i="6"/>
  <c r="O327" i="6"/>
  <c r="M327" i="6"/>
  <c r="K327" i="6"/>
  <c r="I327" i="6"/>
  <c r="G327" i="6"/>
  <c r="U326" i="6"/>
  <c r="T326" i="6"/>
  <c r="O326" i="6"/>
  <c r="M326" i="6"/>
  <c r="K326" i="6"/>
  <c r="I326" i="6"/>
  <c r="G326" i="6"/>
  <c r="U325" i="6"/>
  <c r="T325" i="6"/>
  <c r="O325" i="6"/>
  <c r="M325" i="6"/>
  <c r="K325" i="6"/>
  <c r="I325" i="6"/>
  <c r="G325" i="6"/>
  <c r="U324" i="6"/>
  <c r="T324" i="6"/>
  <c r="O324" i="6"/>
  <c r="M324" i="6"/>
  <c r="K324" i="6"/>
  <c r="I324" i="6"/>
  <c r="G324" i="6"/>
  <c r="U323" i="6"/>
  <c r="S323" i="6"/>
  <c r="R323" i="6"/>
  <c r="Q323" i="6"/>
  <c r="T323" i="6" s="1"/>
  <c r="P323" i="6"/>
  <c r="L323" i="6"/>
  <c r="J323" i="6"/>
  <c r="H323" i="6"/>
  <c r="F323" i="6"/>
  <c r="E323" i="6"/>
  <c r="M323" i="6" s="1"/>
  <c r="D323" i="6"/>
  <c r="G323" i="6" s="1"/>
  <c r="U322" i="6"/>
  <c r="T322" i="6"/>
  <c r="O322" i="6"/>
  <c r="M322" i="6"/>
  <c r="K322" i="6"/>
  <c r="I322" i="6"/>
  <c r="G322" i="6"/>
  <c r="U321" i="6"/>
  <c r="T321" i="6"/>
  <c r="O321" i="6"/>
  <c r="M321" i="6"/>
  <c r="K321" i="6"/>
  <c r="I321" i="6"/>
  <c r="G321" i="6"/>
  <c r="U320" i="6"/>
  <c r="T320" i="6"/>
  <c r="O320" i="6"/>
  <c r="M320" i="6"/>
  <c r="K320" i="6"/>
  <c r="I320" i="6"/>
  <c r="G320" i="6"/>
  <c r="U319" i="6"/>
  <c r="T319" i="6"/>
  <c r="O319" i="6"/>
  <c r="M319" i="6"/>
  <c r="K319" i="6"/>
  <c r="I319" i="6"/>
  <c r="G319" i="6"/>
  <c r="U318" i="6"/>
  <c r="T318" i="6"/>
  <c r="O318" i="6"/>
  <c r="M318" i="6"/>
  <c r="K318" i="6"/>
  <c r="I318" i="6"/>
  <c r="G318" i="6"/>
  <c r="S317" i="6"/>
  <c r="R317" i="6"/>
  <c r="Q317" i="6"/>
  <c r="P317" i="6"/>
  <c r="L317" i="6"/>
  <c r="J317" i="6"/>
  <c r="H317" i="6"/>
  <c r="F317" i="6"/>
  <c r="E317" i="6"/>
  <c r="D317" i="6"/>
  <c r="G317" i="6" s="1"/>
  <c r="U316" i="6"/>
  <c r="T316" i="6"/>
  <c r="O316" i="6"/>
  <c r="M316" i="6"/>
  <c r="K316" i="6"/>
  <c r="I316" i="6"/>
  <c r="G316" i="6"/>
  <c r="U315" i="6"/>
  <c r="T315" i="6"/>
  <c r="O315" i="6"/>
  <c r="M315" i="6"/>
  <c r="K315" i="6"/>
  <c r="I315" i="6"/>
  <c r="G315" i="6"/>
  <c r="U314" i="6"/>
  <c r="T314" i="6"/>
  <c r="O314" i="6"/>
  <c r="M314" i="6"/>
  <c r="K314" i="6"/>
  <c r="I314" i="6"/>
  <c r="G314" i="6"/>
  <c r="U313" i="6"/>
  <c r="T313" i="6"/>
  <c r="O313" i="6"/>
  <c r="M313" i="6"/>
  <c r="K313" i="6"/>
  <c r="I313" i="6"/>
  <c r="G313" i="6"/>
  <c r="U312" i="6"/>
  <c r="T312" i="6"/>
  <c r="O312" i="6"/>
  <c r="M312" i="6"/>
  <c r="K312" i="6"/>
  <c r="I312" i="6"/>
  <c r="G312" i="6"/>
  <c r="U311" i="6"/>
  <c r="T311" i="6"/>
  <c r="O311" i="6"/>
  <c r="M311" i="6"/>
  <c r="K311" i="6"/>
  <c r="I311" i="6"/>
  <c r="G311" i="6"/>
  <c r="S310" i="6"/>
  <c r="R310" i="6"/>
  <c r="Q310" i="6"/>
  <c r="P310" i="6"/>
  <c r="L310" i="6"/>
  <c r="J310" i="6"/>
  <c r="H310" i="6"/>
  <c r="F310" i="6"/>
  <c r="E310" i="6"/>
  <c r="M310" i="6" s="1"/>
  <c r="D310" i="6"/>
  <c r="U309" i="6"/>
  <c r="T309" i="6"/>
  <c r="O309" i="6"/>
  <c r="M309" i="6"/>
  <c r="K309" i="6"/>
  <c r="I309" i="6"/>
  <c r="G309" i="6"/>
  <c r="U308" i="6"/>
  <c r="T308" i="6"/>
  <c r="O308" i="6"/>
  <c r="M308" i="6"/>
  <c r="K308" i="6"/>
  <c r="I308" i="6"/>
  <c r="G308" i="6"/>
  <c r="U307" i="6"/>
  <c r="T307" i="6"/>
  <c r="O307" i="6"/>
  <c r="M307" i="6"/>
  <c r="K307" i="6"/>
  <c r="I307" i="6"/>
  <c r="G307" i="6"/>
  <c r="U306" i="6"/>
  <c r="T306" i="6"/>
  <c r="O306" i="6"/>
  <c r="M306" i="6"/>
  <c r="K306" i="6"/>
  <c r="I306" i="6"/>
  <c r="G306" i="6"/>
  <c r="U305" i="6"/>
  <c r="T305" i="6"/>
  <c r="O305" i="6"/>
  <c r="M305" i="6"/>
  <c r="K305" i="6"/>
  <c r="I305" i="6"/>
  <c r="G305" i="6"/>
  <c r="U304" i="6"/>
  <c r="T304" i="6"/>
  <c r="O304" i="6"/>
  <c r="M304" i="6"/>
  <c r="K304" i="6"/>
  <c r="I304" i="6"/>
  <c r="G304" i="6"/>
  <c r="S303" i="6"/>
  <c r="R303" i="6"/>
  <c r="Q303" i="6"/>
  <c r="P303" i="6"/>
  <c r="U303" i="6" s="1"/>
  <c r="L303" i="6"/>
  <c r="K303" i="6"/>
  <c r="J303" i="6"/>
  <c r="H303" i="6"/>
  <c r="F303" i="6"/>
  <c r="E303" i="6"/>
  <c r="D303" i="6"/>
  <c r="O303" i="6" s="1"/>
  <c r="U302" i="6"/>
  <c r="T302" i="6"/>
  <c r="O302" i="6"/>
  <c r="M302" i="6"/>
  <c r="K302" i="6"/>
  <c r="I302" i="6"/>
  <c r="G302" i="6"/>
  <c r="S299" i="6"/>
  <c r="R299" i="6"/>
  <c r="Q299" i="6"/>
  <c r="P299" i="6"/>
  <c r="L299" i="6"/>
  <c r="J299" i="6"/>
  <c r="H299" i="6"/>
  <c r="I299" i="6" s="1"/>
  <c r="F299" i="6"/>
  <c r="G299" i="6" s="1"/>
  <c r="E299" i="6"/>
  <c r="D299" i="6"/>
  <c r="O299" i="6" s="1"/>
  <c r="S298" i="6"/>
  <c r="R298" i="6"/>
  <c r="Q298" i="6"/>
  <c r="P298" i="6"/>
  <c r="L298" i="6"/>
  <c r="J298" i="6"/>
  <c r="H298" i="6"/>
  <c r="I298" i="6" s="1"/>
  <c r="F298" i="6"/>
  <c r="G298" i="6" s="1"/>
  <c r="E298" i="6"/>
  <c r="D298" i="6"/>
  <c r="O298" i="6" s="1"/>
  <c r="U297" i="6"/>
  <c r="T297" i="6"/>
  <c r="O297" i="6"/>
  <c r="M297" i="6"/>
  <c r="K297" i="6"/>
  <c r="I297" i="6"/>
  <c r="G297" i="6"/>
  <c r="U296" i="6"/>
  <c r="T296" i="6"/>
  <c r="O296" i="6"/>
  <c r="M296" i="6"/>
  <c r="K296" i="6"/>
  <c r="I296" i="6"/>
  <c r="G296" i="6"/>
  <c r="U295" i="6"/>
  <c r="T295" i="6"/>
  <c r="O295" i="6"/>
  <c r="M295" i="6"/>
  <c r="K295" i="6"/>
  <c r="I295" i="6"/>
  <c r="G295" i="6"/>
  <c r="U294" i="6"/>
  <c r="T294" i="6"/>
  <c r="O294" i="6"/>
  <c r="M294" i="6"/>
  <c r="K294" i="6"/>
  <c r="I294" i="6"/>
  <c r="G294" i="6"/>
  <c r="U293" i="6"/>
  <c r="T293" i="6"/>
  <c r="O293" i="6"/>
  <c r="M293" i="6"/>
  <c r="K293" i="6"/>
  <c r="I293" i="6"/>
  <c r="G293" i="6"/>
  <c r="T292" i="6"/>
  <c r="S292" i="6"/>
  <c r="R292" i="6"/>
  <c r="Q292" i="6"/>
  <c r="P292" i="6"/>
  <c r="L292" i="6"/>
  <c r="K292" i="6"/>
  <c r="J292" i="6"/>
  <c r="H292" i="6"/>
  <c r="F292" i="6"/>
  <c r="U292" i="6" s="1"/>
  <c r="E292" i="6"/>
  <c r="M292" i="6" s="1"/>
  <c r="D292" i="6"/>
  <c r="U291" i="6"/>
  <c r="T291" i="6"/>
  <c r="O291" i="6"/>
  <c r="M291" i="6"/>
  <c r="K291" i="6"/>
  <c r="I291" i="6"/>
  <c r="G291" i="6"/>
  <c r="U290" i="6"/>
  <c r="T290" i="6"/>
  <c r="O290" i="6"/>
  <c r="M290" i="6"/>
  <c r="K290" i="6"/>
  <c r="I290" i="6"/>
  <c r="G290" i="6"/>
  <c r="U289" i="6"/>
  <c r="T289" i="6"/>
  <c r="O289" i="6"/>
  <c r="M289" i="6"/>
  <c r="K289" i="6"/>
  <c r="I289" i="6"/>
  <c r="G289" i="6"/>
  <c r="U288" i="6"/>
  <c r="T288" i="6"/>
  <c r="O288" i="6"/>
  <c r="M288" i="6"/>
  <c r="K288" i="6"/>
  <c r="I288" i="6"/>
  <c r="G288" i="6"/>
  <c r="U287" i="6"/>
  <c r="T287" i="6"/>
  <c r="O287" i="6"/>
  <c r="M287" i="6"/>
  <c r="K287" i="6"/>
  <c r="I287" i="6"/>
  <c r="G287" i="6"/>
  <c r="U286" i="6"/>
  <c r="T286" i="6"/>
  <c r="O286" i="6"/>
  <c r="M286" i="6"/>
  <c r="K286" i="6"/>
  <c r="I286" i="6"/>
  <c r="G286" i="6"/>
  <c r="S285" i="6"/>
  <c r="R285" i="6"/>
  <c r="Q285" i="6"/>
  <c r="P285" i="6"/>
  <c r="U285" i="6" s="1"/>
  <c r="O285" i="6"/>
  <c r="L285" i="6"/>
  <c r="J285" i="6"/>
  <c r="H285" i="6"/>
  <c r="F285" i="6"/>
  <c r="E285" i="6"/>
  <c r="D285" i="6"/>
  <c r="U284" i="6"/>
  <c r="T284" i="6"/>
  <c r="O284" i="6"/>
  <c r="M284" i="6"/>
  <c r="K284" i="6"/>
  <c r="I284" i="6"/>
  <c r="G284" i="6"/>
  <c r="U283" i="6"/>
  <c r="T283" i="6"/>
  <c r="O283" i="6"/>
  <c r="M283" i="6"/>
  <c r="K283" i="6"/>
  <c r="I283" i="6"/>
  <c r="G283" i="6"/>
  <c r="U282" i="6"/>
  <c r="T282" i="6"/>
  <c r="O282" i="6"/>
  <c r="M282" i="6"/>
  <c r="K282" i="6"/>
  <c r="I282" i="6"/>
  <c r="G282" i="6"/>
  <c r="U281" i="6"/>
  <c r="T281" i="6"/>
  <c r="O281" i="6"/>
  <c r="M281" i="6"/>
  <c r="K281" i="6"/>
  <c r="I281" i="6"/>
  <c r="G281" i="6"/>
  <c r="U280" i="6"/>
  <c r="T280" i="6"/>
  <c r="O280" i="6"/>
  <c r="M280" i="6"/>
  <c r="K280" i="6"/>
  <c r="I280" i="6"/>
  <c r="G280" i="6"/>
  <c r="U279" i="6"/>
  <c r="T279" i="6"/>
  <c r="O279" i="6"/>
  <c r="M279" i="6"/>
  <c r="K279" i="6"/>
  <c r="I279" i="6"/>
  <c r="G279" i="6"/>
  <c r="U278" i="6"/>
  <c r="T278" i="6"/>
  <c r="O278" i="6"/>
  <c r="M278" i="6"/>
  <c r="K278" i="6"/>
  <c r="I278" i="6"/>
  <c r="G278" i="6"/>
  <c r="U277" i="6"/>
  <c r="T277" i="6"/>
  <c r="O277" i="6"/>
  <c r="M277" i="6"/>
  <c r="K277" i="6"/>
  <c r="I277" i="6"/>
  <c r="G277" i="6"/>
  <c r="U276" i="6"/>
  <c r="T276" i="6"/>
  <c r="O276" i="6"/>
  <c r="M276" i="6"/>
  <c r="K276" i="6"/>
  <c r="I276" i="6"/>
  <c r="G276" i="6"/>
  <c r="S275" i="6"/>
  <c r="R275" i="6"/>
  <c r="Q275" i="6"/>
  <c r="P275" i="6"/>
  <c r="O275" i="6"/>
  <c r="L275" i="6"/>
  <c r="J275" i="6"/>
  <c r="K275" i="6" s="1"/>
  <c r="H275" i="6"/>
  <c r="I275" i="6" s="1"/>
  <c r="F275" i="6"/>
  <c r="G275" i="6" s="1"/>
  <c r="E275" i="6"/>
  <c r="D275" i="6"/>
  <c r="U274" i="6"/>
  <c r="T274" i="6"/>
  <c r="O274" i="6"/>
  <c r="M274" i="6"/>
  <c r="K274" i="6"/>
  <c r="I274" i="6"/>
  <c r="G274" i="6"/>
  <c r="U273" i="6"/>
  <c r="T273" i="6"/>
  <c r="O273" i="6"/>
  <c r="M273" i="6"/>
  <c r="K273" i="6"/>
  <c r="I273" i="6"/>
  <c r="G273" i="6"/>
  <c r="U272" i="6"/>
  <c r="T272" i="6"/>
  <c r="O272" i="6"/>
  <c r="M272" i="6"/>
  <c r="K272" i="6"/>
  <c r="I272" i="6"/>
  <c r="G272" i="6"/>
  <c r="U271" i="6"/>
  <c r="T271" i="6"/>
  <c r="O271" i="6"/>
  <c r="M271" i="6"/>
  <c r="K271" i="6"/>
  <c r="I271" i="6"/>
  <c r="G271" i="6"/>
  <c r="U270" i="6"/>
  <c r="T270" i="6"/>
  <c r="O270" i="6"/>
  <c r="M270" i="6"/>
  <c r="K270" i="6"/>
  <c r="I270" i="6"/>
  <c r="G270" i="6"/>
  <c r="U269" i="6"/>
  <c r="T269" i="6"/>
  <c r="O269" i="6"/>
  <c r="M269" i="6"/>
  <c r="K269" i="6"/>
  <c r="I269" i="6"/>
  <c r="G269" i="6"/>
  <c r="U268" i="6"/>
  <c r="T268" i="6"/>
  <c r="O268" i="6"/>
  <c r="M268" i="6"/>
  <c r="K268" i="6"/>
  <c r="I268" i="6"/>
  <c r="G268" i="6"/>
  <c r="S267" i="6"/>
  <c r="R267" i="6"/>
  <c r="Q267" i="6"/>
  <c r="T267" i="6" s="1"/>
  <c r="P267" i="6"/>
  <c r="U267" i="6" s="1"/>
  <c r="L267" i="6"/>
  <c r="J267" i="6"/>
  <c r="H267" i="6"/>
  <c r="F267" i="6"/>
  <c r="E267" i="6"/>
  <c r="M267" i="6" s="1"/>
  <c r="D267" i="6"/>
  <c r="U266" i="6"/>
  <c r="T266" i="6"/>
  <c r="O266" i="6"/>
  <c r="M266" i="6"/>
  <c r="K266" i="6"/>
  <c r="I266" i="6"/>
  <c r="G266" i="6"/>
  <c r="U265" i="6"/>
  <c r="T265" i="6"/>
  <c r="O265" i="6"/>
  <c r="M265" i="6"/>
  <c r="K265" i="6"/>
  <c r="I265" i="6"/>
  <c r="G265" i="6"/>
  <c r="U264" i="6"/>
  <c r="T264" i="6"/>
  <c r="O264" i="6"/>
  <c r="M264" i="6"/>
  <c r="K264" i="6"/>
  <c r="I264" i="6"/>
  <c r="G264" i="6"/>
  <c r="U263" i="6"/>
  <c r="T263" i="6"/>
  <c r="O263" i="6"/>
  <c r="M263" i="6"/>
  <c r="K263" i="6"/>
  <c r="I263" i="6"/>
  <c r="G263" i="6"/>
  <c r="S260" i="6"/>
  <c r="R260" i="6"/>
  <c r="Q260" i="6"/>
  <c r="T260" i="6" s="1"/>
  <c r="P260" i="6"/>
  <c r="U260" i="6" s="1"/>
  <c r="L260" i="6"/>
  <c r="J260" i="6"/>
  <c r="H260" i="6"/>
  <c r="F260" i="6"/>
  <c r="E260" i="6"/>
  <c r="M260" i="6" s="1"/>
  <c r="D260" i="6"/>
  <c r="S259" i="6"/>
  <c r="R259" i="6"/>
  <c r="Q259" i="6"/>
  <c r="P259" i="6"/>
  <c r="U259" i="6" s="1"/>
  <c r="O259" i="6"/>
  <c r="L259" i="6"/>
  <c r="J259" i="6"/>
  <c r="K259" i="6" s="1"/>
  <c r="H259" i="6"/>
  <c r="I259" i="6" s="1"/>
  <c r="F259" i="6"/>
  <c r="E259" i="6"/>
  <c r="D259" i="6"/>
  <c r="U258" i="6"/>
  <c r="T258" i="6"/>
  <c r="O258" i="6"/>
  <c r="M258" i="6"/>
  <c r="K258" i="6"/>
  <c r="I258" i="6"/>
  <c r="G258" i="6"/>
  <c r="U257" i="6"/>
  <c r="T257" i="6"/>
  <c r="O257" i="6"/>
  <c r="M257" i="6"/>
  <c r="K257" i="6"/>
  <c r="I257" i="6"/>
  <c r="G257" i="6"/>
  <c r="U256" i="6"/>
  <c r="T256" i="6"/>
  <c r="O256" i="6"/>
  <c r="M256" i="6"/>
  <c r="K256" i="6"/>
  <c r="I256" i="6"/>
  <c r="G256" i="6"/>
  <c r="U255" i="6"/>
  <c r="T255" i="6"/>
  <c r="O255" i="6"/>
  <c r="M255" i="6"/>
  <c r="K255" i="6"/>
  <c r="I255" i="6"/>
  <c r="G255" i="6"/>
  <c r="U254" i="6"/>
  <c r="S254" i="6"/>
  <c r="R254" i="6"/>
  <c r="Q254" i="6"/>
  <c r="T254" i="6" s="1"/>
  <c r="P254" i="6"/>
  <c r="L254" i="6"/>
  <c r="J254" i="6"/>
  <c r="K254" i="6" s="1"/>
  <c r="H254" i="6"/>
  <c r="F254" i="6"/>
  <c r="E254" i="6"/>
  <c r="M254" i="6" s="1"/>
  <c r="D254" i="6"/>
  <c r="G254" i="6" s="1"/>
  <c r="U253" i="6"/>
  <c r="T253" i="6"/>
  <c r="O253" i="6"/>
  <c r="M253" i="6"/>
  <c r="K253" i="6"/>
  <c r="I253" i="6"/>
  <c r="G253" i="6"/>
  <c r="U252" i="6"/>
  <c r="T252" i="6"/>
  <c r="O252" i="6"/>
  <c r="M252" i="6"/>
  <c r="K252" i="6"/>
  <c r="I252" i="6"/>
  <c r="G252" i="6"/>
  <c r="U251" i="6"/>
  <c r="T251" i="6"/>
  <c r="O251" i="6"/>
  <c r="M251" i="6"/>
  <c r="K251" i="6"/>
  <c r="I251" i="6"/>
  <c r="G251" i="6"/>
  <c r="U250" i="6"/>
  <c r="T250" i="6"/>
  <c r="O250" i="6"/>
  <c r="M250" i="6"/>
  <c r="K250" i="6"/>
  <c r="I250" i="6"/>
  <c r="G250" i="6"/>
  <c r="U249" i="6"/>
  <c r="T249" i="6"/>
  <c r="O249" i="6"/>
  <c r="M249" i="6"/>
  <c r="K249" i="6"/>
  <c r="I249" i="6"/>
  <c r="G249" i="6"/>
  <c r="U248" i="6"/>
  <c r="T248" i="6"/>
  <c r="O248" i="6"/>
  <c r="M248" i="6"/>
  <c r="K248" i="6"/>
  <c r="I248" i="6"/>
  <c r="G248" i="6"/>
  <c r="S247" i="6"/>
  <c r="R247" i="6"/>
  <c r="Q247" i="6"/>
  <c r="P247" i="6"/>
  <c r="O247" i="6"/>
  <c r="L247" i="6"/>
  <c r="J247" i="6"/>
  <c r="K247" i="6" s="1"/>
  <c r="H247" i="6"/>
  <c r="I247" i="6" s="1"/>
  <c r="F247" i="6"/>
  <c r="G247" i="6" s="1"/>
  <c r="E247" i="6"/>
  <c r="D247" i="6"/>
  <c r="U246" i="6"/>
  <c r="T246" i="6"/>
  <c r="O246" i="6"/>
  <c r="M246" i="6"/>
  <c r="K246" i="6"/>
  <c r="I246" i="6"/>
  <c r="G246" i="6"/>
  <c r="U245" i="6"/>
  <c r="T245" i="6"/>
  <c r="O245" i="6"/>
  <c r="M245" i="6"/>
  <c r="K245" i="6"/>
  <c r="I245" i="6"/>
  <c r="G245" i="6"/>
  <c r="U244" i="6"/>
  <c r="T244" i="6"/>
  <c r="O244" i="6"/>
  <c r="M244" i="6"/>
  <c r="K244" i="6"/>
  <c r="I244" i="6"/>
  <c r="G244" i="6"/>
  <c r="U243" i="6"/>
  <c r="T243" i="6"/>
  <c r="O243" i="6"/>
  <c r="M243" i="6"/>
  <c r="K243" i="6"/>
  <c r="I243" i="6"/>
  <c r="G243" i="6"/>
  <c r="U242" i="6"/>
  <c r="T242" i="6"/>
  <c r="O242" i="6"/>
  <c r="M242" i="6"/>
  <c r="K242" i="6"/>
  <c r="I242" i="6"/>
  <c r="G242" i="6"/>
  <c r="U241" i="6"/>
  <c r="T241" i="6"/>
  <c r="O241" i="6"/>
  <c r="M241" i="6"/>
  <c r="K241" i="6"/>
  <c r="I241" i="6"/>
  <c r="G241" i="6"/>
  <c r="S240" i="6"/>
  <c r="T240" i="6" s="1"/>
  <c r="R240" i="6"/>
  <c r="Q240" i="6"/>
  <c r="P240" i="6"/>
  <c r="L240" i="6"/>
  <c r="K240" i="6"/>
  <c r="J240" i="6"/>
  <c r="H240" i="6"/>
  <c r="I240" i="6" s="1"/>
  <c r="F240" i="6"/>
  <c r="U240" i="6" s="1"/>
  <c r="E240" i="6"/>
  <c r="D240" i="6"/>
  <c r="U239" i="6"/>
  <c r="T239" i="6"/>
  <c r="O239" i="6"/>
  <c r="M239" i="6"/>
  <c r="K239" i="6"/>
  <c r="I239" i="6"/>
  <c r="G239" i="6"/>
  <c r="U238" i="6"/>
  <c r="T238" i="6"/>
  <c r="O238" i="6"/>
  <c r="M238" i="6"/>
  <c r="K238" i="6"/>
  <c r="I238" i="6"/>
  <c r="G238" i="6"/>
  <c r="U237" i="6"/>
  <c r="T237" i="6"/>
  <c r="O237" i="6"/>
  <c r="M237" i="6"/>
  <c r="K237" i="6"/>
  <c r="I237" i="6"/>
  <c r="G237" i="6"/>
  <c r="U236" i="6"/>
  <c r="T236" i="6"/>
  <c r="O236" i="6"/>
  <c r="M236" i="6"/>
  <c r="K236" i="6"/>
  <c r="I236" i="6"/>
  <c r="G236" i="6"/>
  <c r="U235" i="6"/>
  <c r="T235" i="6"/>
  <c r="O235" i="6"/>
  <c r="M235" i="6"/>
  <c r="K235" i="6"/>
  <c r="I235" i="6"/>
  <c r="G235" i="6"/>
  <c r="U234" i="6"/>
  <c r="T234" i="6"/>
  <c r="O234" i="6"/>
  <c r="M234" i="6"/>
  <c r="K234" i="6"/>
  <c r="I234" i="6"/>
  <c r="G234" i="6"/>
  <c r="T231" i="6"/>
  <c r="S231" i="6"/>
  <c r="R231" i="6"/>
  <c r="Q231" i="6"/>
  <c r="P231" i="6"/>
  <c r="L231" i="6"/>
  <c r="J231" i="6"/>
  <c r="H231" i="6"/>
  <c r="F231" i="6"/>
  <c r="U231" i="6" s="1"/>
  <c r="E231" i="6"/>
  <c r="D231" i="6"/>
  <c r="S230" i="6"/>
  <c r="R230" i="6"/>
  <c r="Q230" i="6"/>
  <c r="T230" i="6" s="1"/>
  <c r="P230" i="6"/>
  <c r="U230" i="6" s="1"/>
  <c r="L230" i="6"/>
  <c r="J230" i="6"/>
  <c r="H230" i="6"/>
  <c r="F230" i="6"/>
  <c r="E230" i="6"/>
  <c r="M230" i="6" s="1"/>
  <c r="D230" i="6"/>
  <c r="U229" i="6"/>
  <c r="T229" i="6"/>
  <c r="O229" i="6"/>
  <c r="M229" i="6"/>
  <c r="K229" i="6"/>
  <c r="I229" i="6"/>
  <c r="G229" i="6"/>
  <c r="U228" i="6"/>
  <c r="T228" i="6"/>
  <c r="O228" i="6"/>
  <c r="M228" i="6"/>
  <c r="K228" i="6"/>
  <c r="I228" i="6"/>
  <c r="G228" i="6"/>
  <c r="U227" i="6"/>
  <c r="T227" i="6"/>
  <c r="O227" i="6"/>
  <c r="M227" i="6"/>
  <c r="K227" i="6"/>
  <c r="I227" i="6"/>
  <c r="G227" i="6"/>
  <c r="U226" i="6"/>
  <c r="T226" i="6"/>
  <c r="O226" i="6"/>
  <c r="M226" i="6"/>
  <c r="K226" i="6"/>
  <c r="I226" i="6"/>
  <c r="G226" i="6"/>
  <c r="U225" i="6"/>
  <c r="T225" i="6"/>
  <c r="O225" i="6"/>
  <c r="M225" i="6"/>
  <c r="K225" i="6"/>
  <c r="I225" i="6"/>
  <c r="G225" i="6"/>
  <c r="U224" i="6"/>
  <c r="S224" i="6"/>
  <c r="R224" i="6"/>
  <c r="Q224" i="6"/>
  <c r="T224" i="6" s="1"/>
  <c r="P224" i="6"/>
  <c r="L224" i="6"/>
  <c r="K224" i="6"/>
  <c r="J224" i="6"/>
  <c r="H224" i="6"/>
  <c r="F224" i="6"/>
  <c r="E224" i="6"/>
  <c r="D224" i="6"/>
  <c r="U223" i="6"/>
  <c r="T223" i="6"/>
  <c r="O223" i="6"/>
  <c r="M223" i="6"/>
  <c r="K223" i="6"/>
  <c r="I223" i="6"/>
  <c r="G223" i="6"/>
  <c r="U222" i="6"/>
  <c r="T222" i="6"/>
  <c r="O222" i="6"/>
  <c r="M222" i="6"/>
  <c r="K222" i="6"/>
  <c r="I222" i="6"/>
  <c r="G222" i="6"/>
  <c r="U221" i="6"/>
  <c r="T221" i="6"/>
  <c r="O221" i="6"/>
  <c r="M221" i="6"/>
  <c r="K221" i="6"/>
  <c r="I221" i="6"/>
  <c r="G221" i="6"/>
  <c r="U220" i="6"/>
  <c r="T220" i="6"/>
  <c r="O220" i="6"/>
  <c r="M220" i="6"/>
  <c r="K220" i="6"/>
  <c r="I220" i="6"/>
  <c r="G220" i="6"/>
  <c r="U219" i="6"/>
  <c r="T219" i="6"/>
  <c r="O219" i="6"/>
  <c r="M219" i="6"/>
  <c r="K219" i="6"/>
  <c r="I219" i="6"/>
  <c r="G219" i="6"/>
  <c r="U218" i="6"/>
  <c r="T218" i="6"/>
  <c r="O218" i="6"/>
  <c r="M218" i="6"/>
  <c r="K218" i="6"/>
  <c r="I218" i="6"/>
  <c r="G218" i="6"/>
  <c r="U217" i="6"/>
  <c r="T217" i="6"/>
  <c r="O217" i="6"/>
  <c r="M217" i="6"/>
  <c r="K217" i="6"/>
  <c r="I217" i="6"/>
  <c r="G217" i="6"/>
  <c r="U216" i="6"/>
  <c r="T216" i="6"/>
  <c r="S216" i="6"/>
  <c r="R216" i="6"/>
  <c r="Q216" i="6"/>
  <c r="P216" i="6"/>
  <c r="L216" i="6"/>
  <c r="J216" i="6"/>
  <c r="K216" i="6" s="1"/>
  <c r="H216" i="6"/>
  <c r="F216" i="6"/>
  <c r="E216" i="6"/>
  <c r="D216" i="6"/>
  <c r="G216" i="6" s="1"/>
  <c r="U215" i="6"/>
  <c r="T215" i="6"/>
  <c r="O215" i="6"/>
  <c r="M215" i="6"/>
  <c r="K215" i="6"/>
  <c r="I215" i="6"/>
  <c r="G215" i="6"/>
  <c r="U214" i="6"/>
  <c r="T214" i="6"/>
  <c r="O214" i="6"/>
  <c r="M214" i="6"/>
  <c r="K214" i="6"/>
  <c r="I214" i="6"/>
  <c r="G214" i="6"/>
  <c r="U213" i="6"/>
  <c r="T213" i="6"/>
  <c r="O213" i="6"/>
  <c r="M213" i="6"/>
  <c r="K213" i="6"/>
  <c r="I213" i="6"/>
  <c r="G213" i="6"/>
  <c r="U212" i="6"/>
  <c r="T212" i="6"/>
  <c r="O212" i="6"/>
  <c r="M212" i="6"/>
  <c r="K212" i="6"/>
  <c r="I212" i="6"/>
  <c r="G212" i="6"/>
  <c r="U211" i="6"/>
  <c r="T211" i="6"/>
  <c r="O211" i="6"/>
  <c r="M211" i="6"/>
  <c r="K211" i="6"/>
  <c r="I211" i="6"/>
  <c r="G211" i="6"/>
  <c r="U210" i="6"/>
  <c r="T210" i="6"/>
  <c r="O210" i="6"/>
  <c r="M210" i="6"/>
  <c r="K210" i="6"/>
  <c r="I210" i="6"/>
  <c r="G210" i="6"/>
  <c r="U209" i="6"/>
  <c r="T209" i="6"/>
  <c r="O209" i="6"/>
  <c r="M209" i="6"/>
  <c r="K209" i="6"/>
  <c r="I209" i="6"/>
  <c r="G209" i="6"/>
  <c r="U208" i="6"/>
  <c r="T208" i="6"/>
  <c r="O208" i="6"/>
  <c r="M208" i="6"/>
  <c r="K208" i="6"/>
  <c r="I208" i="6"/>
  <c r="G208" i="6"/>
  <c r="U205" i="6"/>
  <c r="S205" i="6"/>
  <c r="R205" i="6"/>
  <c r="Q205" i="6"/>
  <c r="T205" i="6" s="1"/>
  <c r="P205" i="6"/>
  <c r="L205" i="6"/>
  <c r="J205" i="6"/>
  <c r="H205" i="6"/>
  <c r="F205" i="6"/>
  <c r="E205" i="6"/>
  <c r="M205" i="6" s="1"/>
  <c r="D205" i="6"/>
  <c r="O205" i="6" s="1"/>
  <c r="S204" i="6"/>
  <c r="R204" i="6"/>
  <c r="Q204" i="6"/>
  <c r="P204" i="6"/>
  <c r="U204" i="6" s="1"/>
  <c r="L204" i="6"/>
  <c r="J204" i="6"/>
  <c r="H204" i="6"/>
  <c r="G204" i="6"/>
  <c r="F204" i="6"/>
  <c r="E204" i="6"/>
  <c r="D204" i="6"/>
  <c r="O204" i="6" s="1"/>
  <c r="U203" i="6"/>
  <c r="T203" i="6"/>
  <c r="O203" i="6"/>
  <c r="M203" i="6"/>
  <c r="K203" i="6"/>
  <c r="I203" i="6"/>
  <c r="G203" i="6"/>
  <c r="U202" i="6"/>
  <c r="T202" i="6"/>
  <c r="O202" i="6"/>
  <c r="M202" i="6"/>
  <c r="K202" i="6"/>
  <c r="I202" i="6"/>
  <c r="G202" i="6"/>
  <c r="U201" i="6"/>
  <c r="T201" i="6"/>
  <c r="O201" i="6"/>
  <c r="M201" i="6"/>
  <c r="K201" i="6"/>
  <c r="I201" i="6"/>
  <c r="G201" i="6"/>
  <c r="U200" i="6"/>
  <c r="T200" i="6"/>
  <c r="O200" i="6"/>
  <c r="M200" i="6"/>
  <c r="K200" i="6"/>
  <c r="I200" i="6"/>
  <c r="G200" i="6"/>
  <c r="U199" i="6"/>
  <c r="T199" i="6"/>
  <c r="O199" i="6"/>
  <c r="M199" i="6"/>
  <c r="K199" i="6"/>
  <c r="I199" i="6"/>
  <c r="G199" i="6"/>
  <c r="U198" i="6"/>
  <c r="T198" i="6"/>
  <c r="S198" i="6"/>
  <c r="R198" i="6"/>
  <c r="Q198" i="6"/>
  <c r="P198" i="6"/>
  <c r="L198" i="6"/>
  <c r="J198" i="6"/>
  <c r="I198" i="6"/>
  <c r="H198" i="6"/>
  <c r="F198" i="6"/>
  <c r="E198" i="6"/>
  <c r="M198" i="6" s="1"/>
  <c r="D198" i="6"/>
  <c r="G198" i="6" s="1"/>
  <c r="U197" i="6"/>
  <c r="T197" i="6"/>
  <c r="O197" i="6"/>
  <c r="M197" i="6"/>
  <c r="K197" i="6"/>
  <c r="I197" i="6"/>
  <c r="G197" i="6"/>
  <c r="U196" i="6"/>
  <c r="T196" i="6"/>
  <c r="O196" i="6"/>
  <c r="M196" i="6"/>
  <c r="K196" i="6"/>
  <c r="I196" i="6"/>
  <c r="G196" i="6"/>
  <c r="U195" i="6"/>
  <c r="T195" i="6"/>
  <c r="O195" i="6"/>
  <c r="M195" i="6"/>
  <c r="K195" i="6"/>
  <c r="I195" i="6"/>
  <c r="G195" i="6"/>
  <c r="U194" i="6"/>
  <c r="T194" i="6"/>
  <c r="O194" i="6"/>
  <c r="M194" i="6"/>
  <c r="K194" i="6"/>
  <c r="I194" i="6"/>
  <c r="G194" i="6"/>
  <c r="U193" i="6"/>
  <c r="T193" i="6"/>
  <c r="O193" i="6"/>
  <c r="M193" i="6"/>
  <c r="K193" i="6"/>
  <c r="I193" i="6"/>
  <c r="G193" i="6"/>
  <c r="U192" i="6"/>
  <c r="T192" i="6"/>
  <c r="O192" i="6"/>
  <c r="M192" i="6"/>
  <c r="K192" i="6"/>
  <c r="I192" i="6"/>
  <c r="G192" i="6"/>
  <c r="T191" i="6"/>
  <c r="S191" i="6"/>
  <c r="R191" i="6"/>
  <c r="Q191" i="6"/>
  <c r="P191" i="6"/>
  <c r="L191" i="6"/>
  <c r="J191" i="6"/>
  <c r="H191" i="6"/>
  <c r="F191" i="6"/>
  <c r="U191" i="6" s="1"/>
  <c r="E191" i="6"/>
  <c r="M191" i="6" s="1"/>
  <c r="D191" i="6"/>
  <c r="U190" i="6"/>
  <c r="T190" i="6"/>
  <c r="O190" i="6"/>
  <c r="M190" i="6"/>
  <c r="K190" i="6"/>
  <c r="I190" i="6"/>
  <c r="G190" i="6"/>
  <c r="U189" i="6"/>
  <c r="T189" i="6"/>
  <c r="O189" i="6"/>
  <c r="M189" i="6"/>
  <c r="K189" i="6"/>
  <c r="I189" i="6"/>
  <c r="G189" i="6"/>
  <c r="U188" i="6"/>
  <c r="T188" i="6"/>
  <c r="O188" i="6"/>
  <c r="M188" i="6"/>
  <c r="K188" i="6"/>
  <c r="I188" i="6"/>
  <c r="G188" i="6"/>
  <c r="U187" i="6"/>
  <c r="T187" i="6"/>
  <c r="O187" i="6"/>
  <c r="M187" i="6"/>
  <c r="K187" i="6"/>
  <c r="I187" i="6"/>
  <c r="G187" i="6"/>
  <c r="U186" i="6"/>
  <c r="T186" i="6"/>
  <c r="O186" i="6"/>
  <c r="M186" i="6"/>
  <c r="K186" i="6"/>
  <c r="I186" i="6"/>
  <c r="G186" i="6"/>
  <c r="S185" i="6"/>
  <c r="R185" i="6"/>
  <c r="Q185" i="6"/>
  <c r="T185" i="6" s="1"/>
  <c r="P185" i="6"/>
  <c r="L185" i="6"/>
  <c r="J185" i="6"/>
  <c r="H185" i="6"/>
  <c r="F185" i="6"/>
  <c r="G185" i="6" s="1"/>
  <c r="E185" i="6"/>
  <c r="M185" i="6" s="1"/>
  <c r="D185" i="6"/>
  <c r="O185" i="6" s="1"/>
  <c r="U184" i="6"/>
  <c r="T184" i="6"/>
  <c r="O184" i="6"/>
  <c r="M184" i="6"/>
  <c r="K184" i="6"/>
  <c r="I184" i="6"/>
  <c r="G184" i="6"/>
  <c r="U183" i="6"/>
  <c r="T183" i="6"/>
  <c r="O183" i="6"/>
  <c r="M183" i="6"/>
  <c r="K183" i="6"/>
  <c r="I183" i="6"/>
  <c r="G183" i="6"/>
  <c r="U182" i="6"/>
  <c r="T182" i="6"/>
  <c r="O182" i="6"/>
  <c r="M182" i="6"/>
  <c r="K182" i="6"/>
  <c r="I182" i="6"/>
  <c r="G182" i="6"/>
  <c r="U181" i="6"/>
  <c r="T181" i="6"/>
  <c r="O181" i="6"/>
  <c r="M181" i="6"/>
  <c r="K181" i="6"/>
  <c r="I181" i="6"/>
  <c r="G181" i="6"/>
  <c r="U180" i="6"/>
  <c r="T180" i="6"/>
  <c r="O180" i="6"/>
  <c r="M180" i="6"/>
  <c r="K180" i="6"/>
  <c r="I180" i="6"/>
  <c r="G180" i="6"/>
  <c r="S179" i="6"/>
  <c r="T179" i="6" s="1"/>
  <c r="R179" i="6"/>
  <c r="Q179" i="6"/>
  <c r="P179" i="6"/>
  <c r="L179" i="6"/>
  <c r="J179" i="6"/>
  <c r="H179" i="6"/>
  <c r="F179" i="6"/>
  <c r="U179" i="6" s="1"/>
  <c r="E179" i="6"/>
  <c r="D179" i="6"/>
  <c r="G179" i="6" s="1"/>
  <c r="U178" i="6"/>
  <c r="T178" i="6"/>
  <c r="O178" i="6"/>
  <c r="M178" i="6"/>
  <c r="K178" i="6"/>
  <c r="I178" i="6"/>
  <c r="G178" i="6"/>
  <c r="U177" i="6"/>
  <c r="T177" i="6"/>
  <c r="O177" i="6"/>
  <c r="M177" i="6"/>
  <c r="K177" i="6"/>
  <c r="I177" i="6"/>
  <c r="G177" i="6"/>
  <c r="U176" i="6"/>
  <c r="T176" i="6"/>
  <c r="O176" i="6"/>
  <c r="M176" i="6"/>
  <c r="K176" i="6"/>
  <c r="I176" i="6"/>
  <c r="G176" i="6"/>
  <c r="U175" i="6"/>
  <c r="T175" i="6"/>
  <c r="O175" i="6"/>
  <c r="M175" i="6"/>
  <c r="K175" i="6"/>
  <c r="I175" i="6"/>
  <c r="G175" i="6"/>
  <c r="U174" i="6"/>
  <c r="T174" i="6"/>
  <c r="O174" i="6"/>
  <c r="M174" i="6"/>
  <c r="K174" i="6"/>
  <c r="I174" i="6"/>
  <c r="G174" i="6"/>
  <c r="U173" i="6"/>
  <c r="T173" i="6"/>
  <c r="O173" i="6"/>
  <c r="M173" i="6"/>
  <c r="K173" i="6"/>
  <c r="I173" i="6"/>
  <c r="G173" i="6"/>
  <c r="S170" i="6"/>
  <c r="R170" i="6"/>
  <c r="Q170" i="6"/>
  <c r="P170" i="6"/>
  <c r="L170" i="6"/>
  <c r="J170" i="6"/>
  <c r="H170" i="6"/>
  <c r="F170" i="6"/>
  <c r="E170" i="6"/>
  <c r="K170" i="6" s="1"/>
  <c r="D170" i="6"/>
  <c r="O170" i="6" s="1"/>
  <c r="S169" i="6"/>
  <c r="R169" i="6"/>
  <c r="Q169" i="6"/>
  <c r="P169" i="6"/>
  <c r="L169" i="6"/>
  <c r="J169" i="6"/>
  <c r="K169" i="6" s="1"/>
  <c r="H169" i="6"/>
  <c r="I169" i="6" s="1"/>
  <c r="F169" i="6"/>
  <c r="G169" i="6" s="1"/>
  <c r="E169" i="6"/>
  <c r="D169" i="6"/>
  <c r="O169" i="6" s="1"/>
  <c r="U168" i="6"/>
  <c r="T168" i="6"/>
  <c r="O168" i="6"/>
  <c r="M168" i="6"/>
  <c r="K168" i="6"/>
  <c r="I168" i="6"/>
  <c r="G168" i="6"/>
  <c r="U167" i="6"/>
  <c r="T167" i="6"/>
  <c r="O167" i="6"/>
  <c r="M167" i="6"/>
  <c r="K167" i="6"/>
  <c r="I167" i="6"/>
  <c r="G167" i="6"/>
  <c r="U166" i="6"/>
  <c r="T166" i="6"/>
  <c r="O166" i="6"/>
  <c r="M166" i="6"/>
  <c r="K166" i="6"/>
  <c r="I166" i="6"/>
  <c r="G166" i="6"/>
  <c r="U165" i="6"/>
  <c r="T165" i="6"/>
  <c r="O165" i="6"/>
  <c r="M165" i="6"/>
  <c r="K165" i="6"/>
  <c r="I165" i="6"/>
  <c r="G165" i="6"/>
  <c r="U164" i="6"/>
  <c r="T164" i="6"/>
  <c r="O164" i="6"/>
  <c r="M164" i="6"/>
  <c r="K164" i="6"/>
  <c r="I164" i="6"/>
  <c r="G164" i="6"/>
  <c r="T163" i="6"/>
  <c r="S163" i="6"/>
  <c r="R163" i="6"/>
  <c r="Q163" i="6"/>
  <c r="P163" i="6"/>
  <c r="L163" i="6"/>
  <c r="J163" i="6"/>
  <c r="H163" i="6"/>
  <c r="F163" i="6"/>
  <c r="U163" i="6" s="1"/>
  <c r="E163" i="6"/>
  <c r="D163" i="6"/>
  <c r="G163" i="6" s="1"/>
  <c r="U162" i="6"/>
  <c r="T162" i="6"/>
  <c r="O162" i="6"/>
  <c r="M162" i="6"/>
  <c r="K162" i="6"/>
  <c r="I162" i="6"/>
  <c r="G162" i="6"/>
  <c r="U161" i="6"/>
  <c r="T161" i="6"/>
  <c r="O161" i="6"/>
  <c r="M161" i="6"/>
  <c r="K161" i="6"/>
  <c r="I161" i="6"/>
  <c r="G161" i="6"/>
  <c r="U160" i="6"/>
  <c r="T160" i="6"/>
  <c r="O160" i="6"/>
  <c r="M160" i="6"/>
  <c r="K160" i="6"/>
  <c r="I160" i="6"/>
  <c r="G160" i="6"/>
  <c r="U159" i="6"/>
  <c r="T159" i="6"/>
  <c r="O159" i="6"/>
  <c r="M159" i="6"/>
  <c r="K159" i="6"/>
  <c r="I159" i="6"/>
  <c r="G159" i="6"/>
  <c r="U158" i="6"/>
  <c r="T158" i="6"/>
  <c r="O158" i="6"/>
  <c r="M158" i="6"/>
  <c r="K158" i="6"/>
  <c r="I158" i="6"/>
  <c r="G158" i="6"/>
  <c r="S157" i="6"/>
  <c r="R157" i="6"/>
  <c r="Q157" i="6"/>
  <c r="P157" i="6"/>
  <c r="U157" i="6" s="1"/>
  <c r="O157" i="6"/>
  <c r="L157" i="6"/>
  <c r="J157" i="6"/>
  <c r="H157" i="6"/>
  <c r="I157" i="6" s="1"/>
  <c r="G157" i="6"/>
  <c r="F157" i="6"/>
  <c r="E157" i="6"/>
  <c r="M157" i="6" s="1"/>
  <c r="D157" i="6"/>
  <c r="U156" i="6"/>
  <c r="T156" i="6"/>
  <c r="O156" i="6"/>
  <c r="M156" i="6"/>
  <c r="K156" i="6"/>
  <c r="I156" i="6"/>
  <c r="G156" i="6"/>
  <c r="U155" i="6"/>
  <c r="T155" i="6"/>
  <c r="O155" i="6"/>
  <c r="M155" i="6"/>
  <c r="K155" i="6"/>
  <c r="I155" i="6"/>
  <c r="G155" i="6"/>
  <c r="U154" i="6"/>
  <c r="T154" i="6"/>
  <c r="O154" i="6"/>
  <c r="M154" i="6"/>
  <c r="K154" i="6"/>
  <c r="I154" i="6"/>
  <c r="G154" i="6"/>
  <c r="U153" i="6"/>
  <c r="T153" i="6"/>
  <c r="O153" i="6"/>
  <c r="M153" i="6"/>
  <c r="K153" i="6"/>
  <c r="I153" i="6"/>
  <c r="G153" i="6"/>
  <c r="U152" i="6"/>
  <c r="T152" i="6"/>
  <c r="O152" i="6"/>
  <c r="M152" i="6"/>
  <c r="K152" i="6"/>
  <c r="I152" i="6"/>
  <c r="G152" i="6"/>
  <c r="U151" i="6"/>
  <c r="T151" i="6"/>
  <c r="O151" i="6"/>
  <c r="M151" i="6"/>
  <c r="K151" i="6"/>
  <c r="I151" i="6"/>
  <c r="G151" i="6"/>
  <c r="S150" i="6"/>
  <c r="R150" i="6"/>
  <c r="Q150" i="6"/>
  <c r="T150" i="6" s="1"/>
  <c r="P150" i="6"/>
  <c r="U150" i="6" s="1"/>
  <c r="L150" i="6"/>
  <c r="J150" i="6"/>
  <c r="H150" i="6"/>
  <c r="F150" i="6"/>
  <c r="E150" i="6"/>
  <c r="D150" i="6"/>
  <c r="G150" i="6" s="1"/>
  <c r="U149" i="6"/>
  <c r="T149" i="6"/>
  <c r="O149" i="6"/>
  <c r="M149" i="6"/>
  <c r="K149" i="6"/>
  <c r="I149" i="6"/>
  <c r="G149" i="6"/>
  <c r="U148" i="6"/>
  <c r="T148" i="6"/>
  <c r="O148" i="6"/>
  <c r="M148" i="6"/>
  <c r="K148" i="6"/>
  <c r="I148" i="6"/>
  <c r="G148" i="6"/>
  <c r="U147" i="6"/>
  <c r="T147" i="6"/>
  <c r="O147" i="6"/>
  <c r="M147" i="6"/>
  <c r="K147" i="6"/>
  <c r="I147" i="6"/>
  <c r="G147" i="6"/>
  <c r="U146" i="6"/>
  <c r="T146" i="6"/>
  <c r="O146" i="6"/>
  <c r="M146" i="6"/>
  <c r="K146" i="6"/>
  <c r="I146" i="6"/>
  <c r="G146" i="6"/>
  <c r="U145" i="6"/>
  <c r="T145" i="6"/>
  <c r="O145" i="6"/>
  <c r="M145" i="6"/>
  <c r="K145" i="6"/>
  <c r="I145" i="6"/>
  <c r="G145" i="6"/>
  <c r="S144" i="6"/>
  <c r="R144" i="6"/>
  <c r="Q144" i="6"/>
  <c r="T144" i="6" s="1"/>
  <c r="P144" i="6"/>
  <c r="U144" i="6" s="1"/>
  <c r="L144" i="6"/>
  <c r="J144" i="6"/>
  <c r="H144" i="6"/>
  <c r="I144" i="6" s="1"/>
  <c r="F144" i="6"/>
  <c r="E144" i="6"/>
  <c r="D144" i="6"/>
  <c r="U143" i="6"/>
  <c r="T143" i="6"/>
  <c r="O143" i="6"/>
  <c r="M143" i="6"/>
  <c r="K143" i="6"/>
  <c r="I143" i="6"/>
  <c r="G143" i="6"/>
  <c r="U142" i="6"/>
  <c r="T142" i="6"/>
  <c r="O142" i="6"/>
  <c r="M142" i="6"/>
  <c r="K142" i="6"/>
  <c r="I142" i="6"/>
  <c r="G142" i="6"/>
  <c r="U141" i="6"/>
  <c r="T141" i="6"/>
  <c r="O141" i="6"/>
  <c r="M141" i="6"/>
  <c r="K141" i="6"/>
  <c r="I141" i="6"/>
  <c r="G141" i="6"/>
  <c r="U140" i="6"/>
  <c r="T140" i="6"/>
  <c r="O140" i="6"/>
  <c r="M140" i="6"/>
  <c r="K140" i="6"/>
  <c r="I140" i="6"/>
  <c r="G140" i="6"/>
  <c r="U139" i="6"/>
  <c r="T139" i="6"/>
  <c r="O139" i="6"/>
  <c r="M139" i="6"/>
  <c r="K139" i="6"/>
  <c r="I139" i="6"/>
  <c r="G139" i="6"/>
  <c r="U138" i="6"/>
  <c r="T138" i="6"/>
  <c r="O138" i="6"/>
  <c r="M138" i="6"/>
  <c r="K138" i="6"/>
  <c r="I138" i="6"/>
  <c r="G138" i="6"/>
  <c r="S137" i="6"/>
  <c r="T137" i="6" s="1"/>
  <c r="R137" i="6"/>
  <c r="Q137" i="6"/>
  <c r="P137" i="6"/>
  <c r="L137" i="6"/>
  <c r="J137" i="6"/>
  <c r="H137" i="6"/>
  <c r="F137" i="6"/>
  <c r="U137" i="6" s="1"/>
  <c r="E137" i="6"/>
  <c r="M137" i="6" s="1"/>
  <c r="D137" i="6"/>
  <c r="O137" i="6" s="1"/>
  <c r="U136" i="6"/>
  <c r="T136" i="6"/>
  <c r="O136" i="6"/>
  <c r="M136" i="6"/>
  <c r="K136" i="6"/>
  <c r="I136" i="6"/>
  <c r="G136" i="6"/>
  <c r="U135" i="6"/>
  <c r="T135" i="6"/>
  <c r="O135" i="6"/>
  <c r="M135" i="6"/>
  <c r="K135" i="6"/>
  <c r="I135" i="6"/>
  <c r="G135" i="6"/>
  <c r="U134" i="6"/>
  <c r="T134" i="6"/>
  <c r="O134" i="6"/>
  <c r="M134" i="6"/>
  <c r="K134" i="6"/>
  <c r="I134" i="6"/>
  <c r="G134" i="6"/>
  <c r="U133" i="6"/>
  <c r="T133" i="6"/>
  <c r="O133" i="6"/>
  <c r="M133" i="6"/>
  <c r="K133" i="6"/>
  <c r="I133" i="6"/>
  <c r="G133" i="6"/>
  <c r="S132" i="6"/>
  <c r="R132" i="6"/>
  <c r="Q132" i="6"/>
  <c r="T132" i="6" s="1"/>
  <c r="P132" i="6"/>
  <c r="L132" i="6"/>
  <c r="J132" i="6"/>
  <c r="H132" i="6"/>
  <c r="F132" i="6"/>
  <c r="E132" i="6"/>
  <c r="D132" i="6"/>
  <c r="U131" i="6"/>
  <c r="T131" i="6"/>
  <c r="O131" i="6"/>
  <c r="M131" i="6"/>
  <c r="K131" i="6"/>
  <c r="I131" i="6"/>
  <c r="G131" i="6"/>
  <c r="U130" i="6"/>
  <c r="T130" i="6"/>
  <c r="O130" i="6"/>
  <c r="M130" i="6"/>
  <c r="K130" i="6"/>
  <c r="I130" i="6"/>
  <c r="G130" i="6"/>
  <c r="U129" i="6"/>
  <c r="T129" i="6"/>
  <c r="O129" i="6"/>
  <c r="M129" i="6"/>
  <c r="K129" i="6"/>
  <c r="I129" i="6"/>
  <c r="G129" i="6"/>
  <c r="U128" i="6"/>
  <c r="T128" i="6"/>
  <c r="O128" i="6"/>
  <c r="M128" i="6"/>
  <c r="K128" i="6"/>
  <c r="I128" i="6"/>
  <c r="G128" i="6"/>
  <c r="U127" i="6"/>
  <c r="T127" i="6"/>
  <c r="O127" i="6"/>
  <c r="M127" i="6"/>
  <c r="K127" i="6"/>
  <c r="I127" i="6"/>
  <c r="G127" i="6"/>
  <c r="U126" i="6"/>
  <c r="S126" i="6"/>
  <c r="R126" i="6"/>
  <c r="Q126" i="6"/>
  <c r="T126" i="6" s="1"/>
  <c r="P126" i="6"/>
  <c r="L126" i="6"/>
  <c r="K126" i="6"/>
  <c r="J126" i="6"/>
  <c r="H126" i="6"/>
  <c r="F126" i="6"/>
  <c r="E126" i="6"/>
  <c r="M126" i="6" s="1"/>
  <c r="D126" i="6"/>
  <c r="G126" i="6" s="1"/>
  <c r="U125" i="6"/>
  <c r="T125" i="6"/>
  <c r="O125" i="6"/>
  <c r="M125" i="6"/>
  <c r="K125" i="6"/>
  <c r="I125" i="6"/>
  <c r="G125" i="6"/>
  <c r="U124" i="6"/>
  <c r="T124" i="6"/>
  <c r="O124" i="6"/>
  <c r="M124" i="6"/>
  <c r="K124" i="6"/>
  <c r="I124" i="6"/>
  <c r="G124" i="6"/>
  <c r="U123" i="6"/>
  <c r="T123" i="6"/>
  <c r="O123" i="6"/>
  <c r="M123" i="6"/>
  <c r="K123" i="6"/>
  <c r="I123" i="6"/>
  <c r="G123" i="6"/>
  <c r="U122" i="6"/>
  <c r="T122" i="6"/>
  <c r="O122" i="6"/>
  <c r="M122" i="6"/>
  <c r="K122" i="6"/>
  <c r="I122" i="6"/>
  <c r="G122" i="6"/>
  <c r="S121" i="6"/>
  <c r="R121" i="6"/>
  <c r="Q121" i="6"/>
  <c r="T121" i="6" s="1"/>
  <c r="P121" i="6"/>
  <c r="U121" i="6" s="1"/>
  <c r="L121" i="6"/>
  <c r="J121" i="6"/>
  <c r="K121" i="6" s="1"/>
  <c r="H121" i="6"/>
  <c r="I121" i="6" s="1"/>
  <c r="F121" i="6"/>
  <c r="E121" i="6"/>
  <c r="M121" i="6" s="1"/>
  <c r="D121" i="6"/>
  <c r="U120" i="6"/>
  <c r="T120" i="6"/>
  <c r="O120" i="6"/>
  <c r="M120" i="6"/>
  <c r="K120" i="6"/>
  <c r="I120" i="6"/>
  <c r="G120" i="6"/>
  <c r="U119" i="6"/>
  <c r="T119" i="6"/>
  <c r="O119" i="6"/>
  <c r="M119" i="6"/>
  <c r="K119" i="6"/>
  <c r="I119" i="6"/>
  <c r="G119" i="6"/>
  <c r="U118" i="6"/>
  <c r="T118" i="6"/>
  <c r="O118" i="6"/>
  <c r="M118" i="6"/>
  <c r="K118" i="6"/>
  <c r="I118" i="6"/>
  <c r="G118" i="6"/>
  <c r="U117" i="6"/>
  <c r="T117" i="6"/>
  <c r="O117" i="6"/>
  <c r="M117" i="6"/>
  <c r="K117" i="6"/>
  <c r="I117" i="6"/>
  <c r="G117" i="6"/>
  <c r="U116" i="6"/>
  <c r="T116" i="6"/>
  <c r="O116" i="6"/>
  <c r="M116" i="6"/>
  <c r="K116" i="6"/>
  <c r="I116" i="6"/>
  <c r="G116" i="6"/>
  <c r="U115" i="6"/>
  <c r="T115" i="6"/>
  <c r="O115" i="6"/>
  <c r="M115" i="6"/>
  <c r="K115" i="6"/>
  <c r="I115" i="6"/>
  <c r="G115" i="6"/>
  <c r="U114" i="6"/>
  <c r="T114" i="6"/>
  <c r="O114" i="6"/>
  <c r="M114" i="6"/>
  <c r="K114" i="6"/>
  <c r="I114" i="6"/>
  <c r="G114" i="6"/>
  <c r="U113" i="6"/>
  <c r="T113" i="6"/>
  <c r="O113" i="6"/>
  <c r="M113" i="6"/>
  <c r="K113" i="6"/>
  <c r="I113" i="6"/>
  <c r="G113" i="6"/>
  <c r="S112" i="6"/>
  <c r="R112" i="6"/>
  <c r="Q112" i="6"/>
  <c r="P112" i="6"/>
  <c r="U112" i="6" s="1"/>
  <c r="L112" i="6"/>
  <c r="J112" i="6"/>
  <c r="H112" i="6"/>
  <c r="F112" i="6"/>
  <c r="E112" i="6"/>
  <c r="M112" i="6" s="1"/>
  <c r="D112" i="6"/>
  <c r="G112" i="6" s="1"/>
  <c r="U111" i="6"/>
  <c r="T111" i="6"/>
  <c r="O111" i="6"/>
  <c r="M111" i="6"/>
  <c r="K111" i="6"/>
  <c r="I111" i="6"/>
  <c r="G111" i="6"/>
  <c r="U110" i="6"/>
  <c r="T110" i="6"/>
  <c r="O110" i="6"/>
  <c r="M110" i="6"/>
  <c r="K110" i="6"/>
  <c r="I110" i="6"/>
  <c r="G110" i="6"/>
  <c r="U109" i="6"/>
  <c r="T109" i="6"/>
  <c r="O109" i="6"/>
  <c r="M109" i="6"/>
  <c r="K109" i="6"/>
  <c r="I109" i="6"/>
  <c r="G109" i="6"/>
  <c r="U108" i="6"/>
  <c r="T108" i="6"/>
  <c r="O108" i="6"/>
  <c r="M108" i="6"/>
  <c r="K108" i="6"/>
  <c r="I108" i="6"/>
  <c r="G108" i="6"/>
  <c r="U107" i="6"/>
  <c r="T107" i="6"/>
  <c r="O107" i="6"/>
  <c r="M107" i="6"/>
  <c r="K107" i="6"/>
  <c r="I107" i="6"/>
  <c r="G107" i="6"/>
  <c r="S106" i="6"/>
  <c r="R106" i="6"/>
  <c r="Q106" i="6"/>
  <c r="P106" i="6"/>
  <c r="O106" i="6"/>
  <c r="L106" i="6"/>
  <c r="J106" i="6"/>
  <c r="H106" i="6"/>
  <c r="F106" i="6"/>
  <c r="G106" i="6" s="1"/>
  <c r="E106" i="6"/>
  <c r="D106" i="6"/>
  <c r="U105" i="6"/>
  <c r="T105" i="6"/>
  <c r="O105" i="6"/>
  <c r="M105" i="6"/>
  <c r="K105" i="6"/>
  <c r="I105" i="6"/>
  <c r="G105" i="6"/>
  <c r="S102" i="6"/>
  <c r="R102" i="6"/>
  <c r="Q102" i="6"/>
  <c r="T102" i="6" s="1"/>
  <c r="P102" i="6"/>
  <c r="U102" i="6" s="1"/>
  <c r="L102" i="6"/>
  <c r="J102" i="6"/>
  <c r="H102" i="6"/>
  <c r="F102" i="6"/>
  <c r="E102" i="6"/>
  <c r="M102" i="6" s="1"/>
  <c r="D102" i="6"/>
  <c r="I102" i="6" s="1"/>
  <c r="S101" i="6"/>
  <c r="R101" i="6"/>
  <c r="Q101" i="6"/>
  <c r="T101" i="6" s="1"/>
  <c r="P101" i="6"/>
  <c r="L101" i="6"/>
  <c r="J101" i="6"/>
  <c r="H101" i="6"/>
  <c r="F101" i="6"/>
  <c r="G101" i="6" s="1"/>
  <c r="E101" i="6"/>
  <c r="M101" i="6" s="1"/>
  <c r="D101" i="6"/>
  <c r="O101" i="6" s="1"/>
  <c r="U100" i="6"/>
  <c r="T100" i="6"/>
  <c r="O100" i="6"/>
  <c r="M100" i="6"/>
  <c r="K100" i="6"/>
  <c r="I100" i="6"/>
  <c r="G100" i="6"/>
  <c r="U99" i="6"/>
  <c r="T99" i="6"/>
  <c r="O99" i="6"/>
  <c r="M99" i="6"/>
  <c r="K99" i="6"/>
  <c r="I99" i="6"/>
  <c r="G99" i="6"/>
  <c r="U98" i="6"/>
  <c r="T98" i="6"/>
  <c r="O98" i="6"/>
  <c r="M98" i="6"/>
  <c r="K98" i="6"/>
  <c r="I98" i="6"/>
  <c r="G98" i="6"/>
  <c r="U97" i="6"/>
  <c r="T97" i="6"/>
  <c r="O97" i="6"/>
  <c r="M97" i="6"/>
  <c r="K97" i="6"/>
  <c r="I97" i="6"/>
  <c r="G97" i="6"/>
  <c r="S96" i="6"/>
  <c r="T96" i="6" s="1"/>
  <c r="R96" i="6"/>
  <c r="Q96" i="6"/>
  <c r="P96" i="6"/>
  <c r="L96" i="6"/>
  <c r="J96" i="6"/>
  <c r="H96" i="6"/>
  <c r="F96" i="6"/>
  <c r="U96" i="6" s="1"/>
  <c r="E96" i="6"/>
  <c r="M96" i="6" s="1"/>
  <c r="D96" i="6"/>
  <c r="U95" i="6"/>
  <c r="T95" i="6"/>
  <c r="O95" i="6"/>
  <c r="M95" i="6"/>
  <c r="K95" i="6"/>
  <c r="I95" i="6"/>
  <c r="G95" i="6"/>
  <c r="U94" i="6"/>
  <c r="T94" i="6"/>
  <c r="O94" i="6"/>
  <c r="M94" i="6"/>
  <c r="K94" i="6"/>
  <c r="I94" i="6"/>
  <c r="G94" i="6"/>
  <c r="U93" i="6"/>
  <c r="T93" i="6"/>
  <c r="O93" i="6"/>
  <c r="M93" i="6"/>
  <c r="K93" i="6"/>
  <c r="I93" i="6"/>
  <c r="G93" i="6"/>
  <c r="U92" i="6"/>
  <c r="T92" i="6"/>
  <c r="O92" i="6"/>
  <c r="M92" i="6"/>
  <c r="K92" i="6"/>
  <c r="I92" i="6"/>
  <c r="G92" i="6"/>
  <c r="S91" i="6"/>
  <c r="R91" i="6"/>
  <c r="Q91" i="6"/>
  <c r="P91" i="6"/>
  <c r="L91" i="6"/>
  <c r="J91" i="6"/>
  <c r="H91" i="6"/>
  <c r="F91" i="6"/>
  <c r="G91" i="6" s="1"/>
  <c r="E91" i="6"/>
  <c r="M91" i="6" s="1"/>
  <c r="D91" i="6"/>
  <c r="O91" i="6" s="1"/>
  <c r="U90" i="6"/>
  <c r="T90" i="6"/>
  <c r="O90" i="6"/>
  <c r="M90" i="6"/>
  <c r="K90" i="6"/>
  <c r="I90" i="6"/>
  <c r="G90" i="6"/>
  <c r="U89" i="6"/>
  <c r="T89" i="6"/>
  <c r="O89" i="6"/>
  <c r="M89" i="6"/>
  <c r="K89" i="6"/>
  <c r="I89" i="6"/>
  <c r="G89" i="6"/>
  <c r="U88" i="6"/>
  <c r="T88" i="6"/>
  <c r="O88" i="6"/>
  <c r="M88" i="6"/>
  <c r="K88" i="6"/>
  <c r="I88" i="6"/>
  <c r="G88" i="6"/>
  <c r="S85" i="6"/>
  <c r="R85" i="6"/>
  <c r="Q85" i="6"/>
  <c r="P85" i="6"/>
  <c r="O85" i="6"/>
  <c r="L85" i="6"/>
  <c r="J85" i="6"/>
  <c r="H85" i="6"/>
  <c r="I85" i="6" s="1"/>
  <c r="F85" i="6"/>
  <c r="G85" i="6" s="1"/>
  <c r="E85" i="6"/>
  <c r="K85" i="6" s="1"/>
  <c r="D85" i="6"/>
  <c r="S84" i="6"/>
  <c r="R84" i="6"/>
  <c r="Q84" i="6"/>
  <c r="P84" i="6"/>
  <c r="L84" i="6"/>
  <c r="J84" i="6"/>
  <c r="H84" i="6"/>
  <c r="I84" i="6" s="1"/>
  <c r="F84" i="6"/>
  <c r="E84" i="6"/>
  <c r="D84" i="6"/>
  <c r="O84" i="6" s="1"/>
  <c r="U83" i="6"/>
  <c r="T83" i="6"/>
  <c r="O83" i="6"/>
  <c r="M83" i="6"/>
  <c r="K83" i="6"/>
  <c r="I83" i="6"/>
  <c r="G83" i="6"/>
  <c r="U82" i="6"/>
  <c r="T82" i="6"/>
  <c r="O82" i="6"/>
  <c r="M82" i="6"/>
  <c r="K82" i="6"/>
  <c r="I82" i="6"/>
  <c r="G82" i="6"/>
  <c r="U81" i="6"/>
  <c r="T81" i="6"/>
  <c r="O81" i="6"/>
  <c r="M81" i="6"/>
  <c r="K81" i="6"/>
  <c r="I81" i="6"/>
  <c r="G81" i="6"/>
  <c r="U80" i="6"/>
  <c r="T80" i="6"/>
  <c r="O80" i="6"/>
  <c r="M80" i="6"/>
  <c r="K80" i="6"/>
  <c r="I80" i="6"/>
  <c r="G80" i="6"/>
  <c r="U79" i="6"/>
  <c r="T79" i="6"/>
  <c r="O79" i="6"/>
  <c r="M79" i="6"/>
  <c r="K79" i="6"/>
  <c r="I79" i="6"/>
  <c r="G79" i="6"/>
  <c r="S78" i="6"/>
  <c r="R78" i="6"/>
  <c r="Q78" i="6"/>
  <c r="P78" i="6"/>
  <c r="L78" i="6"/>
  <c r="J78" i="6"/>
  <c r="H78" i="6"/>
  <c r="F78" i="6"/>
  <c r="E78" i="6"/>
  <c r="D78" i="6"/>
  <c r="U77" i="6"/>
  <c r="T77" i="6"/>
  <c r="O77" i="6"/>
  <c r="M77" i="6"/>
  <c r="K77" i="6"/>
  <c r="I77" i="6"/>
  <c r="G77" i="6"/>
  <c r="U76" i="6"/>
  <c r="T76" i="6"/>
  <c r="O76" i="6"/>
  <c r="M76" i="6"/>
  <c r="K76" i="6"/>
  <c r="I76" i="6"/>
  <c r="G76" i="6"/>
  <c r="U75" i="6"/>
  <c r="T75" i="6"/>
  <c r="O75" i="6"/>
  <c r="M75" i="6"/>
  <c r="K75" i="6"/>
  <c r="I75" i="6"/>
  <c r="G75" i="6"/>
  <c r="U74" i="6"/>
  <c r="T74" i="6"/>
  <c r="O74" i="6"/>
  <c r="M74" i="6"/>
  <c r="K74" i="6"/>
  <c r="I74" i="6"/>
  <c r="G74" i="6"/>
  <c r="U73" i="6"/>
  <c r="T73" i="6"/>
  <c r="O73" i="6"/>
  <c r="M73" i="6"/>
  <c r="K73" i="6"/>
  <c r="I73" i="6"/>
  <c r="G73" i="6"/>
  <c r="U72" i="6"/>
  <c r="T72" i="6"/>
  <c r="O72" i="6"/>
  <c r="M72" i="6"/>
  <c r="K72" i="6"/>
  <c r="I72" i="6"/>
  <c r="G72" i="6"/>
  <c r="U71" i="6"/>
  <c r="T71" i="6"/>
  <c r="O71" i="6"/>
  <c r="M71" i="6"/>
  <c r="K71" i="6"/>
  <c r="I71" i="6"/>
  <c r="G71" i="6"/>
  <c r="S70" i="6"/>
  <c r="R70" i="6"/>
  <c r="Q70" i="6"/>
  <c r="P70" i="6"/>
  <c r="O70" i="6"/>
  <c r="L70" i="6"/>
  <c r="J70" i="6"/>
  <c r="H70" i="6"/>
  <c r="F70" i="6"/>
  <c r="G70" i="6" s="1"/>
  <c r="E70" i="6"/>
  <c r="D70" i="6"/>
  <c r="U69" i="6"/>
  <c r="T69" i="6"/>
  <c r="O69" i="6"/>
  <c r="M69" i="6"/>
  <c r="K69" i="6"/>
  <c r="I69" i="6"/>
  <c r="G69" i="6"/>
  <c r="U68" i="6"/>
  <c r="T68" i="6"/>
  <c r="O68" i="6"/>
  <c r="M68" i="6"/>
  <c r="K68" i="6"/>
  <c r="I68" i="6"/>
  <c r="G68" i="6"/>
  <c r="U67" i="6"/>
  <c r="T67" i="6"/>
  <c r="O67" i="6"/>
  <c r="M67" i="6"/>
  <c r="K67" i="6"/>
  <c r="I67" i="6"/>
  <c r="G67" i="6"/>
  <c r="U66" i="6"/>
  <c r="T66" i="6"/>
  <c r="O66" i="6"/>
  <c r="M66" i="6"/>
  <c r="K66" i="6"/>
  <c r="I66" i="6"/>
  <c r="G66" i="6"/>
  <c r="U65" i="6"/>
  <c r="T65" i="6"/>
  <c r="O65" i="6"/>
  <c r="M65" i="6"/>
  <c r="K65" i="6"/>
  <c r="I65" i="6"/>
  <c r="G65" i="6"/>
  <c r="U64" i="6"/>
  <c r="T64" i="6"/>
  <c r="O64" i="6"/>
  <c r="M64" i="6"/>
  <c r="K64" i="6"/>
  <c r="I64" i="6"/>
  <c r="G64" i="6"/>
  <c r="S63" i="6"/>
  <c r="R63" i="6"/>
  <c r="Q63" i="6"/>
  <c r="P63" i="6"/>
  <c r="U63" i="6" s="1"/>
  <c r="L63" i="6"/>
  <c r="J63" i="6"/>
  <c r="H63" i="6"/>
  <c r="I63" i="6" s="1"/>
  <c r="G63" i="6"/>
  <c r="F63" i="6"/>
  <c r="E63" i="6"/>
  <c r="M63" i="6" s="1"/>
  <c r="D63" i="6"/>
  <c r="O63" i="6" s="1"/>
  <c r="U62" i="6"/>
  <c r="T62" i="6"/>
  <c r="O62" i="6"/>
  <c r="M62" i="6"/>
  <c r="K62" i="6"/>
  <c r="I62" i="6"/>
  <c r="G62" i="6"/>
  <c r="U61" i="6"/>
  <c r="T61" i="6"/>
  <c r="O61" i="6"/>
  <c r="M61" i="6"/>
  <c r="K61" i="6"/>
  <c r="I61" i="6"/>
  <c r="G61" i="6"/>
  <c r="U60" i="6"/>
  <c r="T60" i="6"/>
  <c r="O60" i="6"/>
  <c r="M60" i="6"/>
  <c r="K60" i="6"/>
  <c r="I60" i="6"/>
  <c r="G60" i="6"/>
  <c r="U59" i="6"/>
  <c r="T59" i="6"/>
  <c r="O59" i="6"/>
  <c r="M59" i="6"/>
  <c r="K59" i="6"/>
  <c r="I59" i="6"/>
  <c r="G59" i="6"/>
  <c r="S58" i="6"/>
  <c r="R58" i="6"/>
  <c r="Q58" i="6"/>
  <c r="P58" i="6"/>
  <c r="L58" i="6"/>
  <c r="J58" i="6"/>
  <c r="H58" i="6"/>
  <c r="F58" i="6"/>
  <c r="G58" i="6" s="1"/>
  <c r="E58" i="6"/>
  <c r="D58" i="6"/>
  <c r="O58" i="6" s="1"/>
  <c r="U57" i="6"/>
  <c r="T57" i="6"/>
  <c r="O57" i="6"/>
  <c r="M57" i="6"/>
  <c r="K57" i="6"/>
  <c r="I57" i="6"/>
  <c r="G57" i="6"/>
  <c r="S54" i="6"/>
  <c r="R54" i="6"/>
  <c r="Q54" i="6"/>
  <c r="P54" i="6"/>
  <c r="L54" i="6"/>
  <c r="J54" i="6"/>
  <c r="H54" i="6"/>
  <c r="F54" i="6"/>
  <c r="E54" i="6"/>
  <c r="M54" i="6" s="1"/>
  <c r="D54" i="6"/>
  <c r="S53" i="6"/>
  <c r="R53" i="6"/>
  <c r="Q53" i="6"/>
  <c r="T53" i="6" s="1"/>
  <c r="P53" i="6"/>
  <c r="U53" i="6" s="1"/>
  <c r="L53" i="6"/>
  <c r="J53" i="6"/>
  <c r="K53" i="6" s="1"/>
  <c r="H53" i="6"/>
  <c r="F53" i="6"/>
  <c r="E53" i="6"/>
  <c r="D53" i="6"/>
  <c r="O53" i="6" s="1"/>
  <c r="U52" i="6"/>
  <c r="T52" i="6"/>
  <c r="O52" i="6"/>
  <c r="M52" i="6"/>
  <c r="K52" i="6"/>
  <c r="I52" i="6"/>
  <c r="G52" i="6"/>
  <c r="U51" i="6"/>
  <c r="T51" i="6"/>
  <c r="O51" i="6"/>
  <c r="M51" i="6"/>
  <c r="K51" i="6"/>
  <c r="I51" i="6"/>
  <c r="G51" i="6"/>
  <c r="U50" i="6"/>
  <c r="T50" i="6"/>
  <c r="O50" i="6"/>
  <c r="M50" i="6"/>
  <c r="K50" i="6"/>
  <c r="I50" i="6"/>
  <c r="G50" i="6"/>
  <c r="U49" i="6"/>
  <c r="T49" i="6"/>
  <c r="O49" i="6"/>
  <c r="M49" i="6"/>
  <c r="K49" i="6"/>
  <c r="I49" i="6"/>
  <c r="G49" i="6"/>
  <c r="U48" i="6"/>
  <c r="T48" i="6"/>
  <c r="O48" i="6"/>
  <c r="M48" i="6"/>
  <c r="K48" i="6"/>
  <c r="I48" i="6"/>
  <c r="G48" i="6"/>
  <c r="S47" i="6"/>
  <c r="R47" i="6"/>
  <c r="Q47" i="6"/>
  <c r="P47" i="6"/>
  <c r="U47" i="6" s="1"/>
  <c r="L47" i="6"/>
  <c r="J47" i="6"/>
  <c r="K47" i="6" s="1"/>
  <c r="H47" i="6"/>
  <c r="F47" i="6"/>
  <c r="E47" i="6"/>
  <c r="D47" i="6"/>
  <c r="O47" i="6" s="1"/>
  <c r="U46" i="6"/>
  <c r="T46" i="6"/>
  <c r="O46" i="6"/>
  <c r="M46" i="6"/>
  <c r="K46" i="6"/>
  <c r="I46" i="6"/>
  <c r="G46" i="6"/>
  <c r="U45" i="6"/>
  <c r="T45" i="6"/>
  <c r="O45" i="6"/>
  <c r="M45" i="6"/>
  <c r="K45" i="6"/>
  <c r="I45" i="6"/>
  <c r="G45" i="6"/>
  <c r="U44" i="6"/>
  <c r="T44" i="6"/>
  <c r="O44" i="6"/>
  <c r="M44" i="6"/>
  <c r="K44" i="6"/>
  <c r="I44" i="6"/>
  <c r="G44" i="6"/>
  <c r="U43" i="6"/>
  <c r="T43" i="6"/>
  <c r="O43" i="6"/>
  <c r="M43" i="6"/>
  <c r="K43" i="6"/>
  <c r="I43" i="6"/>
  <c r="G43" i="6"/>
  <c r="U42" i="6"/>
  <c r="T42" i="6"/>
  <c r="O42" i="6"/>
  <c r="M42" i="6"/>
  <c r="K42" i="6"/>
  <c r="I42" i="6"/>
  <c r="G42" i="6"/>
  <c r="U41" i="6"/>
  <c r="T41" i="6"/>
  <c r="O41" i="6"/>
  <c r="M41" i="6"/>
  <c r="K41" i="6"/>
  <c r="I41" i="6"/>
  <c r="G41" i="6"/>
  <c r="S40" i="6"/>
  <c r="R40" i="6"/>
  <c r="Q40" i="6"/>
  <c r="T40" i="6" s="1"/>
  <c r="P40" i="6"/>
  <c r="U40" i="6" s="1"/>
  <c r="L40" i="6"/>
  <c r="J40" i="6"/>
  <c r="H40" i="6"/>
  <c r="F40" i="6"/>
  <c r="E40" i="6"/>
  <c r="M40" i="6" s="1"/>
  <c r="D40" i="6"/>
  <c r="U39" i="6"/>
  <c r="T39" i="6"/>
  <c r="O39" i="6"/>
  <c r="M39" i="6"/>
  <c r="K39" i="6"/>
  <c r="I39" i="6"/>
  <c r="G39" i="6"/>
  <c r="U38" i="6"/>
  <c r="T38" i="6"/>
  <c r="O38" i="6"/>
  <c r="M38" i="6"/>
  <c r="K38" i="6"/>
  <c r="I38" i="6"/>
  <c r="G38" i="6"/>
  <c r="U37" i="6"/>
  <c r="T37" i="6"/>
  <c r="O37" i="6"/>
  <c r="M37" i="6"/>
  <c r="K37" i="6"/>
  <c r="I37" i="6"/>
  <c r="G37" i="6"/>
  <c r="U36" i="6"/>
  <c r="T36" i="6"/>
  <c r="O36" i="6"/>
  <c r="M36" i="6"/>
  <c r="K36" i="6"/>
  <c r="I36" i="6"/>
  <c r="G36" i="6"/>
  <c r="S35" i="6"/>
  <c r="R35" i="6"/>
  <c r="Q35" i="6"/>
  <c r="P35" i="6"/>
  <c r="U35" i="6" s="1"/>
  <c r="L35" i="6"/>
  <c r="J35" i="6"/>
  <c r="H35" i="6"/>
  <c r="F35" i="6"/>
  <c r="E35" i="6"/>
  <c r="D35" i="6"/>
  <c r="O35" i="6" s="1"/>
  <c r="U34" i="6"/>
  <c r="T34" i="6"/>
  <c r="O34" i="6"/>
  <c r="M34" i="6"/>
  <c r="K34" i="6"/>
  <c r="I34" i="6"/>
  <c r="G34" i="6"/>
  <c r="U33" i="6"/>
  <c r="T33" i="6"/>
  <c r="O33" i="6"/>
  <c r="M33" i="6"/>
  <c r="K33" i="6"/>
  <c r="I33" i="6"/>
  <c r="G33" i="6"/>
  <c r="U32" i="6"/>
  <c r="T32" i="6"/>
  <c r="O32" i="6"/>
  <c r="M32" i="6"/>
  <c r="K32" i="6"/>
  <c r="I32" i="6"/>
  <c r="G32" i="6"/>
  <c r="U31" i="6"/>
  <c r="T31" i="6"/>
  <c r="O31" i="6"/>
  <c r="M31" i="6"/>
  <c r="K31" i="6"/>
  <c r="I31" i="6"/>
  <c r="G31" i="6"/>
  <c r="U30" i="6"/>
  <c r="T30" i="6"/>
  <c r="O30" i="6"/>
  <c r="M30" i="6"/>
  <c r="K30" i="6"/>
  <c r="I30" i="6"/>
  <c r="G30" i="6"/>
  <c r="U29" i="6"/>
  <c r="T29" i="6"/>
  <c r="O29" i="6"/>
  <c r="M29" i="6"/>
  <c r="K29" i="6"/>
  <c r="I29" i="6"/>
  <c r="G29" i="6"/>
  <c r="U28" i="6"/>
  <c r="T28" i="6"/>
  <c r="O28" i="6"/>
  <c r="M28" i="6"/>
  <c r="K28" i="6"/>
  <c r="I28" i="6"/>
  <c r="G28" i="6"/>
  <c r="U27" i="6"/>
  <c r="S27" i="6"/>
  <c r="R27" i="6"/>
  <c r="Q27" i="6"/>
  <c r="T27" i="6" s="1"/>
  <c r="P27" i="6"/>
  <c r="L27" i="6"/>
  <c r="J27" i="6"/>
  <c r="H27" i="6"/>
  <c r="F27" i="6"/>
  <c r="E27" i="6"/>
  <c r="D27" i="6"/>
  <c r="O27" i="6" s="1"/>
  <c r="U26" i="6"/>
  <c r="T26" i="6"/>
  <c r="O26" i="6"/>
  <c r="M26" i="6"/>
  <c r="K26" i="6"/>
  <c r="I26" i="6"/>
  <c r="G26" i="6"/>
  <c r="U25" i="6"/>
  <c r="T25" i="6"/>
  <c r="O25" i="6"/>
  <c r="M25" i="6"/>
  <c r="K25" i="6"/>
  <c r="I25" i="6"/>
  <c r="G25" i="6"/>
  <c r="U24" i="6"/>
  <c r="T24" i="6"/>
  <c r="O24" i="6"/>
  <c r="M24" i="6"/>
  <c r="K24" i="6"/>
  <c r="I24" i="6"/>
  <c r="G24" i="6"/>
  <c r="U23" i="6"/>
  <c r="T23" i="6"/>
  <c r="O23" i="6"/>
  <c r="M23" i="6"/>
  <c r="K23" i="6"/>
  <c r="I23" i="6"/>
  <c r="G23" i="6"/>
  <c r="U22" i="6"/>
  <c r="T22" i="6"/>
  <c r="O22" i="6"/>
  <c r="M22" i="6"/>
  <c r="K22" i="6"/>
  <c r="I22" i="6"/>
  <c r="G22" i="6"/>
  <c r="U21" i="6"/>
  <c r="T21" i="6"/>
  <c r="O21" i="6"/>
  <c r="M21" i="6"/>
  <c r="K21" i="6"/>
  <c r="I21" i="6"/>
  <c r="G21" i="6"/>
  <c r="U20" i="6"/>
  <c r="T20" i="6"/>
  <c r="O20" i="6"/>
  <c r="M20" i="6"/>
  <c r="K20" i="6"/>
  <c r="I20" i="6"/>
  <c r="G20" i="6"/>
  <c r="S19" i="6"/>
  <c r="R19" i="6"/>
  <c r="Q19" i="6"/>
  <c r="T19" i="6" s="1"/>
  <c r="P19" i="6"/>
  <c r="U19" i="6" s="1"/>
  <c r="L19" i="6"/>
  <c r="J19" i="6"/>
  <c r="H19" i="6"/>
  <c r="F19" i="6"/>
  <c r="E19" i="6"/>
  <c r="M19" i="6" s="1"/>
  <c r="D19" i="6"/>
  <c r="O19" i="6" s="1"/>
  <c r="U18" i="6"/>
  <c r="T18" i="6"/>
  <c r="O18" i="6"/>
  <c r="M18" i="6"/>
  <c r="K18" i="6"/>
  <c r="I18" i="6"/>
  <c r="G18" i="6"/>
  <c r="U17" i="6"/>
  <c r="T17" i="6"/>
  <c r="O17" i="6"/>
  <c r="M17" i="6"/>
  <c r="K17" i="6"/>
  <c r="I17" i="6"/>
  <c r="G17" i="6"/>
  <c r="U16" i="6"/>
  <c r="T16" i="6"/>
  <c r="O16" i="6"/>
  <c r="M16" i="6"/>
  <c r="K16" i="6"/>
  <c r="I16" i="6"/>
  <c r="G16" i="6"/>
  <c r="U15" i="6"/>
  <c r="T15" i="6"/>
  <c r="O15" i="6"/>
  <c r="M15" i="6"/>
  <c r="K15" i="6"/>
  <c r="I15" i="6"/>
  <c r="G15" i="6"/>
  <c r="U14" i="6"/>
  <c r="T14" i="6"/>
  <c r="O14" i="6"/>
  <c r="M14" i="6"/>
  <c r="K14" i="6"/>
  <c r="I14" i="6"/>
  <c r="G14" i="6"/>
  <c r="U13" i="6"/>
  <c r="T13" i="6"/>
  <c r="O13" i="6"/>
  <c r="M13" i="6"/>
  <c r="K13" i="6"/>
  <c r="I13" i="6"/>
  <c r="G13" i="6"/>
  <c r="U12" i="6"/>
  <c r="T12" i="6"/>
  <c r="O12" i="6"/>
  <c r="M12" i="6"/>
  <c r="K12" i="6"/>
  <c r="I12" i="6"/>
  <c r="G12" i="6"/>
  <c r="U11" i="6"/>
  <c r="T11" i="6"/>
  <c r="O11" i="6"/>
  <c r="M11" i="6"/>
  <c r="K11" i="6"/>
  <c r="I11" i="6"/>
  <c r="G11" i="6"/>
  <c r="S10" i="6"/>
  <c r="R10" i="6"/>
  <c r="Q10" i="6"/>
  <c r="T10" i="6" s="1"/>
  <c r="P10" i="6"/>
  <c r="U10" i="6" s="1"/>
  <c r="L10" i="6"/>
  <c r="J10" i="6"/>
  <c r="H10" i="6"/>
  <c r="I10" i="6" s="1"/>
  <c r="G10" i="6"/>
  <c r="F10" i="6"/>
  <c r="E10" i="6"/>
  <c r="D10" i="6"/>
  <c r="O10" i="6" s="1"/>
  <c r="U9" i="6"/>
  <c r="T9" i="6"/>
  <c r="O9" i="6"/>
  <c r="M9" i="6"/>
  <c r="K9" i="6"/>
  <c r="I9" i="6"/>
  <c r="G9" i="6"/>
  <c r="U8" i="6"/>
  <c r="T8" i="6"/>
  <c r="O8" i="6"/>
  <c r="M8" i="6"/>
  <c r="K8" i="6"/>
  <c r="I8" i="6"/>
  <c r="G8" i="6"/>
  <c r="S339" i="5"/>
  <c r="R339" i="5"/>
  <c r="Q339" i="5"/>
  <c r="T339" i="5" s="1"/>
  <c r="P339" i="5"/>
  <c r="U339" i="5" s="1"/>
  <c r="L339" i="5"/>
  <c r="J339" i="5"/>
  <c r="H339" i="5"/>
  <c r="F339" i="5"/>
  <c r="E339" i="5"/>
  <c r="M339" i="5" s="1"/>
  <c r="D339" i="5"/>
  <c r="O339" i="5" s="1"/>
  <c r="S338" i="5"/>
  <c r="R338" i="5"/>
  <c r="Q338" i="5"/>
  <c r="T338" i="5" s="1"/>
  <c r="P338" i="5"/>
  <c r="U338" i="5" s="1"/>
  <c r="L338" i="5"/>
  <c r="J338" i="5"/>
  <c r="I338" i="5"/>
  <c r="H338" i="5"/>
  <c r="F338" i="5"/>
  <c r="G338" i="5" s="1"/>
  <c r="E338" i="5"/>
  <c r="K338" i="5" s="1"/>
  <c r="D338" i="5"/>
  <c r="O338" i="5" s="1"/>
  <c r="S337" i="5"/>
  <c r="R337" i="5"/>
  <c r="Q337" i="5"/>
  <c r="T337" i="5" s="1"/>
  <c r="P337" i="5"/>
  <c r="O337" i="5"/>
  <c r="L337" i="5"/>
  <c r="J337" i="5"/>
  <c r="K337" i="5" s="1"/>
  <c r="H337" i="5"/>
  <c r="F337" i="5"/>
  <c r="E337" i="5"/>
  <c r="D337" i="5"/>
  <c r="U336" i="5"/>
  <c r="T336" i="5"/>
  <c r="O336" i="5"/>
  <c r="M336" i="5"/>
  <c r="K336" i="5"/>
  <c r="I336" i="5"/>
  <c r="G336" i="5"/>
  <c r="U335" i="5"/>
  <c r="T335" i="5"/>
  <c r="O335" i="5"/>
  <c r="M335" i="5"/>
  <c r="K335" i="5"/>
  <c r="I335" i="5"/>
  <c r="G335" i="5"/>
  <c r="U334" i="5"/>
  <c r="T334" i="5"/>
  <c r="O334" i="5"/>
  <c r="M334" i="5"/>
  <c r="K334" i="5"/>
  <c r="I334" i="5"/>
  <c r="G334" i="5"/>
  <c r="U333" i="5"/>
  <c r="T333" i="5"/>
  <c r="O333" i="5"/>
  <c r="M333" i="5"/>
  <c r="K333" i="5"/>
  <c r="I333" i="5"/>
  <c r="G333" i="5"/>
  <c r="S332" i="5"/>
  <c r="R332" i="5"/>
  <c r="Q332" i="5"/>
  <c r="T332" i="5" s="1"/>
  <c r="P332" i="5"/>
  <c r="U332" i="5" s="1"/>
  <c r="L332" i="5"/>
  <c r="J332" i="5"/>
  <c r="H332" i="5"/>
  <c r="F332" i="5"/>
  <c r="E332" i="5"/>
  <c r="M332" i="5" s="1"/>
  <c r="D332" i="5"/>
  <c r="U331" i="5"/>
  <c r="T331" i="5"/>
  <c r="O331" i="5"/>
  <c r="M331" i="5"/>
  <c r="K331" i="5"/>
  <c r="I331" i="5"/>
  <c r="G331" i="5"/>
  <c r="U330" i="5"/>
  <c r="T330" i="5"/>
  <c r="O330" i="5"/>
  <c r="M330" i="5"/>
  <c r="K330" i="5"/>
  <c r="I330" i="5"/>
  <c r="G330" i="5"/>
  <c r="U329" i="5"/>
  <c r="T329" i="5"/>
  <c r="O329" i="5"/>
  <c r="M329" i="5"/>
  <c r="K329" i="5"/>
  <c r="I329" i="5"/>
  <c r="G329" i="5"/>
  <c r="U328" i="5"/>
  <c r="T328" i="5"/>
  <c r="O328" i="5"/>
  <c r="M328" i="5"/>
  <c r="K328" i="5"/>
  <c r="I328" i="5"/>
  <c r="G328" i="5"/>
  <c r="U327" i="5"/>
  <c r="T327" i="5"/>
  <c r="O327" i="5"/>
  <c r="M327" i="5"/>
  <c r="K327" i="5"/>
  <c r="I327" i="5"/>
  <c r="G327" i="5"/>
  <c r="U326" i="5"/>
  <c r="T326" i="5"/>
  <c r="O326" i="5"/>
  <c r="M326" i="5"/>
  <c r="K326" i="5"/>
  <c r="I326" i="5"/>
  <c r="G326" i="5"/>
  <c r="U325" i="5"/>
  <c r="T325" i="5"/>
  <c r="O325" i="5"/>
  <c r="M325" i="5"/>
  <c r="K325" i="5"/>
  <c r="I325" i="5"/>
  <c r="G325" i="5"/>
  <c r="U324" i="5"/>
  <c r="T324" i="5"/>
  <c r="O324" i="5"/>
  <c r="M324" i="5"/>
  <c r="K324" i="5"/>
  <c r="I324" i="5"/>
  <c r="G324" i="5"/>
  <c r="S323" i="5"/>
  <c r="R323" i="5"/>
  <c r="Q323" i="5"/>
  <c r="T323" i="5" s="1"/>
  <c r="P323" i="5"/>
  <c r="U323" i="5" s="1"/>
  <c r="L323" i="5"/>
  <c r="J323" i="5"/>
  <c r="H323" i="5"/>
  <c r="I323" i="5" s="1"/>
  <c r="F323" i="5"/>
  <c r="E323" i="5"/>
  <c r="M323" i="5" s="1"/>
  <c r="D323" i="5"/>
  <c r="O323" i="5" s="1"/>
  <c r="U322" i="5"/>
  <c r="T322" i="5"/>
  <c r="O322" i="5"/>
  <c r="M322" i="5"/>
  <c r="K322" i="5"/>
  <c r="I322" i="5"/>
  <c r="G322" i="5"/>
  <c r="U321" i="5"/>
  <c r="T321" i="5"/>
  <c r="O321" i="5"/>
  <c r="M321" i="5"/>
  <c r="K321" i="5"/>
  <c r="I321" i="5"/>
  <c r="G321" i="5"/>
  <c r="U320" i="5"/>
  <c r="T320" i="5"/>
  <c r="O320" i="5"/>
  <c r="M320" i="5"/>
  <c r="K320" i="5"/>
  <c r="I320" i="5"/>
  <c r="G320" i="5"/>
  <c r="U319" i="5"/>
  <c r="T319" i="5"/>
  <c r="O319" i="5"/>
  <c r="M319" i="5"/>
  <c r="K319" i="5"/>
  <c r="I319" i="5"/>
  <c r="G319" i="5"/>
  <c r="U318" i="5"/>
  <c r="T318" i="5"/>
  <c r="O318" i="5"/>
  <c r="M318" i="5"/>
  <c r="K318" i="5"/>
  <c r="I318" i="5"/>
  <c r="G318" i="5"/>
  <c r="S317" i="5"/>
  <c r="T317" i="5" s="1"/>
  <c r="R317" i="5"/>
  <c r="Q317" i="5"/>
  <c r="P317" i="5"/>
  <c r="U317" i="5" s="1"/>
  <c r="L317" i="5"/>
  <c r="J317" i="5"/>
  <c r="H317" i="5"/>
  <c r="F317" i="5"/>
  <c r="E317" i="5"/>
  <c r="K317" i="5" s="1"/>
  <c r="D317" i="5"/>
  <c r="O317" i="5" s="1"/>
  <c r="U316" i="5"/>
  <c r="T316" i="5"/>
  <c r="O316" i="5"/>
  <c r="M316" i="5"/>
  <c r="K316" i="5"/>
  <c r="I316" i="5"/>
  <c r="G316" i="5"/>
  <c r="U315" i="5"/>
  <c r="T315" i="5"/>
  <c r="O315" i="5"/>
  <c r="M315" i="5"/>
  <c r="K315" i="5"/>
  <c r="I315" i="5"/>
  <c r="G315" i="5"/>
  <c r="U314" i="5"/>
  <c r="T314" i="5"/>
  <c r="O314" i="5"/>
  <c r="M314" i="5"/>
  <c r="K314" i="5"/>
  <c r="I314" i="5"/>
  <c r="G314" i="5"/>
  <c r="U313" i="5"/>
  <c r="T313" i="5"/>
  <c r="O313" i="5"/>
  <c r="M313" i="5"/>
  <c r="K313" i="5"/>
  <c r="I313" i="5"/>
  <c r="G313" i="5"/>
  <c r="U312" i="5"/>
  <c r="T312" i="5"/>
  <c r="O312" i="5"/>
  <c r="M312" i="5"/>
  <c r="K312" i="5"/>
  <c r="I312" i="5"/>
  <c r="G312" i="5"/>
  <c r="U311" i="5"/>
  <c r="T311" i="5"/>
  <c r="O311" i="5"/>
  <c r="M311" i="5"/>
  <c r="K311" i="5"/>
  <c r="I311" i="5"/>
  <c r="G311" i="5"/>
  <c r="S310" i="5"/>
  <c r="R310" i="5"/>
  <c r="Q310" i="5"/>
  <c r="P310" i="5"/>
  <c r="L310" i="5"/>
  <c r="J310" i="5"/>
  <c r="H310" i="5"/>
  <c r="G310" i="5"/>
  <c r="F310" i="5"/>
  <c r="E310" i="5"/>
  <c r="D310" i="5"/>
  <c r="U309" i="5"/>
  <c r="T309" i="5"/>
  <c r="O309" i="5"/>
  <c r="M309" i="5"/>
  <c r="K309" i="5"/>
  <c r="I309" i="5"/>
  <c r="G309" i="5"/>
  <c r="U308" i="5"/>
  <c r="T308" i="5"/>
  <c r="O308" i="5"/>
  <c r="M308" i="5"/>
  <c r="K308" i="5"/>
  <c r="I308" i="5"/>
  <c r="G308" i="5"/>
  <c r="U307" i="5"/>
  <c r="T307" i="5"/>
  <c r="O307" i="5"/>
  <c r="M307" i="5"/>
  <c r="K307" i="5"/>
  <c r="I307" i="5"/>
  <c r="G307" i="5"/>
  <c r="U306" i="5"/>
  <c r="T306" i="5"/>
  <c r="O306" i="5"/>
  <c r="M306" i="5"/>
  <c r="K306" i="5"/>
  <c r="I306" i="5"/>
  <c r="G306" i="5"/>
  <c r="U305" i="5"/>
  <c r="T305" i="5"/>
  <c r="O305" i="5"/>
  <c r="M305" i="5"/>
  <c r="K305" i="5"/>
  <c r="I305" i="5"/>
  <c r="G305" i="5"/>
  <c r="U304" i="5"/>
  <c r="T304" i="5"/>
  <c r="O304" i="5"/>
  <c r="M304" i="5"/>
  <c r="K304" i="5"/>
  <c r="I304" i="5"/>
  <c r="G304" i="5"/>
  <c r="S303" i="5"/>
  <c r="R303" i="5"/>
  <c r="Q303" i="5"/>
  <c r="T303" i="5" s="1"/>
  <c r="P303" i="5"/>
  <c r="L303" i="5"/>
  <c r="J303" i="5"/>
  <c r="H303" i="5"/>
  <c r="I303" i="5" s="1"/>
  <c r="F303" i="5"/>
  <c r="E303" i="5"/>
  <c r="M303" i="5" s="1"/>
  <c r="D303" i="5"/>
  <c r="U302" i="5"/>
  <c r="T302" i="5"/>
  <c r="O302" i="5"/>
  <c r="M302" i="5"/>
  <c r="K302" i="5"/>
  <c r="I302" i="5"/>
  <c r="G302" i="5"/>
  <c r="S299" i="5"/>
  <c r="R299" i="5"/>
  <c r="Q299" i="5"/>
  <c r="P299" i="5"/>
  <c r="U299" i="5" s="1"/>
  <c r="O299" i="5"/>
  <c r="L299" i="5"/>
  <c r="J299" i="5"/>
  <c r="K299" i="5" s="1"/>
  <c r="H299" i="5"/>
  <c r="I299" i="5" s="1"/>
  <c r="G299" i="5"/>
  <c r="F299" i="5"/>
  <c r="E299" i="5"/>
  <c r="D299" i="5"/>
  <c r="S298" i="5"/>
  <c r="R298" i="5"/>
  <c r="Q298" i="5"/>
  <c r="T298" i="5" s="1"/>
  <c r="P298" i="5"/>
  <c r="L298" i="5"/>
  <c r="J298" i="5"/>
  <c r="H298" i="5"/>
  <c r="I298" i="5" s="1"/>
  <c r="F298" i="5"/>
  <c r="U298" i="5" s="1"/>
  <c r="E298" i="5"/>
  <c r="M298" i="5" s="1"/>
  <c r="D298" i="5"/>
  <c r="U297" i="5"/>
  <c r="T297" i="5"/>
  <c r="O297" i="5"/>
  <c r="M297" i="5"/>
  <c r="K297" i="5"/>
  <c r="I297" i="5"/>
  <c r="G297" i="5"/>
  <c r="U296" i="5"/>
  <c r="T296" i="5"/>
  <c r="O296" i="5"/>
  <c r="M296" i="5"/>
  <c r="K296" i="5"/>
  <c r="I296" i="5"/>
  <c r="G296" i="5"/>
  <c r="U295" i="5"/>
  <c r="T295" i="5"/>
  <c r="O295" i="5"/>
  <c r="M295" i="5"/>
  <c r="K295" i="5"/>
  <c r="I295" i="5"/>
  <c r="G295" i="5"/>
  <c r="U294" i="5"/>
  <c r="T294" i="5"/>
  <c r="O294" i="5"/>
  <c r="M294" i="5"/>
  <c r="K294" i="5"/>
  <c r="I294" i="5"/>
  <c r="G294" i="5"/>
  <c r="U293" i="5"/>
  <c r="T293" i="5"/>
  <c r="O293" i="5"/>
  <c r="M293" i="5"/>
  <c r="K293" i="5"/>
  <c r="I293" i="5"/>
  <c r="G293" i="5"/>
  <c r="S292" i="5"/>
  <c r="R292" i="5"/>
  <c r="Q292" i="5"/>
  <c r="T292" i="5" s="1"/>
  <c r="P292" i="5"/>
  <c r="U292" i="5" s="1"/>
  <c r="L292" i="5"/>
  <c r="J292" i="5"/>
  <c r="H292" i="5"/>
  <c r="G292" i="5"/>
  <c r="F292" i="5"/>
  <c r="E292" i="5"/>
  <c r="M292" i="5" s="1"/>
  <c r="D292" i="5"/>
  <c r="U291" i="5"/>
  <c r="T291" i="5"/>
  <c r="O291" i="5"/>
  <c r="M291" i="5"/>
  <c r="K291" i="5"/>
  <c r="I291" i="5"/>
  <c r="G291" i="5"/>
  <c r="U290" i="5"/>
  <c r="T290" i="5"/>
  <c r="O290" i="5"/>
  <c r="M290" i="5"/>
  <c r="K290" i="5"/>
  <c r="I290" i="5"/>
  <c r="G290" i="5"/>
  <c r="U289" i="5"/>
  <c r="T289" i="5"/>
  <c r="O289" i="5"/>
  <c r="M289" i="5"/>
  <c r="K289" i="5"/>
  <c r="I289" i="5"/>
  <c r="G289" i="5"/>
  <c r="U288" i="5"/>
  <c r="T288" i="5"/>
  <c r="O288" i="5"/>
  <c r="M288" i="5"/>
  <c r="K288" i="5"/>
  <c r="I288" i="5"/>
  <c r="G288" i="5"/>
  <c r="U287" i="5"/>
  <c r="T287" i="5"/>
  <c r="O287" i="5"/>
  <c r="M287" i="5"/>
  <c r="K287" i="5"/>
  <c r="I287" i="5"/>
  <c r="G287" i="5"/>
  <c r="U286" i="5"/>
  <c r="T286" i="5"/>
  <c r="O286" i="5"/>
  <c r="M286" i="5"/>
  <c r="K286" i="5"/>
  <c r="I286" i="5"/>
  <c r="G286" i="5"/>
  <c r="S285" i="5"/>
  <c r="R285" i="5"/>
  <c r="Q285" i="5"/>
  <c r="T285" i="5" s="1"/>
  <c r="P285" i="5"/>
  <c r="O285" i="5"/>
  <c r="L285" i="5"/>
  <c r="J285" i="5"/>
  <c r="K285" i="5" s="1"/>
  <c r="H285" i="5"/>
  <c r="F285" i="5"/>
  <c r="E285" i="5"/>
  <c r="M285" i="5" s="1"/>
  <c r="D285" i="5"/>
  <c r="G285" i="5" s="1"/>
  <c r="U284" i="5"/>
  <c r="T284" i="5"/>
  <c r="O284" i="5"/>
  <c r="M284" i="5"/>
  <c r="K284" i="5"/>
  <c r="I284" i="5"/>
  <c r="G284" i="5"/>
  <c r="U283" i="5"/>
  <c r="T283" i="5"/>
  <c r="O283" i="5"/>
  <c r="M283" i="5"/>
  <c r="K283" i="5"/>
  <c r="I283" i="5"/>
  <c r="G283" i="5"/>
  <c r="U282" i="5"/>
  <c r="T282" i="5"/>
  <c r="O282" i="5"/>
  <c r="M282" i="5"/>
  <c r="K282" i="5"/>
  <c r="I282" i="5"/>
  <c r="G282" i="5"/>
  <c r="U281" i="5"/>
  <c r="T281" i="5"/>
  <c r="O281" i="5"/>
  <c r="M281" i="5"/>
  <c r="K281" i="5"/>
  <c r="I281" i="5"/>
  <c r="G281" i="5"/>
  <c r="U280" i="5"/>
  <c r="T280" i="5"/>
  <c r="O280" i="5"/>
  <c r="M280" i="5"/>
  <c r="K280" i="5"/>
  <c r="I280" i="5"/>
  <c r="G280" i="5"/>
  <c r="U279" i="5"/>
  <c r="T279" i="5"/>
  <c r="O279" i="5"/>
  <c r="M279" i="5"/>
  <c r="K279" i="5"/>
  <c r="I279" i="5"/>
  <c r="G279" i="5"/>
  <c r="U278" i="5"/>
  <c r="T278" i="5"/>
  <c r="O278" i="5"/>
  <c r="M278" i="5"/>
  <c r="K278" i="5"/>
  <c r="I278" i="5"/>
  <c r="G278" i="5"/>
  <c r="U277" i="5"/>
  <c r="T277" i="5"/>
  <c r="O277" i="5"/>
  <c r="M277" i="5"/>
  <c r="K277" i="5"/>
  <c r="I277" i="5"/>
  <c r="G277" i="5"/>
  <c r="U276" i="5"/>
  <c r="T276" i="5"/>
  <c r="O276" i="5"/>
  <c r="M276" i="5"/>
  <c r="K276" i="5"/>
  <c r="I276" i="5"/>
  <c r="G276" i="5"/>
  <c r="S275" i="5"/>
  <c r="R275" i="5"/>
  <c r="Q275" i="5"/>
  <c r="T275" i="5" s="1"/>
  <c r="P275" i="5"/>
  <c r="L275" i="5"/>
  <c r="J275" i="5"/>
  <c r="K275" i="5" s="1"/>
  <c r="H275" i="5"/>
  <c r="I275" i="5" s="1"/>
  <c r="F275" i="5"/>
  <c r="E275" i="5"/>
  <c r="M275" i="5" s="1"/>
  <c r="D275" i="5"/>
  <c r="U274" i="5"/>
  <c r="T274" i="5"/>
  <c r="O274" i="5"/>
  <c r="M274" i="5"/>
  <c r="K274" i="5"/>
  <c r="I274" i="5"/>
  <c r="G274" i="5"/>
  <c r="U273" i="5"/>
  <c r="T273" i="5"/>
  <c r="O273" i="5"/>
  <c r="M273" i="5"/>
  <c r="K273" i="5"/>
  <c r="I273" i="5"/>
  <c r="G273" i="5"/>
  <c r="U272" i="5"/>
  <c r="T272" i="5"/>
  <c r="O272" i="5"/>
  <c r="M272" i="5"/>
  <c r="K272" i="5"/>
  <c r="I272" i="5"/>
  <c r="G272" i="5"/>
  <c r="U271" i="5"/>
  <c r="T271" i="5"/>
  <c r="O271" i="5"/>
  <c r="M271" i="5"/>
  <c r="K271" i="5"/>
  <c r="I271" i="5"/>
  <c r="G271" i="5"/>
  <c r="U270" i="5"/>
  <c r="T270" i="5"/>
  <c r="O270" i="5"/>
  <c r="M270" i="5"/>
  <c r="K270" i="5"/>
  <c r="I270" i="5"/>
  <c r="G270" i="5"/>
  <c r="U269" i="5"/>
  <c r="T269" i="5"/>
  <c r="O269" i="5"/>
  <c r="M269" i="5"/>
  <c r="K269" i="5"/>
  <c r="I269" i="5"/>
  <c r="G269" i="5"/>
  <c r="U268" i="5"/>
  <c r="T268" i="5"/>
  <c r="O268" i="5"/>
  <c r="M268" i="5"/>
  <c r="K268" i="5"/>
  <c r="I268" i="5"/>
  <c r="G268" i="5"/>
  <c r="S267" i="5"/>
  <c r="T267" i="5" s="1"/>
  <c r="R267" i="5"/>
  <c r="Q267" i="5"/>
  <c r="P267" i="5"/>
  <c r="U267" i="5" s="1"/>
  <c r="L267" i="5"/>
  <c r="J267" i="5"/>
  <c r="H267" i="5"/>
  <c r="F267" i="5"/>
  <c r="E267" i="5"/>
  <c r="D267" i="5"/>
  <c r="O267" i="5" s="1"/>
  <c r="U266" i="5"/>
  <c r="T266" i="5"/>
  <c r="O266" i="5"/>
  <c r="M266" i="5"/>
  <c r="K266" i="5"/>
  <c r="I266" i="5"/>
  <c r="G266" i="5"/>
  <c r="U265" i="5"/>
  <c r="T265" i="5"/>
  <c r="O265" i="5"/>
  <c r="M265" i="5"/>
  <c r="K265" i="5"/>
  <c r="I265" i="5"/>
  <c r="G265" i="5"/>
  <c r="U264" i="5"/>
  <c r="T264" i="5"/>
  <c r="O264" i="5"/>
  <c r="M264" i="5"/>
  <c r="K264" i="5"/>
  <c r="I264" i="5"/>
  <c r="G264" i="5"/>
  <c r="U263" i="5"/>
  <c r="T263" i="5"/>
  <c r="O263" i="5"/>
  <c r="M263" i="5"/>
  <c r="K263" i="5"/>
  <c r="I263" i="5"/>
  <c r="G263" i="5"/>
  <c r="S260" i="5"/>
  <c r="R260" i="5"/>
  <c r="Q260" i="5"/>
  <c r="T260" i="5" s="1"/>
  <c r="P260" i="5"/>
  <c r="U260" i="5" s="1"/>
  <c r="L260" i="5"/>
  <c r="J260" i="5"/>
  <c r="I260" i="5"/>
  <c r="H260" i="5"/>
  <c r="F260" i="5"/>
  <c r="E260" i="5"/>
  <c r="D260" i="5"/>
  <c r="G260" i="5" s="1"/>
  <c r="S259" i="5"/>
  <c r="R259" i="5"/>
  <c r="Q259" i="5"/>
  <c r="P259" i="5"/>
  <c r="L259" i="5"/>
  <c r="J259" i="5"/>
  <c r="H259" i="5"/>
  <c r="F259" i="5"/>
  <c r="G259" i="5" s="1"/>
  <c r="E259" i="5"/>
  <c r="M259" i="5" s="1"/>
  <c r="D259" i="5"/>
  <c r="O259" i="5" s="1"/>
  <c r="U258" i="5"/>
  <c r="T258" i="5"/>
  <c r="O258" i="5"/>
  <c r="M258" i="5"/>
  <c r="K258" i="5"/>
  <c r="I258" i="5"/>
  <c r="G258" i="5"/>
  <c r="U257" i="5"/>
  <c r="T257" i="5"/>
  <c r="O257" i="5"/>
  <c r="M257" i="5"/>
  <c r="K257" i="5"/>
  <c r="I257" i="5"/>
  <c r="G257" i="5"/>
  <c r="U256" i="5"/>
  <c r="T256" i="5"/>
  <c r="O256" i="5"/>
  <c r="M256" i="5"/>
  <c r="K256" i="5"/>
  <c r="I256" i="5"/>
  <c r="G256" i="5"/>
  <c r="U255" i="5"/>
  <c r="T255" i="5"/>
  <c r="O255" i="5"/>
  <c r="M255" i="5"/>
  <c r="K255" i="5"/>
  <c r="I255" i="5"/>
  <c r="G255" i="5"/>
  <c r="S254" i="5"/>
  <c r="R254" i="5"/>
  <c r="Q254" i="5"/>
  <c r="T254" i="5" s="1"/>
  <c r="P254" i="5"/>
  <c r="L254" i="5"/>
  <c r="J254" i="5"/>
  <c r="H254" i="5"/>
  <c r="F254" i="5"/>
  <c r="E254" i="5"/>
  <c r="M254" i="5" s="1"/>
  <c r="D254" i="5"/>
  <c r="U253" i="5"/>
  <c r="T253" i="5"/>
  <c r="O253" i="5"/>
  <c r="M253" i="5"/>
  <c r="K253" i="5"/>
  <c r="I253" i="5"/>
  <c r="G253" i="5"/>
  <c r="U252" i="5"/>
  <c r="T252" i="5"/>
  <c r="O252" i="5"/>
  <c r="M252" i="5"/>
  <c r="K252" i="5"/>
  <c r="I252" i="5"/>
  <c r="G252" i="5"/>
  <c r="U251" i="5"/>
  <c r="T251" i="5"/>
  <c r="O251" i="5"/>
  <c r="M251" i="5"/>
  <c r="K251" i="5"/>
  <c r="I251" i="5"/>
  <c r="G251" i="5"/>
  <c r="U250" i="5"/>
  <c r="T250" i="5"/>
  <c r="O250" i="5"/>
  <c r="M250" i="5"/>
  <c r="K250" i="5"/>
  <c r="I250" i="5"/>
  <c r="G250" i="5"/>
  <c r="U249" i="5"/>
  <c r="T249" i="5"/>
  <c r="O249" i="5"/>
  <c r="M249" i="5"/>
  <c r="K249" i="5"/>
  <c r="I249" i="5"/>
  <c r="G249" i="5"/>
  <c r="U248" i="5"/>
  <c r="T248" i="5"/>
  <c r="O248" i="5"/>
  <c r="M248" i="5"/>
  <c r="K248" i="5"/>
  <c r="I248" i="5"/>
  <c r="G248" i="5"/>
  <c r="S247" i="5"/>
  <c r="R247" i="5"/>
  <c r="Q247" i="5"/>
  <c r="P247" i="5"/>
  <c r="O247" i="5"/>
  <c r="L247" i="5"/>
  <c r="J247" i="5"/>
  <c r="H247" i="5"/>
  <c r="F247" i="5"/>
  <c r="G247" i="5" s="1"/>
  <c r="E247" i="5"/>
  <c r="D247" i="5"/>
  <c r="U246" i="5"/>
  <c r="T246" i="5"/>
  <c r="O246" i="5"/>
  <c r="M246" i="5"/>
  <c r="K246" i="5"/>
  <c r="I246" i="5"/>
  <c r="G246" i="5"/>
  <c r="U245" i="5"/>
  <c r="T245" i="5"/>
  <c r="O245" i="5"/>
  <c r="M245" i="5"/>
  <c r="K245" i="5"/>
  <c r="I245" i="5"/>
  <c r="G245" i="5"/>
  <c r="U244" i="5"/>
  <c r="T244" i="5"/>
  <c r="O244" i="5"/>
  <c r="M244" i="5"/>
  <c r="K244" i="5"/>
  <c r="I244" i="5"/>
  <c r="G244" i="5"/>
  <c r="U243" i="5"/>
  <c r="T243" i="5"/>
  <c r="O243" i="5"/>
  <c r="M243" i="5"/>
  <c r="K243" i="5"/>
  <c r="I243" i="5"/>
  <c r="G243" i="5"/>
  <c r="U242" i="5"/>
  <c r="T242" i="5"/>
  <c r="O242" i="5"/>
  <c r="M242" i="5"/>
  <c r="K242" i="5"/>
  <c r="I242" i="5"/>
  <c r="G242" i="5"/>
  <c r="U241" i="5"/>
  <c r="T241" i="5"/>
  <c r="O241" i="5"/>
  <c r="M241" i="5"/>
  <c r="K241" i="5"/>
  <c r="I241" i="5"/>
  <c r="G241" i="5"/>
  <c r="S240" i="5"/>
  <c r="R240" i="5"/>
  <c r="Q240" i="5"/>
  <c r="T240" i="5" s="1"/>
  <c r="P240" i="5"/>
  <c r="O240" i="5"/>
  <c r="L240" i="5"/>
  <c r="J240" i="5"/>
  <c r="H240" i="5"/>
  <c r="F240" i="5"/>
  <c r="U240" i="5" s="1"/>
  <c r="E240" i="5"/>
  <c r="M240" i="5" s="1"/>
  <c r="D240" i="5"/>
  <c r="U239" i="5"/>
  <c r="T239" i="5"/>
  <c r="O239" i="5"/>
  <c r="M239" i="5"/>
  <c r="K239" i="5"/>
  <c r="I239" i="5"/>
  <c r="G239" i="5"/>
  <c r="U238" i="5"/>
  <c r="T238" i="5"/>
  <c r="O238" i="5"/>
  <c r="M238" i="5"/>
  <c r="K238" i="5"/>
  <c r="I238" i="5"/>
  <c r="G238" i="5"/>
  <c r="U237" i="5"/>
  <c r="T237" i="5"/>
  <c r="O237" i="5"/>
  <c r="M237" i="5"/>
  <c r="K237" i="5"/>
  <c r="I237" i="5"/>
  <c r="G237" i="5"/>
  <c r="U236" i="5"/>
  <c r="T236" i="5"/>
  <c r="O236" i="5"/>
  <c r="M236" i="5"/>
  <c r="K236" i="5"/>
  <c r="I236" i="5"/>
  <c r="G236" i="5"/>
  <c r="U235" i="5"/>
  <c r="T235" i="5"/>
  <c r="O235" i="5"/>
  <c r="M235" i="5"/>
  <c r="K235" i="5"/>
  <c r="I235" i="5"/>
  <c r="G235" i="5"/>
  <c r="U234" i="5"/>
  <c r="T234" i="5"/>
  <c r="O234" i="5"/>
  <c r="M234" i="5"/>
  <c r="K234" i="5"/>
  <c r="I234" i="5"/>
  <c r="G234" i="5"/>
  <c r="S231" i="5"/>
  <c r="R231" i="5"/>
  <c r="Q231" i="5"/>
  <c r="P231" i="5"/>
  <c r="O231" i="5"/>
  <c r="L231" i="5"/>
  <c r="J231" i="5"/>
  <c r="H231" i="5"/>
  <c r="I231" i="5" s="1"/>
  <c r="F231" i="5"/>
  <c r="G231" i="5" s="1"/>
  <c r="E231" i="5"/>
  <c r="M231" i="5" s="1"/>
  <c r="D231" i="5"/>
  <c r="S230" i="5"/>
  <c r="R230" i="5"/>
  <c r="Q230" i="5"/>
  <c r="P230" i="5"/>
  <c r="U230" i="5" s="1"/>
  <c r="O230" i="5"/>
  <c r="L230" i="5"/>
  <c r="J230" i="5"/>
  <c r="H230" i="5"/>
  <c r="G230" i="5"/>
  <c r="F230" i="5"/>
  <c r="E230" i="5"/>
  <c r="K230" i="5" s="1"/>
  <c r="D230" i="5"/>
  <c r="U229" i="5"/>
  <c r="T229" i="5"/>
  <c r="O229" i="5"/>
  <c r="M229" i="5"/>
  <c r="K229" i="5"/>
  <c r="I229" i="5"/>
  <c r="G229" i="5"/>
  <c r="U228" i="5"/>
  <c r="T228" i="5"/>
  <c r="O228" i="5"/>
  <c r="M228" i="5"/>
  <c r="K228" i="5"/>
  <c r="I228" i="5"/>
  <c r="G228" i="5"/>
  <c r="U227" i="5"/>
  <c r="T227" i="5"/>
  <c r="O227" i="5"/>
  <c r="M227" i="5"/>
  <c r="K227" i="5"/>
  <c r="I227" i="5"/>
  <c r="G227" i="5"/>
  <c r="U226" i="5"/>
  <c r="T226" i="5"/>
  <c r="O226" i="5"/>
  <c r="M226" i="5"/>
  <c r="K226" i="5"/>
  <c r="I226" i="5"/>
  <c r="G226" i="5"/>
  <c r="U225" i="5"/>
  <c r="T225" i="5"/>
  <c r="O225" i="5"/>
  <c r="M225" i="5"/>
  <c r="K225" i="5"/>
  <c r="I225" i="5"/>
  <c r="G225" i="5"/>
  <c r="T224" i="5"/>
  <c r="S224" i="5"/>
  <c r="R224" i="5"/>
  <c r="Q224" i="5"/>
  <c r="P224" i="5"/>
  <c r="L224" i="5"/>
  <c r="J224" i="5"/>
  <c r="H224" i="5"/>
  <c r="F224" i="5"/>
  <c r="E224" i="5"/>
  <c r="D224" i="5"/>
  <c r="G224" i="5" s="1"/>
  <c r="U223" i="5"/>
  <c r="T223" i="5"/>
  <c r="O223" i="5"/>
  <c r="M223" i="5"/>
  <c r="K223" i="5"/>
  <c r="I223" i="5"/>
  <c r="G223" i="5"/>
  <c r="U222" i="5"/>
  <c r="T222" i="5"/>
  <c r="O222" i="5"/>
  <c r="M222" i="5"/>
  <c r="K222" i="5"/>
  <c r="I222" i="5"/>
  <c r="G222" i="5"/>
  <c r="U221" i="5"/>
  <c r="T221" i="5"/>
  <c r="O221" i="5"/>
  <c r="M221" i="5"/>
  <c r="K221" i="5"/>
  <c r="I221" i="5"/>
  <c r="G221" i="5"/>
  <c r="U220" i="5"/>
  <c r="T220" i="5"/>
  <c r="O220" i="5"/>
  <c r="M220" i="5"/>
  <c r="K220" i="5"/>
  <c r="I220" i="5"/>
  <c r="G220" i="5"/>
  <c r="U219" i="5"/>
  <c r="T219" i="5"/>
  <c r="O219" i="5"/>
  <c r="M219" i="5"/>
  <c r="K219" i="5"/>
  <c r="I219" i="5"/>
  <c r="G219" i="5"/>
  <c r="U218" i="5"/>
  <c r="T218" i="5"/>
  <c r="O218" i="5"/>
  <c r="M218" i="5"/>
  <c r="K218" i="5"/>
  <c r="I218" i="5"/>
  <c r="G218" i="5"/>
  <c r="U217" i="5"/>
  <c r="T217" i="5"/>
  <c r="O217" i="5"/>
  <c r="M217" i="5"/>
  <c r="K217" i="5"/>
  <c r="I217" i="5"/>
  <c r="G217" i="5"/>
  <c r="S216" i="5"/>
  <c r="R216" i="5"/>
  <c r="Q216" i="5"/>
  <c r="T216" i="5" s="1"/>
  <c r="P216" i="5"/>
  <c r="U216" i="5" s="1"/>
  <c r="L216" i="5"/>
  <c r="J216" i="5"/>
  <c r="H216" i="5"/>
  <c r="F216" i="5"/>
  <c r="E216" i="5"/>
  <c r="M216" i="5" s="1"/>
  <c r="D216" i="5"/>
  <c r="U215" i="5"/>
  <c r="T215" i="5"/>
  <c r="O215" i="5"/>
  <c r="M215" i="5"/>
  <c r="K215" i="5"/>
  <c r="I215" i="5"/>
  <c r="G215" i="5"/>
  <c r="U214" i="5"/>
  <c r="T214" i="5"/>
  <c r="O214" i="5"/>
  <c r="M214" i="5"/>
  <c r="K214" i="5"/>
  <c r="I214" i="5"/>
  <c r="G214" i="5"/>
  <c r="U213" i="5"/>
  <c r="T213" i="5"/>
  <c r="O213" i="5"/>
  <c r="M213" i="5"/>
  <c r="K213" i="5"/>
  <c r="I213" i="5"/>
  <c r="G213" i="5"/>
  <c r="U212" i="5"/>
  <c r="T212" i="5"/>
  <c r="O212" i="5"/>
  <c r="M212" i="5"/>
  <c r="K212" i="5"/>
  <c r="I212" i="5"/>
  <c r="G212" i="5"/>
  <c r="U211" i="5"/>
  <c r="T211" i="5"/>
  <c r="O211" i="5"/>
  <c r="M211" i="5"/>
  <c r="K211" i="5"/>
  <c r="I211" i="5"/>
  <c r="G211" i="5"/>
  <c r="U210" i="5"/>
  <c r="T210" i="5"/>
  <c r="O210" i="5"/>
  <c r="M210" i="5"/>
  <c r="K210" i="5"/>
  <c r="I210" i="5"/>
  <c r="G210" i="5"/>
  <c r="U209" i="5"/>
  <c r="T209" i="5"/>
  <c r="O209" i="5"/>
  <c r="M209" i="5"/>
  <c r="K209" i="5"/>
  <c r="I209" i="5"/>
  <c r="G209" i="5"/>
  <c r="U208" i="5"/>
  <c r="T208" i="5"/>
  <c r="O208" i="5"/>
  <c r="M208" i="5"/>
  <c r="K208" i="5"/>
  <c r="I208" i="5"/>
  <c r="G208" i="5"/>
  <c r="S205" i="5"/>
  <c r="R205" i="5"/>
  <c r="Q205" i="5"/>
  <c r="P205" i="5"/>
  <c r="O205" i="5"/>
  <c r="L205" i="5"/>
  <c r="J205" i="5"/>
  <c r="H205" i="5"/>
  <c r="F205" i="5"/>
  <c r="G205" i="5" s="1"/>
  <c r="E205" i="5"/>
  <c r="M205" i="5" s="1"/>
  <c r="D205" i="5"/>
  <c r="S204" i="5"/>
  <c r="R204" i="5"/>
  <c r="Q204" i="5"/>
  <c r="P204" i="5"/>
  <c r="L204" i="5"/>
  <c r="J204" i="5"/>
  <c r="H204" i="5"/>
  <c r="I204" i="5" s="1"/>
  <c r="F204" i="5"/>
  <c r="G204" i="5" s="1"/>
  <c r="E204" i="5"/>
  <c r="D204" i="5"/>
  <c r="O204" i="5" s="1"/>
  <c r="U203" i="5"/>
  <c r="T203" i="5"/>
  <c r="O203" i="5"/>
  <c r="M203" i="5"/>
  <c r="K203" i="5"/>
  <c r="I203" i="5"/>
  <c r="G203" i="5"/>
  <c r="U202" i="5"/>
  <c r="T202" i="5"/>
  <c r="O202" i="5"/>
  <c r="M202" i="5"/>
  <c r="K202" i="5"/>
  <c r="I202" i="5"/>
  <c r="G202" i="5"/>
  <c r="U201" i="5"/>
  <c r="T201" i="5"/>
  <c r="O201" i="5"/>
  <c r="M201" i="5"/>
  <c r="K201" i="5"/>
  <c r="I201" i="5"/>
  <c r="G201" i="5"/>
  <c r="U200" i="5"/>
  <c r="T200" i="5"/>
  <c r="O200" i="5"/>
  <c r="M200" i="5"/>
  <c r="K200" i="5"/>
  <c r="I200" i="5"/>
  <c r="G200" i="5"/>
  <c r="U199" i="5"/>
  <c r="T199" i="5"/>
  <c r="O199" i="5"/>
  <c r="M199" i="5"/>
  <c r="K199" i="5"/>
  <c r="I199" i="5"/>
  <c r="G199" i="5"/>
  <c r="T198" i="5"/>
  <c r="S198" i="5"/>
  <c r="R198" i="5"/>
  <c r="Q198" i="5"/>
  <c r="P198" i="5"/>
  <c r="O198" i="5"/>
  <c r="L198" i="5"/>
  <c r="J198" i="5"/>
  <c r="H198" i="5"/>
  <c r="F198" i="5"/>
  <c r="U198" i="5" s="1"/>
  <c r="E198" i="5"/>
  <c r="D198" i="5"/>
  <c r="U197" i="5"/>
  <c r="T197" i="5"/>
  <c r="O197" i="5"/>
  <c r="M197" i="5"/>
  <c r="K197" i="5"/>
  <c r="I197" i="5"/>
  <c r="G197" i="5"/>
  <c r="U196" i="5"/>
  <c r="T196" i="5"/>
  <c r="O196" i="5"/>
  <c r="M196" i="5"/>
  <c r="K196" i="5"/>
  <c r="I196" i="5"/>
  <c r="G196" i="5"/>
  <c r="U195" i="5"/>
  <c r="T195" i="5"/>
  <c r="O195" i="5"/>
  <c r="M195" i="5"/>
  <c r="K195" i="5"/>
  <c r="I195" i="5"/>
  <c r="G195" i="5"/>
  <c r="U194" i="5"/>
  <c r="T194" i="5"/>
  <c r="O194" i="5"/>
  <c r="M194" i="5"/>
  <c r="K194" i="5"/>
  <c r="I194" i="5"/>
  <c r="G194" i="5"/>
  <c r="U193" i="5"/>
  <c r="T193" i="5"/>
  <c r="O193" i="5"/>
  <c r="M193" i="5"/>
  <c r="K193" i="5"/>
  <c r="I193" i="5"/>
  <c r="G193" i="5"/>
  <c r="U192" i="5"/>
  <c r="T192" i="5"/>
  <c r="O192" i="5"/>
  <c r="M192" i="5"/>
  <c r="K192" i="5"/>
  <c r="I192" i="5"/>
  <c r="G192" i="5"/>
  <c r="S191" i="5"/>
  <c r="R191" i="5"/>
  <c r="Q191" i="5"/>
  <c r="T191" i="5" s="1"/>
  <c r="P191" i="5"/>
  <c r="U191" i="5" s="1"/>
  <c r="L191" i="5"/>
  <c r="J191" i="5"/>
  <c r="H191" i="5"/>
  <c r="F191" i="5"/>
  <c r="E191" i="5"/>
  <c r="M191" i="5" s="1"/>
  <c r="D191" i="5"/>
  <c r="O191" i="5" s="1"/>
  <c r="U190" i="5"/>
  <c r="T190" i="5"/>
  <c r="O190" i="5"/>
  <c r="M190" i="5"/>
  <c r="K190" i="5"/>
  <c r="I190" i="5"/>
  <c r="G190" i="5"/>
  <c r="U189" i="5"/>
  <c r="T189" i="5"/>
  <c r="O189" i="5"/>
  <c r="M189" i="5"/>
  <c r="K189" i="5"/>
  <c r="I189" i="5"/>
  <c r="G189" i="5"/>
  <c r="U188" i="5"/>
  <c r="T188" i="5"/>
  <c r="O188" i="5"/>
  <c r="M188" i="5"/>
  <c r="K188" i="5"/>
  <c r="I188" i="5"/>
  <c r="G188" i="5"/>
  <c r="U187" i="5"/>
  <c r="T187" i="5"/>
  <c r="O187" i="5"/>
  <c r="M187" i="5"/>
  <c r="K187" i="5"/>
  <c r="I187" i="5"/>
  <c r="G187" i="5"/>
  <c r="U186" i="5"/>
  <c r="T186" i="5"/>
  <c r="O186" i="5"/>
  <c r="M186" i="5"/>
  <c r="K186" i="5"/>
  <c r="I186" i="5"/>
  <c r="G186" i="5"/>
  <c r="S185" i="5"/>
  <c r="R185" i="5"/>
  <c r="Q185" i="5"/>
  <c r="P185" i="5"/>
  <c r="U185" i="5" s="1"/>
  <c r="L185" i="5"/>
  <c r="J185" i="5"/>
  <c r="H185" i="5"/>
  <c r="F185" i="5"/>
  <c r="E185" i="5"/>
  <c r="K185" i="5" s="1"/>
  <c r="D185" i="5"/>
  <c r="O185" i="5" s="1"/>
  <c r="U184" i="5"/>
  <c r="T184" i="5"/>
  <c r="O184" i="5"/>
  <c r="M184" i="5"/>
  <c r="K184" i="5"/>
  <c r="I184" i="5"/>
  <c r="G184" i="5"/>
  <c r="U183" i="5"/>
  <c r="T183" i="5"/>
  <c r="O183" i="5"/>
  <c r="M183" i="5"/>
  <c r="K183" i="5"/>
  <c r="I183" i="5"/>
  <c r="G183" i="5"/>
  <c r="U182" i="5"/>
  <c r="T182" i="5"/>
  <c r="O182" i="5"/>
  <c r="M182" i="5"/>
  <c r="K182" i="5"/>
  <c r="I182" i="5"/>
  <c r="G182" i="5"/>
  <c r="U181" i="5"/>
  <c r="T181" i="5"/>
  <c r="O181" i="5"/>
  <c r="M181" i="5"/>
  <c r="K181" i="5"/>
  <c r="I181" i="5"/>
  <c r="G181" i="5"/>
  <c r="U180" i="5"/>
  <c r="T180" i="5"/>
  <c r="O180" i="5"/>
  <c r="M180" i="5"/>
  <c r="K180" i="5"/>
  <c r="I180" i="5"/>
  <c r="G180" i="5"/>
  <c r="S179" i="5"/>
  <c r="R179" i="5"/>
  <c r="Q179" i="5"/>
  <c r="T179" i="5" s="1"/>
  <c r="P179" i="5"/>
  <c r="U179" i="5" s="1"/>
  <c r="L179" i="5"/>
  <c r="J179" i="5"/>
  <c r="H179" i="5"/>
  <c r="I179" i="5" s="1"/>
  <c r="F179" i="5"/>
  <c r="E179" i="5"/>
  <c r="D179" i="5"/>
  <c r="O179" i="5" s="1"/>
  <c r="U178" i="5"/>
  <c r="T178" i="5"/>
  <c r="O178" i="5"/>
  <c r="M178" i="5"/>
  <c r="K178" i="5"/>
  <c r="I178" i="5"/>
  <c r="G178" i="5"/>
  <c r="U177" i="5"/>
  <c r="T177" i="5"/>
  <c r="O177" i="5"/>
  <c r="M177" i="5"/>
  <c r="K177" i="5"/>
  <c r="I177" i="5"/>
  <c r="G177" i="5"/>
  <c r="U176" i="5"/>
  <c r="T176" i="5"/>
  <c r="O176" i="5"/>
  <c r="M176" i="5"/>
  <c r="K176" i="5"/>
  <c r="I176" i="5"/>
  <c r="G176" i="5"/>
  <c r="U175" i="5"/>
  <c r="T175" i="5"/>
  <c r="O175" i="5"/>
  <c r="M175" i="5"/>
  <c r="K175" i="5"/>
  <c r="I175" i="5"/>
  <c r="G175" i="5"/>
  <c r="U174" i="5"/>
  <c r="T174" i="5"/>
  <c r="O174" i="5"/>
  <c r="M174" i="5"/>
  <c r="K174" i="5"/>
  <c r="I174" i="5"/>
  <c r="G174" i="5"/>
  <c r="U173" i="5"/>
  <c r="T173" i="5"/>
  <c r="O173" i="5"/>
  <c r="M173" i="5"/>
  <c r="K173" i="5"/>
  <c r="I173" i="5"/>
  <c r="G173" i="5"/>
  <c r="S170" i="5"/>
  <c r="R170" i="5"/>
  <c r="Q170" i="5"/>
  <c r="T170" i="5" s="1"/>
  <c r="P170" i="5"/>
  <c r="L170" i="5"/>
  <c r="J170" i="5"/>
  <c r="H170" i="5"/>
  <c r="I170" i="5" s="1"/>
  <c r="F170" i="5"/>
  <c r="U170" i="5" s="1"/>
  <c r="E170" i="5"/>
  <c r="D170" i="5"/>
  <c r="S169" i="5"/>
  <c r="T169" i="5" s="1"/>
  <c r="R169" i="5"/>
  <c r="Q169" i="5"/>
  <c r="P169" i="5"/>
  <c r="L169" i="5"/>
  <c r="M169" i="5" s="1"/>
  <c r="J169" i="5"/>
  <c r="H169" i="5"/>
  <c r="F169" i="5"/>
  <c r="U169" i="5" s="1"/>
  <c r="E169" i="5"/>
  <c r="D169" i="5"/>
  <c r="U168" i="5"/>
  <c r="T168" i="5"/>
  <c r="O168" i="5"/>
  <c r="M168" i="5"/>
  <c r="K168" i="5"/>
  <c r="I168" i="5"/>
  <c r="G168" i="5"/>
  <c r="U167" i="5"/>
  <c r="T167" i="5"/>
  <c r="O167" i="5"/>
  <c r="M167" i="5"/>
  <c r="K167" i="5"/>
  <c r="I167" i="5"/>
  <c r="G167" i="5"/>
  <c r="U166" i="5"/>
  <c r="T166" i="5"/>
  <c r="O166" i="5"/>
  <c r="M166" i="5"/>
  <c r="K166" i="5"/>
  <c r="I166" i="5"/>
  <c r="G166" i="5"/>
  <c r="U165" i="5"/>
  <c r="T165" i="5"/>
  <c r="O165" i="5"/>
  <c r="M165" i="5"/>
  <c r="K165" i="5"/>
  <c r="I165" i="5"/>
  <c r="G165" i="5"/>
  <c r="U164" i="5"/>
  <c r="T164" i="5"/>
  <c r="O164" i="5"/>
  <c r="M164" i="5"/>
  <c r="K164" i="5"/>
  <c r="I164" i="5"/>
  <c r="G164" i="5"/>
  <c r="S163" i="5"/>
  <c r="R163" i="5"/>
  <c r="Q163" i="5"/>
  <c r="T163" i="5" s="1"/>
  <c r="P163" i="5"/>
  <c r="U163" i="5" s="1"/>
  <c r="L163" i="5"/>
  <c r="J163" i="5"/>
  <c r="H163" i="5"/>
  <c r="I163" i="5" s="1"/>
  <c r="F163" i="5"/>
  <c r="E163" i="5"/>
  <c r="M163" i="5" s="1"/>
  <c r="D163" i="5"/>
  <c r="O163" i="5" s="1"/>
  <c r="U162" i="5"/>
  <c r="T162" i="5"/>
  <c r="O162" i="5"/>
  <c r="M162" i="5"/>
  <c r="K162" i="5"/>
  <c r="I162" i="5"/>
  <c r="G162" i="5"/>
  <c r="U161" i="5"/>
  <c r="T161" i="5"/>
  <c r="O161" i="5"/>
  <c r="M161" i="5"/>
  <c r="K161" i="5"/>
  <c r="I161" i="5"/>
  <c r="G161" i="5"/>
  <c r="U160" i="5"/>
  <c r="T160" i="5"/>
  <c r="O160" i="5"/>
  <c r="M160" i="5"/>
  <c r="K160" i="5"/>
  <c r="I160" i="5"/>
  <c r="G160" i="5"/>
  <c r="U159" i="5"/>
  <c r="T159" i="5"/>
  <c r="O159" i="5"/>
  <c r="M159" i="5"/>
  <c r="K159" i="5"/>
  <c r="I159" i="5"/>
  <c r="G159" i="5"/>
  <c r="U158" i="5"/>
  <c r="T158" i="5"/>
  <c r="O158" i="5"/>
  <c r="M158" i="5"/>
  <c r="K158" i="5"/>
  <c r="I158" i="5"/>
  <c r="G158" i="5"/>
  <c r="S157" i="5"/>
  <c r="T157" i="5" s="1"/>
  <c r="R157" i="5"/>
  <c r="Q157" i="5"/>
  <c r="P157" i="5"/>
  <c r="U157" i="5" s="1"/>
  <c r="L157" i="5"/>
  <c r="J157" i="5"/>
  <c r="H157" i="5"/>
  <c r="F157" i="5"/>
  <c r="E157" i="5"/>
  <c r="D157" i="5"/>
  <c r="O157" i="5" s="1"/>
  <c r="U156" i="5"/>
  <c r="T156" i="5"/>
  <c r="O156" i="5"/>
  <c r="M156" i="5"/>
  <c r="K156" i="5"/>
  <c r="I156" i="5"/>
  <c r="G156" i="5"/>
  <c r="U155" i="5"/>
  <c r="T155" i="5"/>
  <c r="O155" i="5"/>
  <c r="M155" i="5"/>
  <c r="K155" i="5"/>
  <c r="I155" i="5"/>
  <c r="G155" i="5"/>
  <c r="U154" i="5"/>
  <c r="T154" i="5"/>
  <c r="O154" i="5"/>
  <c r="M154" i="5"/>
  <c r="K154" i="5"/>
  <c r="I154" i="5"/>
  <c r="G154" i="5"/>
  <c r="U153" i="5"/>
  <c r="T153" i="5"/>
  <c r="O153" i="5"/>
  <c r="M153" i="5"/>
  <c r="K153" i="5"/>
  <c r="I153" i="5"/>
  <c r="G153" i="5"/>
  <c r="U152" i="5"/>
  <c r="T152" i="5"/>
  <c r="O152" i="5"/>
  <c r="M152" i="5"/>
  <c r="K152" i="5"/>
  <c r="I152" i="5"/>
  <c r="G152" i="5"/>
  <c r="U151" i="5"/>
  <c r="T151" i="5"/>
  <c r="O151" i="5"/>
  <c r="M151" i="5"/>
  <c r="K151" i="5"/>
  <c r="I151" i="5"/>
  <c r="G151" i="5"/>
  <c r="S150" i="5"/>
  <c r="R150" i="5"/>
  <c r="Q150" i="5"/>
  <c r="T150" i="5" s="1"/>
  <c r="P150" i="5"/>
  <c r="L150" i="5"/>
  <c r="J150" i="5"/>
  <c r="H150" i="5"/>
  <c r="F150" i="5"/>
  <c r="U150" i="5" s="1"/>
  <c r="E150" i="5"/>
  <c r="D150" i="5"/>
  <c r="I150" i="5" s="1"/>
  <c r="U149" i="5"/>
  <c r="T149" i="5"/>
  <c r="O149" i="5"/>
  <c r="M149" i="5"/>
  <c r="K149" i="5"/>
  <c r="I149" i="5"/>
  <c r="G149" i="5"/>
  <c r="U148" i="5"/>
  <c r="T148" i="5"/>
  <c r="O148" i="5"/>
  <c r="M148" i="5"/>
  <c r="K148" i="5"/>
  <c r="I148" i="5"/>
  <c r="G148" i="5"/>
  <c r="U147" i="5"/>
  <c r="T147" i="5"/>
  <c r="O147" i="5"/>
  <c r="M147" i="5"/>
  <c r="K147" i="5"/>
  <c r="I147" i="5"/>
  <c r="G147" i="5"/>
  <c r="U146" i="5"/>
  <c r="T146" i="5"/>
  <c r="O146" i="5"/>
  <c r="M146" i="5"/>
  <c r="K146" i="5"/>
  <c r="I146" i="5"/>
  <c r="G146" i="5"/>
  <c r="U145" i="5"/>
  <c r="T145" i="5"/>
  <c r="O145" i="5"/>
  <c r="M145" i="5"/>
  <c r="K145" i="5"/>
  <c r="I145" i="5"/>
  <c r="G145" i="5"/>
  <c r="U144" i="5"/>
  <c r="S144" i="5"/>
  <c r="R144" i="5"/>
  <c r="Q144" i="5"/>
  <c r="T144" i="5" s="1"/>
  <c r="P144" i="5"/>
  <c r="L144" i="5"/>
  <c r="J144" i="5"/>
  <c r="H144" i="5"/>
  <c r="F144" i="5"/>
  <c r="E144" i="5"/>
  <c r="D144" i="5"/>
  <c r="U143" i="5"/>
  <c r="T143" i="5"/>
  <c r="O143" i="5"/>
  <c r="M143" i="5"/>
  <c r="K143" i="5"/>
  <c r="I143" i="5"/>
  <c r="G143" i="5"/>
  <c r="U142" i="5"/>
  <c r="T142" i="5"/>
  <c r="O142" i="5"/>
  <c r="M142" i="5"/>
  <c r="K142" i="5"/>
  <c r="I142" i="5"/>
  <c r="G142" i="5"/>
  <c r="U141" i="5"/>
  <c r="T141" i="5"/>
  <c r="O141" i="5"/>
  <c r="M141" i="5"/>
  <c r="K141" i="5"/>
  <c r="I141" i="5"/>
  <c r="G141" i="5"/>
  <c r="U140" i="5"/>
  <c r="T140" i="5"/>
  <c r="O140" i="5"/>
  <c r="M140" i="5"/>
  <c r="K140" i="5"/>
  <c r="I140" i="5"/>
  <c r="G140" i="5"/>
  <c r="U139" i="5"/>
  <c r="T139" i="5"/>
  <c r="O139" i="5"/>
  <c r="M139" i="5"/>
  <c r="K139" i="5"/>
  <c r="I139" i="5"/>
  <c r="G139" i="5"/>
  <c r="U138" i="5"/>
  <c r="T138" i="5"/>
  <c r="O138" i="5"/>
  <c r="M138" i="5"/>
  <c r="K138" i="5"/>
  <c r="I138" i="5"/>
  <c r="G138" i="5"/>
  <c r="U137" i="5"/>
  <c r="T137" i="5"/>
  <c r="S137" i="5"/>
  <c r="R137" i="5"/>
  <c r="Q137" i="5"/>
  <c r="P137" i="5"/>
  <c r="L137" i="5"/>
  <c r="J137" i="5"/>
  <c r="H137" i="5"/>
  <c r="F137" i="5"/>
  <c r="E137" i="5"/>
  <c r="D137" i="5"/>
  <c r="O137" i="5" s="1"/>
  <c r="U136" i="5"/>
  <c r="T136" i="5"/>
  <c r="O136" i="5"/>
  <c r="M136" i="5"/>
  <c r="K136" i="5"/>
  <c r="I136" i="5"/>
  <c r="G136" i="5"/>
  <c r="U135" i="5"/>
  <c r="T135" i="5"/>
  <c r="O135" i="5"/>
  <c r="M135" i="5"/>
  <c r="K135" i="5"/>
  <c r="I135" i="5"/>
  <c r="G135" i="5"/>
  <c r="U134" i="5"/>
  <c r="T134" i="5"/>
  <c r="O134" i="5"/>
  <c r="M134" i="5"/>
  <c r="K134" i="5"/>
  <c r="I134" i="5"/>
  <c r="G134" i="5"/>
  <c r="U133" i="5"/>
  <c r="T133" i="5"/>
  <c r="O133" i="5"/>
  <c r="M133" i="5"/>
  <c r="K133" i="5"/>
  <c r="I133" i="5"/>
  <c r="G133" i="5"/>
  <c r="U132" i="5"/>
  <c r="S132" i="5"/>
  <c r="R132" i="5"/>
  <c r="Q132" i="5"/>
  <c r="T132" i="5" s="1"/>
  <c r="P132" i="5"/>
  <c r="L132" i="5"/>
  <c r="J132" i="5"/>
  <c r="I132" i="5"/>
  <c r="H132" i="5"/>
  <c r="F132" i="5"/>
  <c r="E132" i="5"/>
  <c r="D132" i="5"/>
  <c r="G132" i="5" s="1"/>
  <c r="U131" i="5"/>
  <c r="T131" i="5"/>
  <c r="O131" i="5"/>
  <c r="M131" i="5"/>
  <c r="K131" i="5"/>
  <c r="I131" i="5"/>
  <c r="G131" i="5"/>
  <c r="U130" i="5"/>
  <c r="T130" i="5"/>
  <c r="O130" i="5"/>
  <c r="M130" i="5"/>
  <c r="K130" i="5"/>
  <c r="I130" i="5"/>
  <c r="G130" i="5"/>
  <c r="U129" i="5"/>
  <c r="T129" i="5"/>
  <c r="O129" i="5"/>
  <c r="M129" i="5"/>
  <c r="K129" i="5"/>
  <c r="I129" i="5"/>
  <c r="G129" i="5"/>
  <c r="U128" i="5"/>
  <c r="T128" i="5"/>
  <c r="O128" i="5"/>
  <c r="M128" i="5"/>
  <c r="K128" i="5"/>
  <c r="I128" i="5"/>
  <c r="G128" i="5"/>
  <c r="U127" i="5"/>
  <c r="T127" i="5"/>
  <c r="O127" i="5"/>
  <c r="M127" i="5"/>
  <c r="K127" i="5"/>
  <c r="I127" i="5"/>
  <c r="G127" i="5"/>
  <c r="S126" i="5"/>
  <c r="R126" i="5"/>
  <c r="Q126" i="5"/>
  <c r="T126" i="5" s="1"/>
  <c r="P126" i="5"/>
  <c r="L126" i="5"/>
  <c r="J126" i="5"/>
  <c r="H126" i="5"/>
  <c r="F126" i="5"/>
  <c r="U126" i="5" s="1"/>
  <c r="E126" i="5"/>
  <c r="D126" i="5"/>
  <c r="U125" i="5"/>
  <c r="T125" i="5"/>
  <c r="O125" i="5"/>
  <c r="M125" i="5"/>
  <c r="K125" i="5"/>
  <c r="I125" i="5"/>
  <c r="G125" i="5"/>
  <c r="U124" i="5"/>
  <c r="T124" i="5"/>
  <c r="O124" i="5"/>
  <c r="M124" i="5"/>
  <c r="K124" i="5"/>
  <c r="I124" i="5"/>
  <c r="G124" i="5"/>
  <c r="U123" i="5"/>
  <c r="T123" i="5"/>
  <c r="O123" i="5"/>
  <c r="M123" i="5"/>
  <c r="K123" i="5"/>
  <c r="I123" i="5"/>
  <c r="G123" i="5"/>
  <c r="U122" i="5"/>
  <c r="T122" i="5"/>
  <c r="O122" i="5"/>
  <c r="M122" i="5"/>
  <c r="K122" i="5"/>
  <c r="I122" i="5"/>
  <c r="G122" i="5"/>
  <c r="S121" i="5"/>
  <c r="T121" i="5" s="1"/>
  <c r="R121" i="5"/>
  <c r="Q121" i="5"/>
  <c r="P121" i="5"/>
  <c r="U121" i="5" s="1"/>
  <c r="L121" i="5"/>
  <c r="J121" i="5"/>
  <c r="H121" i="5"/>
  <c r="F121" i="5"/>
  <c r="E121" i="5"/>
  <c r="D121" i="5"/>
  <c r="U120" i="5"/>
  <c r="T120" i="5"/>
  <c r="O120" i="5"/>
  <c r="M120" i="5"/>
  <c r="K120" i="5"/>
  <c r="I120" i="5"/>
  <c r="G120" i="5"/>
  <c r="U119" i="5"/>
  <c r="T119" i="5"/>
  <c r="O119" i="5"/>
  <c r="M119" i="5"/>
  <c r="K119" i="5"/>
  <c r="I119" i="5"/>
  <c r="G119" i="5"/>
  <c r="U118" i="5"/>
  <c r="T118" i="5"/>
  <c r="O118" i="5"/>
  <c r="M118" i="5"/>
  <c r="K118" i="5"/>
  <c r="I118" i="5"/>
  <c r="G118" i="5"/>
  <c r="U117" i="5"/>
  <c r="T117" i="5"/>
  <c r="O117" i="5"/>
  <c r="M117" i="5"/>
  <c r="K117" i="5"/>
  <c r="I117" i="5"/>
  <c r="G117" i="5"/>
  <c r="U116" i="5"/>
  <c r="T116" i="5"/>
  <c r="O116" i="5"/>
  <c r="M116" i="5"/>
  <c r="K116" i="5"/>
  <c r="I116" i="5"/>
  <c r="G116" i="5"/>
  <c r="U115" i="5"/>
  <c r="T115" i="5"/>
  <c r="O115" i="5"/>
  <c r="M115" i="5"/>
  <c r="K115" i="5"/>
  <c r="I115" i="5"/>
  <c r="G115" i="5"/>
  <c r="U114" i="5"/>
  <c r="T114" i="5"/>
  <c r="O114" i="5"/>
  <c r="M114" i="5"/>
  <c r="K114" i="5"/>
  <c r="I114" i="5"/>
  <c r="G114" i="5"/>
  <c r="U113" i="5"/>
  <c r="T113" i="5"/>
  <c r="O113" i="5"/>
  <c r="M113" i="5"/>
  <c r="K113" i="5"/>
  <c r="I113" i="5"/>
  <c r="G113" i="5"/>
  <c r="S112" i="5"/>
  <c r="T112" i="5" s="1"/>
  <c r="R112" i="5"/>
  <c r="Q112" i="5"/>
  <c r="P112" i="5"/>
  <c r="O112" i="5"/>
  <c r="L112" i="5"/>
  <c r="K112" i="5"/>
  <c r="J112" i="5"/>
  <c r="H112" i="5"/>
  <c r="F112" i="5"/>
  <c r="U112" i="5" s="1"/>
  <c r="E112" i="5"/>
  <c r="D112" i="5"/>
  <c r="U111" i="5"/>
  <c r="T111" i="5"/>
  <c r="O111" i="5"/>
  <c r="M111" i="5"/>
  <c r="K111" i="5"/>
  <c r="I111" i="5"/>
  <c r="G111" i="5"/>
  <c r="U110" i="5"/>
  <c r="T110" i="5"/>
  <c r="O110" i="5"/>
  <c r="M110" i="5"/>
  <c r="K110" i="5"/>
  <c r="I110" i="5"/>
  <c r="G110" i="5"/>
  <c r="U109" i="5"/>
  <c r="T109" i="5"/>
  <c r="O109" i="5"/>
  <c r="M109" i="5"/>
  <c r="K109" i="5"/>
  <c r="I109" i="5"/>
  <c r="G109" i="5"/>
  <c r="U108" i="5"/>
  <c r="T108" i="5"/>
  <c r="O108" i="5"/>
  <c r="M108" i="5"/>
  <c r="K108" i="5"/>
  <c r="I108" i="5"/>
  <c r="G108" i="5"/>
  <c r="U107" i="5"/>
  <c r="T107" i="5"/>
  <c r="O107" i="5"/>
  <c r="M107" i="5"/>
  <c r="K107" i="5"/>
  <c r="I107" i="5"/>
  <c r="G107" i="5"/>
  <c r="S106" i="5"/>
  <c r="R106" i="5"/>
  <c r="Q106" i="5"/>
  <c r="T106" i="5" s="1"/>
  <c r="P106" i="5"/>
  <c r="L106" i="5"/>
  <c r="J106" i="5"/>
  <c r="K106" i="5" s="1"/>
  <c r="I106" i="5"/>
  <c r="H106" i="5"/>
  <c r="G106" i="5"/>
  <c r="F106" i="5"/>
  <c r="E106" i="5"/>
  <c r="D106" i="5"/>
  <c r="O106" i="5" s="1"/>
  <c r="U105" i="5"/>
  <c r="T105" i="5"/>
  <c r="O105" i="5"/>
  <c r="M105" i="5"/>
  <c r="K105" i="5"/>
  <c r="I105" i="5"/>
  <c r="G105" i="5"/>
  <c r="S102" i="5"/>
  <c r="R102" i="5"/>
  <c r="Q102" i="5"/>
  <c r="P102" i="5"/>
  <c r="U102" i="5" s="1"/>
  <c r="L102" i="5"/>
  <c r="J102" i="5"/>
  <c r="H102" i="5"/>
  <c r="F102" i="5"/>
  <c r="E102" i="5"/>
  <c r="M102" i="5" s="1"/>
  <c r="D102" i="5"/>
  <c r="S101" i="5"/>
  <c r="R101" i="5"/>
  <c r="Q101" i="5"/>
  <c r="P101" i="5"/>
  <c r="L101" i="5"/>
  <c r="J101" i="5"/>
  <c r="H101" i="5"/>
  <c r="I101" i="5" s="1"/>
  <c r="G101" i="5"/>
  <c r="F101" i="5"/>
  <c r="E101" i="5"/>
  <c r="M101" i="5" s="1"/>
  <c r="D101" i="5"/>
  <c r="O101" i="5" s="1"/>
  <c r="U100" i="5"/>
  <c r="T100" i="5"/>
  <c r="O100" i="5"/>
  <c r="M100" i="5"/>
  <c r="K100" i="5"/>
  <c r="I100" i="5"/>
  <c r="G100" i="5"/>
  <c r="U99" i="5"/>
  <c r="T99" i="5"/>
  <c r="O99" i="5"/>
  <c r="M99" i="5"/>
  <c r="K99" i="5"/>
  <c r="I99" i="5"/>
  <c r="G99" i="5"/>
  <c r="U98" i="5"/>
  <c r="T98" i="5"/>
  <c r="O98" i="5"/>
  <c r="M98" i="5"/>
  <c r="K98" i="5"/>
  <c r="I98" i="5"/>
  <c r="G98" i="5"/>
  <c r="U97" i="5"/>
  <c r="T97" i="5"/>
  <c r="O97" i="5"/>
  <c r="M97" i="5"/>
  <c r="K97" i="5"/>
  <c r="I97" i="5"/>
  <c r="G97" i="5"/>
  <c r="S96" i="5"/>
  <c r="R96" i="5"/>
  <c r="Q96" i="5"/>
  <c r="P96" i="5"/>
  <c r="L96" i="5"/>
  <c r="J96" i="5"/>
  <c r="H96" i="5"/>
  <c r="F96" i="5"/>
  <c r="U96" i="5" s="1"/>
  <c r="E96" i="5"/>
  <c r="K96" i="5" s="1"/>
  <c r="D96" i="5"/>
  <c r="U95" i="5"/>
  <c r="T95" i="5"/>
  <c r="O95" i="5"/>
  <c r="M95" i="5"/>
  <c r="K95" i="5"/>
  <c r="I95" i="5"/>
  <c r="G95" i="5"/>
  <c r="U94" i="5"/>
  <c r="T94" i="5"/>
  <c r="O94" i="5"/>
  <c r="M94" i="5"/>
  <c r="K94" i="5"/>
  <c r="I94" i="5"/>
  <c r="G94" i="5"/>
  <c r="U93" i="5"/>
  <c r="T93" i="5"/>
  <c r="O93" i="5"/>
  <c r="M93" i="5"/>
  <c r="K93" i="5"/>
  <c r="I93" i="5"/>
  <c r="G93" i="5"/>
  <c r="U92" i="5"/>
  <c r="T92" i="5"/>
  <c r="O92" i="5"/>
  <c r="M92" i="5"/>
  <c r="K92" i="5"/>
  <c r="I92" i="5"/>
  <c r="G92" i="5"/>
  <c r="S91" i="5"/>
  <c r="T91" i="5" s="1"/>
  <c r="R91" i="5"/>
  <c r="Q91" i="5"/>
  <c r="P91" i="5"/>
  <c r="L91" i="5"/>
  <c r="J91" i="5"/>
  <c r="H91" i="5"/>
  <c r="F91" i="5"/>
  <c r="U91" i="5" s="1"/>
  <c r="E91" i="5"/>
  <c r="K91" i="5" s="1"/>
  <c r="D91" i="5"/>
  <c r="U90" i="5"/>
  <c r="T90" i="5"/>
  <c r="O90" i="5"/>
  <c r="M90" i="5"/>
  <c r="K90" i="5"/>
  <c r="I90" i="5"/>
  <c r="G90" i="5"/>
  <c r="U89" i="5"/>
  <c r="T89" i="5"/>
  <c r="O89" i="5"/>
  <c r="M89" i="5"/>
  <c r="K89" i="5"/>
  <c r="I89" i="5"/>
  <c r="G89" i="5"/>
  <c r="U88" i="5"/>
  <c r="T88" i="5"/>
  <c r="O88" i="5"/>
  <c r="M88" i="5"/>
  <c r="K88" i="5"/>
  <c r="I88" i="5"/>
  <c r="G88" i="5"/>
  <c r="S85" i="5"/>
  <c r="R85" i="5"/>
  <c r="Q85" i="5"/>
  <c r="P85" i="5"/>
  <c r="L85" i="5"/>
  <c r="J85" i="5"/>
  <c r="H85" i="5"/>
  <c r="F85" i="5"/>
  <c r="G85" i="5" s="1"/>
  <c r="E85" i="5"/>
  <c r="M85" i="5" s="1"/>
  <c r="D85" i="5"/>
  <c r="O85" i="5" s="1"/>
  <c r="T84" i="5"/>
  <c r="S84" i="5"/>
  <c r="R84" i="5"/>
  <c r="Q84" i="5"/>
  <c r="P84" i="5"/>
  <c r="U84" i="5" s="1"/>
  <c r="L84" i="5"/>
  <c r="K84" i="5"/>
  <c r="J84" i="5"/>
  <c r="I84" i="5"/>
  <c r="H84" i="5"/>
  <c r="F84" i="5"/>
  <c r="E84" i="5"/>
  <c r="D84" i="5"/>
  <c r="G84" i="5" s="1"/>
  <c r="U83" i="5"/>
  <c r="T83" i="5"/>
  <c r="O83" i="5"/>
  <c r="M83" i="5"/>
  <c r="K83" i="5"/>
  <c r="I83" i="5"/>
  <c r="G83" i="5"/>
  <c r="U82" i="5"/>
  <c r="T82" i="5"/>
  <c r="O82" i="5"/>
  <c r="M82" i="5"/>
  <c r="K82" i="5"/>
  <c r="I82" i="5"/>
  <c r="G82" i="5"/>
  <c r="U81" i="5"/>
  <c r="T81" i="5"/>
  <c r="O81" i="5"/>
  <c r="M81" i="5"/>
  <c r="K81" i="5"/>
  <c r="I81" i="5"/>
  <c r="G81" i="5"/>
  <c r="U80" i="5"/>
  <c r="T80" i="5"/>
  <c r="O80" i="5"/>
  <c r="M80" i="5"/>
  <c r="K80" i="5"/>
  <c r="I80" i="5"/>
  <c r="G80" i="5"/>
  <c r="U79" i="5"/>
  <c r="T79" i="5"/>
  <c r="O79" i="5"/>
  <c r="M79" i="5"/>
  <c r="K79" i="5"/>
  <c r="I79" i="5"/>
  <c r="G79" i="5"/>
  <c r="S78" i="5"/>
  <c r="R78" i="5"/>
  <c r="Q78" i="5"/>
  <c r="P78" i="5"/>
  <c r="L78" i="5"/>
  <c r="J78" i="5"/>
  <c r="H78" i="5"/>
  <c r="F78" i="5"/>
  <c r="E78" i="5"/>
  <c r="D78" i="5"/>
  <c r="U77" i="5"/>
  <c r="T77" i="5"/>
  <c r="O77" i="5"/>
  <c r="M77" i="5"/>
  <c r="K77" i="5"/>
  <c r="I77" i="5"/>
  <c r="G77" i="5"/>
  <c r="U76" i="5"/>
  <c r="T76" i="5"/>
  <c r="O76" i="5"/>
  <c r="M76" i="5"/>
  <c r="K76" i="5"/>
  <c r="I76" i="5"/>
  <c r="G76" i="5"/>
  <c r="U75" i="5"/>
  <c r="T75" i="5"/>
  <c r="O75" i="5"/>
  <c r="M75" i="5"/>
  <c r="K75" i="5"/>
  <c r="I75" i="5"/>
  <c r="G75" i="5"/>
  <c r="U74" i="5"/>
  <c r="T74" i="5"/>
  <c r="O74" i="5"/>
  <c r="M74" i="5"/>
  <c r="K74" i="5"/>
  <c r="I74" i="5"/>
  <c r="G74" i="5"/>
  <c r="U73" i="5"/>
  <c r="T73" i="5"/>
  <c r="O73" i="5"/>
  <c r="M73" i="5"/>
  <c r="K73" i="5"/>
  <c r="I73" i="5"/>
  <c r="G73" i="5"/>
  <c r="U72" i="5"/>
  <c r="T72" i="5"/>
  <c r="O72" i="5"/>
  <c r="M72" i="5"/>
  <c r="K72" i="5"/>
  <c r="I72" i="5"/>
  <c r="G72" i="5"/>
  <c r="U71" i="5"/>
  <c r="T71" i="5"/>
  <c r="O71" i="5"/>
  <c r="M71" i="5"/>
  <c r="K71" i="5"/>
  <c r="I71" i="5"/>
  <c r="G71" i="5"/>
  <c r="S70" i="5"/>
  <c r="R70" i="5"/>
  <c r="Q70" i="5"/>
  <c r="T70" i="5" s="1"/>
  <c r="P70" i="5"/>
  <c r="L70" i="5"/>
  <c r="J70" i="5"/>
  <c r="K70" i="5" s="1"/>
  <c r="H70" i="5"/>
  <c r="F70" i="5"/>
  <c r="G70" i="5" s="1"/>
  <c r="E70" i="5"/>
  <c r="D70" i="5"/>
  <c r="O70" i="5" s="1"/>
  <c r="U69" i="5"/>
  <c r="T69" i="5"/>
  <c r="O69" i="5"/>
  <c r="M69" i="5"/>
  <c r="K69" i="5"/>
  <c r="I69" i="5"/>
  <c r="G69" i="5"/>
  <c r="U68" i="5"/>
  <c r="T68" i="5"/>
  <c r="O68" i="5"/>
  <c r="M68" i="5"/>
  <c r="K68" i="5"/>
  <c r="I68" i="5"/>
  <c r="G68" i="5"/>
  <c r="U67" i="5"/>
  <c r="T67" i="5"/>
  <c r="O67" i="5"/>
  <c r="M67" i="5"/>
  <c r="K67" i="5"/>
  <c r="I67" i="5"/>
  <c r="G67" i="5"/>
  <c r="U66" i="5"/>
  <c r="T66" i="5"/>
  <c r="O66" i="5"/>
  <c r="M66" i="5"/>
  <c r="K66" i="5"/>
  <c r="I66" i="5"/>
  <c r="G66" i="5"/>
  <c r="U65" i="5"/>
  <c r="T65" i="5"/>
  <c r="O65" i="5"/>
  <c r="M65" i="5"/>
  <c r="K65" i="5"/>
  <c r="I65" i="5"/>
  <c r="G65" i="5"/>
  <c r="U64" i="5"/>
  <c r="T64" i="5"/>
  <c r="O64" i="5"/>
  <c r="M64" i="5"/>
  <c r="K64" i="5"/>
  <c r="I64" i="5"/>
  <c r="G64" i="5"/>
  <c r="S63" i="5"/>
  <c r="R63" i="5"/>
  <c r="Q63" i="5"/>
  <c r="P63" i="5"/>
  <c r="L63" i="5"/>
  <c r="J63" i="5"/>
  <c r="H63" i="5"/>
  <c r="F63" i="5"/>
  <c r="U63" i="5" s="1"/>
  <c r="E63" i="5"/>
  <c r="D63" i="5"/>
  <c r="O63" i="5" s="1"/>
  <c r="U62" i="5"/>
  <c r="T62" i="5"/>
  <c r="O62" i="5"/>
  <c r="M62" i="5"/>
  <c r="K62" i="5"/>
  <c r="I62" i="5"/>
  <c r="G62" i="5"/>
  <c r="U61" i="5"/>
  <c r="T61" i="5"/>
  <c r="O61" i="5"/>
  <c r="M61" i="5"/>
  <c r="K61" i="5"/>
  <c r="I61" i="5"/>
  <c r="G61" i="5"/>
  <c r="U60" i="5"/>
  <c r="T60" i="5"/>
  <c r="O60" i="5"/>
  <c r="M60" i="5"/>
  <c r="K60" i="5"/>
  <c r="I60" i="5"/>
  <c r="G60" i="5"/>
  <c r="U59" i="5"/>
  <c r="T59" i="5"/>
  <c r="O59" i="5"/>
  <c r="M59" i="5"/>
  <c r="K59" i="5"/>
  <c r="I59" i="5"/>
  <c r="G59" i="5"/>
  <c r="S58" i="5"/>
  <c r="R58" i="5"/>
  <c r="Q58" i="5"/>
  <c r="T58" i="5" s="1"/>
  <c r="P58" i="5"/>
  <c r="U58" i="5" s="1"/>
  <c r="O58" i="5"/>
  <c r="L58" i="5"/>
  <c r="J58" i="5"/>
  <c r="H58" i="5"/>
  <c r="F58" i="5"/>
  <c r="E58" i="5"/>
  <c r="M58" i="5" s="1"/>
  <c r="D58" i="5"/>
  <c r="U57" i="5"/>
  <c r="T57" i="5"/>
  <c r="O57" i="5"/>
  <c r="M57" i="5"/>
  <c r="K57" i="5"/>
  <c r="I57" i="5"/>
  <c r="G57" i="5"/>
  <c r="S54" i="5"/>
  <c r="R54" i="5"/>
  <c r="Q54" i="5"/>
  <c r="P54" i="5"/>
  <c r="L54" i="5"/>
  <c r="J54" i="5"/>
  <c r="H54" i="5"/>
  <c r="I54" i="5" s="1"/>
  <c r="F54" i="5"/>
  <c r="E54" i="5"/>
  <c r="M54" i="5" s="1"/>
  <c r="D54" i="5"/>
  <c r="S53" i="5"/>
  <c r="R53" i="5"/>
  <c r="Q53" i="5"/>
  <c r="P53" i="5"/>
  <c r="L53" i="5"/>
  <c r="J53" i="5"/>
  <c r="K53" i="5" s="1"/>
  <c r="H53" i="5"/>
  <c r="I53" i="5" s="1"/>
  <c r="F53" i="5"/>
  <c r="E53" i="5"/>
  <c r="M53" i="5" s="1"/>
  <c r="D53" i="5"/>
  <c r="U52" i="5"/>
  <c r="T52" i="5"/>
  <c r="O52" i="5"/>
  <c r="M52" i="5"/>
  <c r="K52" i="5"/>
  <c r="I52" i="5"/>
  <c r="G52" i="5"/>
  <c r="U51" i="5"/>
  <c r="T51" i="5"/>
  <c r="O51" i="5"/>
  <c r="M51" i="5"/>
  <c r="K51" i="5"/>
  <c r="I51" i="5"/>
  <c r="G51" i="5"/>
  <c r="U50" i="5"/>
  <c r="T50" i="5"/>
  <c r="O50" i="5"/>
  <c r="M50" i="5"/>
  <c r="K50" i="5"/>
  <c r="I50" i="5"/>
  <c r="G50" i="5"/>
  <c r="U49" i="5"/>
  <c r="T49" i="5"/>
  <c r="O49" i="5"/>
  <c r="M49" i="5"/>
  <c r="K49" i="5"/>
  <c r="I49" i="5"/>
  <c r="G49" i="5"/>
  <c r="U48" i="5"/>
  <c r="T48" i="5"/>
  <c r="O48" i="5"/>
  <c r="M48" i="5"/>
  <c r="K48" i="5"/>
  <c r="I48" i="5"/>
  <c r="G48" i="5"/>
  <c r="S47" i="5"/>
  <c r="R47" i="5"/>
  <c r="Q47" i="5"/>
  <c r="P47" i="5"/>
  <c r="L47" i="5"/>
  <c r="J47" i="5"/>
  <c r="H47" i="5"/>
  <c r="F47" i="5"/>
  <c r="U47" i="5" s="1"/>
  <c r="E47" i="5"/>
  <c r="M47" i="5" s="1"/>
  <c r="D47" i="5"/>
  <c r="O47" i="5" s="1"/>
  <c r="U46" i="5"/>
  <c r="T46" i="5"/>
  <c r="O46" i="5"/>
  <c r="M46" i="5"/>
  <c r="K46" i="5"/>
  <c r="I46" i="5"/>
  <c r="G46" i="5"/>
  <c r="U45" i="5"/>
  <c r="T45" i="5"/>
  <c r="O45" i="5"/>
  <c r="M45" i="5"/>
  <c r="K45" i="5"/>
  <c r="I45" i="5"/>
  <c r="G45" i="5"/>
  <c r="U44" i="5"/>
  <c r="T44" i="5"/>
  <c r="O44" i="5"/>
  <c r="M44" i="5"/>
  <c r="K44" i="5"/>
  <c r="I44" i="5"/>
  <c r="G44" i="5"/>
  <c r="U43" i="5"/>
  <c r="T43" i="5"/>
  <c r="O43" i="5"/>
  <c r="M43" i="5"/>
  <c r="K43" i="5"/>
  <c r="I43" i="5"/>
  <c r="G43" i="5"/>
  <c r="U42" i="5"/>
  <c r="T42" i="5"/>
  <c r="O42" i="5"/>
  <c r="M42" i="5"/>
  <c r="K42" i="5"/>
  <c r="I42" i="5"/>
  <c r="G42" i="5"/>
  <c r="U41" i="5"/>
  <c r="T41" i="5"/>
  <c r="O41" i="5"/>
  <c r="M41" i="5"/>
  <c r="K41" i="5"/>
  <c r="I41" i="5"/>
  <c r="G41" i="5"/>
  <c r="S40" i="5"/>
  <c r="R40" i="5"/>
  <c r="Q40" i="5"/>
  <c r="P40" i="5"/>
  <c r="U40" i="5" s="1"/>
  <c r="L40" i="5"/>
  <c r="J40" i="5"/>
  <c r="H40" i="5"/>
  <c r="F40" i="5"/>
  <c r="E40" i="5"/>
  <c r="M40" i="5" s="1"/>
  <c r="D40" i="5"/>
  <c r="U39" i="5"/>
  <c r="T39" i="5"/>
  <c r="O39" i="5"/>
  <c r="M39" i="5"/>
  <c r="K39" i="5"/>
  <c r="I39" i="5"/>
  <c r="G39" i="5"/>
  <c r="U38" i="5"/>
  <c r="T38" i="5"/>
  <c r="O38" i="5"/>
  <c r="M38" i="5"/>
  <c r="K38" i="5"/>
  <c r="I38" i="5"/>
  <c r="G38" i="5"/>
  <c r="U37" i="5"/>
  <c r="T37" i="5"/>
  <c r="O37" i="5"/>
  <c r="M37" i="5"/>
  <c r="K37" i="5"/>
  <c r="I37" i="5"/>
  <c r="G37" i="5"/>
  <c r="U36" i="5"/>
  <c r="T36" i="5"/>
  <c r="O36" i="5"/>
  <c r="M36" i="5"/>
  <c r="K36" i="5"/>
  <c r="I36" i="5"/>
  <c r="G36" i="5"/>
  <c r="S35" i="5"/>
  <c r="R35" i="5"/>
  <c r="Q35" i="5"/>
  <c r="T35" i="5" s="1"/>
  <c r="P35" i="5"/>
  <c r="U35" i="5" s="1"/>
  <c r="L35" i="5"/>
  <c r="J35" i="5"/>
  <c r="H35" i="5"/>
  <c r="F35" i="5"/>
  <c r="E35" i="5"/>
  <c r="D35" i="5"/>
  <c r="O35" i="5" s="1"/>
  <c r="U34" i="5"/>
  <c r="T34" i="5"/>
  <c r="O34" i="5"/>
  <c r="M34" i="5"/>
  <c r="K34" i="5"/>
  <c r="I34" i="5"/>
  <c r="G34" i="5"/>
  <c r="U33" i="5"/>
  <c r="T33" i="5"/>
  <c r="O33" i="5"/>
  <c r="M33" i="5"/>
  <c r="K33" i="5"/>
  <c r="I33" i="5"/>
  <c r="G33" i="5"/>
  <c r="U32" i="5"/>
  <c r="T32" i="5"/>
  <c r="O32" i="5"/>
  <c r="M32" i="5"/>
  <c r="K32" i="5"/>
  <c r="I32" i="5"/>
  <c r="G32" i="5"/>
  <c r="U31" i="5"/>
  <c r="T31" i="5"/>
  <c r="O31" i="5"/>
  <c r="M31" i="5"/>
  <c r="K31" i="5"/>
  <c r="I31" i="5"/>
  <c r="G31" i="5"/>
  <c r="U30" i="5"/>
  <c r="T30" i="5"/>
  <c r="O30" i="5"/>
  <c r="M30" i="5"/>
  <c r="K30" i="5"/>
  <c r="I30" i="5"/>
  <c r="G30" i="5"/>
  <c r="U29" i="5"/>
  <c r="T29" i="5"/>
  <c r="O29" i="5"/>
  <c r="M29" i="5"/>
  <c r="K29" i="5"/>
  <c r="I29" i="5"/>
  <c r="G29" i="5"/>
  <c r="U28" i="5"/>
  <c r="T28" i="5"/>
  <c r="O28" i="5"/>
  <c r="M28" i="5"/>
  <c r="K28" i="5"/>
  <c r="I28" i="5"/>
  <c r="G28" i="5"/>
  <c r="S27" i="5"/>
  <c r="R27" i="5"/>
  <c r="Q27" i="5"/>
  <c r="T27" i="5" s="1"/>
  <c r="P27" i="5"/>
  <c r="U27" i="5" s="1"/>
  <c r="O27" i="5"/>
  <c r="L27" i="5"/>
  <c r="J27" i="5"/>
  <c r="H27" i="5"/>
  <c r="I27" i="5" s="1"/>
  <c r="F27" i="5"/>
  <c r="E27" i="5"/>
  <c r="D27" i="5"/>
  <c r="U26" i="5"/>
  <c r="T26" i="5"/>
  <c r="O26" i="5"/>
  <c r="M26" i="5"/>
  <c r="K26" i="5"/>
  <c r="I26" i="5"/>
  <c r="G26" i="5"/>
  <c r="U25" i="5"/>
  <c r="T25" i="5"/>
  <c r="O25" i="5"/>
  <c r="M25" i="5"/>
  <c r="K25" i="5"/>
  <c r="I25" i="5"/>
  <c r="G25" i="5"/>
  <c r="U24" i="5"/>
  <c r="T24" i="5"/>
  <c r="O24" i="5"/>
  <c r="M24" i="5"/>
  <c r="K24" i="5"/>
  <c r="I24" i="5"/>
  <c r="G24" i="5"/>
  <c r="U23" i="5"/>
  <c r="T23" i="5"/>
  <c r="O23" i="5"/>
  <c r="M23" i="5"/>
  <c r="K23" i="5"/>
  <c r="I23" i="5"/>
  <c r="G23" i="5"/>
  <c r="U22" i="5"/>
  <c r="T22" i="5"/>
  <c r="O22" i="5"/>
  <c r="M22" i="5"/>
  <c r="K22" i="5"/>
  <c r="I22" i="5"/>
  <c r="G22" i="5"/>
  <c r="U21" i="5"/>
  <c r="T21" i="5"/>
  <c r="O21" i="5"/>
  <c r="M21" i="5"/>
  <c r="K21" i="5"/>
  <c r="I21" i="5"/>
  <c r="G21" i="5"/>
  <c r="U20" i="5"/>
  <c r="T20" i="5"/>
  <c r="O20" i="5"/>
  <c r="M20" i="5"/>
  <c r="K20" i="5"/>
  <c r="I20" i="5"/>
  <c r="G20" i="5"/>
  <c r="S19" i="5"/>
  <c r="R19" i="5"/>
  <c r="Q19" i="5"/>
  <c r="T19" i="5" s="1"/>
  <c r="P19" i="5"/>
  <c r="U19" i="5" s="1"/>
  <c r="L19" i="5"/>
  <c r="J19" i="5"/>
  <c r="H19" i="5"/>
  <c r="F19" i="5"/>
  <c r="E19" i="5"/>
  <c r="M19" i="5" s="1"/>
  <c r="D19" i="5"/>
  <c r="U18" i="5"/>
  <c r="T18" i="5"/>
  <c r="O18" i="5"/>
  <c r="M18" i="5"/>
  <c r="K18" i="5"/>
  <c r="I18" i="5"/>
  <c r="G18" i="5"/>
  <c r="U17" i="5"/>
  <c r="T17" i="5"/>
  <c r="O17" i="5"/>
  <c r="M17" i="5"/>
  <c r="K17" i="5"/>
  <c r="I17" i="5"/>
  <c r="G17" i="5"/>
  <c r="U16" i="5"/>
  <c r="T16" i="5"/>
  <c r="O16" i="5"/>
  <c r="M16" i="5"/>
  <c r="K16" i="5"/>
  <c r="I16" i="5"/>
  <c r="G16" i="5"/>
  <c r="U15" i="5"/>
  <c r="T15" i="5"/>
  <c r="O15" i="5"/>
  <c r="M15" i="5"/>
  <c r="K15" i="5"/>
  <c r="I15" i="5"/>
  <c r="G15" i="5"/>
  <c r="U14" i="5"/>
  <c r="T14" i="5"/>
  <c r="O14" i="5"/>
  <c r="M14" i="5"/>
  <c r="K14" i="5"/>
  <c r="I14" i="5"/>
  <c r="G14" i="5"/>
  <c r="U13" i="5"/>
  <c r="T13" i="5"/>
  <c r="O13" i="5"/>
  <c r="M13" i="5"/>
  <c r="K13" i="5"/>
  <c r="I13" i="5"/>
  <c r="G13" i="5"/>
  <c r="U12" i="5"/>
  <c r="T12" i="5"/>
  <c r="O12" i="5"/>
  <c r="M12" i="5"/>
  <c r="K12" i="5"/>
  <c r="I12" i="5"/>
  <c r="G12" i="5"/>
  <c r="U11" i="5"/>
  <c r="T11" i="5"/>
  <c r="O11" i="5"/>
  <c r="M11" i="5"/>
  <c r="K11" i="5"/>
  <c r="I11" i="5"/>
  <c r="G11" i="5"/>
  <c r="U10" i="5"/>
  <c r="S10" i="5"/>
  <c r="R10" i="5"/>
  <c r="Q10" i="5"/>
  <c r="T10" i="5" s="1"/>
  <c r="P10" i="5"/>
  <c r="L10" i="5"/>
  <c r="J10" i="5"/>
  <c r="I10" i="5"/>
  <c r="H10" i="5"/>
  <c r="F10" i="5"/>
  <c r="E10" i="5"/>
  <c r="M10" i="5" s="1"/>
  <c r="D10" i="5"/>
  <c r="U9" i="5"/>
  <c r="T9" i="5"/>
  <c r="O9" i="5"/>
  <c r="M9" i="5"/>
  <c r="K9" i="5"/>
  <c r="I9" i="5"/>
  <c r="G9" i="5"/>
  <c r="U8" i="5"/>
  <c r="T8" i="5"/>
  <c r="O8" i="5"/>
  <c r="M8" i="5"/>
  <c r="K8" i="5"/>
  <c r="I8" i="5"/>
  <c r="G8" i="5"/>
  <c r="S339" i="4"/>
  <c r="R339" i="4"/>
  <c r="Q339" i="4"/>
  <c r="P339" i="4"/>
  <c r="U339" i="4" s="1"/>
  <c r="O339" i="4"/>
  <c r="L339" i="4"/>
  <c r="J339" i="4"/>
  <c r="H339" i="4"/>
  <c r="F339" i="4"/>
  <c r="E339" i="4"/>
  <c r="D339" i="4"/>
  <c r="G339" i="4" s="1"/>
  <c r="U338" i="4"/>
  <c r="T338" i="4"/>
  <c r="S338" i="4"/>
  <c r="R338" i="4"/>
  <c r="Q338" i="4"/>
  <c r="P338" i="4"/>
  <c r="L338" i="4"/>
  <c r="J338" i="4"/>
  <c r="K338" i="4" s="1"/>
  <c r="I338" i="4"/>
  <c r="H338" i="4"/>
  <c r="F338" i="4"/>
  <c r="E338" i="4"/>
  <c r="M338" i="4" s="1"/>
  <c r="D338" i="4"/>
  <c r="S337" i="4"/>
  <c r="R337" i="4"/>
  <c r="Q337" i="4"/>
  <c r="P337" i="4"/>
  <c r="L337" i="4"/>
  <c r="J337" i="4"/>
  <c r="H337" i="4"/>
  <c r="F337" i="4"/>
  <c r="U337" i="4" s="1"/>
  <c r="E337" i="4"/>
  <c r="D337" i="4"/>
  <c r="U336" i="4"/>
  <c r="T336" i="4"/>
  <c r="O336" i="4"/>
  <c r="M336" i="4"/>
  <c r="K336" i="4"/>
  <c r="I336" i="4"/>
  <c r="G336" i="4"/>
  <c r="U335" i="4"/>
  <c r="T335" i="4"/>
  <c r="O335" i="4"/>
  <c r="M335" i="4"/>
  <c r="K335" i="4"/>
  <c r="I335" i="4"/>
  <c r="G335" i="4"/>
  <c r="U334" i="4"/>
  <c r="T334" i="4"/>
  <c r="O334" i="4"/>
  <c r="M334" i="4"/>
  <c r="K334" i="4"/>
  <c r="I334" i="4"/>
  <c r="G334" i="4"/>
  <c r="U333" i="4"/>
  <c r="T333" i="4"/>
  <c r="O333" i="4"/>
  <c r="M333" i="4"/>
  <c r="K333" i="4"/>
  <c r="I333" i="4"/>
  <c r="G333" i="4"/>
  <c r="S332" i="4"/>
  <c r="R332" i="4"/>
  <c r="Q332" i="4"/>
  <c r="T332" i="4" s="1"/>
  <c r="P332" i="4"/>
  <c r="O332" i="4"/>
  <c r="L332" i="4"/>
  <c r="J332" i="4"/>
  <c r="H332" i="4"/>
  <c r="F332" i="4"/>
  <c r="E332" i="4"/>
  <c r="K332" i="4" s="1"/>
  <c r="D332" i="4"/>
  <c r="I332" i="4" s="1"/>
  <c r="U331" i="4"/>
  <c r="T331" i="4"/>
  <c r="O331" i="4"/>
  <c r="M331" i="4"/>
  <c r="K331" i="4"/>
  <c r="I331" i="4"/>
  <c r="G331" i="4"/>
  <c r="U330" i="4"/>
  <c r="T330" i="4"/>
  <c r="O330" i="4"/>
  <c r="M330" i="4"/>
  <c r="K330" i="4"/>
  <c r="I330" i="4"/>
  <c r="G330" i="4"/>
  <c r="U329" i="4"/>
  <c r="T329" i="4"/>
  <c r="O329" i="4"/>
  <c r="M329" i="4"/>
  <c r="K329" i="4"/>
  <c r="I329" i="4"/>
  <c r="G329" i="4"/>
  <c r="U328" i="4"/>
  <c r="T328" i="4"/>
  <c r="O328" i="4"/>
  <c r="M328" i="4"/>
  <c r="K328" i="4"/>
  <c r="I328" i="4"/>
  <c r="G328" i="4"/>
  <c r="U327" i="4"/>
  <c r="T327" i="4"/>
  <c r="O327" i="4"/>
  <c r="M327" i="4"/>
  <c r="K327" i="4"/>
  <c r="I327" i="4"/>
  <c r="G327" i="4"/>
  <c r="U326" i="4"/>
  <c r="T326" i="4"/>
  <c r="O326" i="4"/>
  <c r="M326" i="4"/>
  <c r="K326" i="4"/>
  <c r="I326" i="4"/>
  <c r="G326" i="4"/>
  <c r="U325" i="4"/>
  <c r="T325" i="4"/>
  <c r="O325" i="4"/>
  <c r="M325" i="4"/>
  <c r="K325" i="4"/>
  <c r="I325" i="4"/>
  <c r="G325" i="4"/>
  <c r="U324" i="4"/>
  <c r="T324" i="4"/>
  <c r="O324" i="4"/>
  <c r="M324" i="4"/>
  <c r="K324" i="4"/>
  <c r="I324" i="4"/>
  <c r="G324" i="4"/>
  <c r="S323" i="4"/>
  <c r="R323" i="4"/>
  <c r="Q323" i="4"/>
  <c r="P323" i="4"/>
  <c r="U323" i="4" s="1"/>
  <c r="L323" i="4"/>
  <c r="J323" i="4"/>
  <c r="K323" i="4" s="1"/>
  <c r="H323" i="4"/>
  <c r="I323" i="4" s="1"/>
  <c r="G323" i="4"/>
  <c r="F323" i="4"/>
  <c r="E323" i="4"/>
  <c r="M323" i="4" s="1"/>
  <c r="D323" i="4"/>
  <c r="O323" i="4" s="1"/>
  <c r="U322" i="4"/>
  <c r="T322" i="4"/>
  <c r="O322" i="4"/>
  <c r="M322" i="4"/>
  <c r="K322" i="4"/>
  <c r="I322" i="4"/>
  <c r="G322" i="4"/>
  <c r="U321" i="4"/>
  <c r="T321" i="4"/>
  <c r="O321" i="4"/>
  <c r="M321" i="4"/>
  <c r="K321" i="4"/>
  <c r="I321" i="4"/>
  <c r="G321" i="4"/>
  <c r="U320" i="4"/>
  <c r="T320" i="4"/>
  <c r="O320" i="4"/>
  <c r="M320" i="4"/>
  <c r="K320" i="4"/>
  <c r="I320" i="4"/>
  <c r="G320" i="4"/>
  <c r="U319" i="4"/>
  <c r="T319" i="4"/>
  <c r="O319" i="4"/>
  <c r="M319" i="4"/>
  <c r="K319" i="4"/>
  <c r="I319" i="4"/>
  <c r="G319" i="4"/>
  <c r="U318" i="4"/>
  <c r="T318" i="4"/>
  <c r="O318" i="4"/>
  <c r="M318" i="4"/>
  <c r="K318" i="4"/>
  <c r="I318" i="4"/>
  <c r="G318" i="4"/>
  <c r="S317" i="4"/>
  <c r="T317" i="4" s="1"/>
  <c r="R317" i="4"/>
  <c r="Q317" i="4"/>
  <c r="P317" i="4"/>
  <c r="L317" i="4"/>
  <c r="J317" i="4"/>
  <c r="K317" i="4" s="1"/>
  <c r="H317" i="4"/>
  <c r="F317" i="4"/>
  <c r="E317" i="4"/>
  <c r="D317" i="4"/>
  <c r="O317" i="4" s="1"/>
  <c r="U316" i="4"/>
  <c r="T316" i="4"/>
  <c r="O316" i="4"/>
  <c r="M316" i="4"/>
  <c r="K316" i="4"/>
  <c r="I316" i="4"/>
  <c r="G316" i="4"/>
  <c r="U315" i="4"/>
  <c r="T315" i="4"/>
  <c r="O315" i="4"/>
  <c r="M315" i="4"/>
  <c r="K315" i="4"/>
  <c r="I315" i="4"/>
  <c r="G315" i="4"/>
  <c r="U314" i="4"/>
  <c r="T314" i="4"/>
  <c r="O314" i="4"/>
  <c r="M314" i="4"/>
  <c r="K314" i="4"/>
  <c r="I314" i="4"/>
  <c r="G314" i="4"/>
  <c r="U313" i="4"/>
  <c r="T313" i="4"/>
  <c r="O313" i="4"/>
  <c r="M313" i="4"/>
  <c r="K313" i="4"/>
  <c r="I313" i="4"/>
  <c r="G313" i="4"/>
  <c r="U312" i="4"/>
  <c r="T312" i="4"/>
  <c r="O312" i="4"/>
  <c r="M312" i="4"/>
  <c r="K312" i="4"/>
  <c r="I312" i="4"/>
  <c r="G312" i="4"/>
  <c r="U311" i="4"/>
  <c r="T311" i="4"/>
  <c r="O311" i="4"/>
  <c r="M311" i="4"/>
  <c r="K311" i="4"/>
  <c r="I311" i="4"/>
  <c r="G311" i="4"/>
  <c r="S310" i="4"/>
  <c r="R310" i="4"/>
  <c r="Q310" i="4"/>
  <c r="T310" i="4" s="1"/>
  <c r="P310" i="4"/>
  <c r="L310" i="4"/>
  <c r="J310" i="4"/>
  <c r="H310" i="4"/>
  <c r="F310" i="4"/>
  <c r="G310" i="4" s="1"/>
  <c r="E310" i="4"/>
  <c r="D310" i="4"/>
  <c r="O310" i="4" s="1"/>
  <c r="U309" i="4"/>
  <c r="T309" i="4"/>
  <c r="O309" i="4"/>
  <c r="M309" i="4"/>
  <c r="K309" i="4"/>
  <c r="I309" i="4"/>
  <c r="G309" i="4"/>
  <c r="U308" i="4"/>
  <c r="T308" i="4"/>
  <c r="O308" i="4"/>
  <c r="M308" i="4"/>
  <c r="K308" i="4"/>
  <c r="I308" i="4"/>
  <c r="G308" i="4"/>
  <c r="U307" i="4"/>
  <c r="T307" i="4"/>
  <c r="O307" i="4"/>
  <c r="M307" i="4"/>
  <c r="K307" i="4"/>
  <c r="I307" i="4"/>
  <c r="G307" i="4"/>
  <c r="U306" i="4"/>
  <c r="T306" i="4"/>
  <c r="O306" i="4"/>
  <c r="M306" i="4"/>
  <c r="K306" i="4"/>
  <c r="I306" i="4"/>
  <c r="G306" i="4"/>
  <c r="U305" i="4"/>
  <c r="T305" i="4"/>
  <c r="O305" i="4"/>
  <c r="M305" i="4"/>
  <c r="K305" i="4"/>
  <c r="I305" i="4"/>
  <c r="G305" i="4"/>
  <c r="U304" i="4"/>
  <c r="T304" i="4"/>
  <c r="O304" i="4"/>
  <c r="M304" i="4"/>
  <c r="K304" i="4"/>
  <c r="I304" i="4"/>
  <c r="G304" i="4"/>
  <c r="S303" i="4"/>
  <c r="R303" i="4"/>
  <c r="Q303" i="4"/>
  <c r="P303" i="4"/>
  <c r="L303" i="4"/>
  <c r="J303" i="4"/>
  <c r="H303" i="4"/>
  <c r="F303" i="4"/>
  <c r="U303" i="4" s="1"/>
  <c r="E303" i="4"/>
  <c r="M303" i="4" s="1"/>
  <c r="D303" i="4"/>
  <c r="I303" i="4" s="1"/>
  <c r="U302" i="4"/>
  <c r="T302" i="4"/>
  <c r="O302" i="4"/>
  <c r="M302" i="4"/>
  <c r="K302" i="4"/>
  <c r="I302" i="4"/>
  <c r="G302" i="4"/>
  <c r="S299" i="4"/>
  <c r="R299" i="4"/>
  <c r="Q299" i="4"/>
  <c r="P299" i="4"/>
  <c r="L299" i="4"/>
  <c r="J299" i="4"/>
  <c r="H299" i="4"/>
  <c r="F299" i="4"/>
  <c r="U299" i="4" s="1"/>
  <c r="E299" i="4"/>
  <c r="D299" i="4"/>
  <c r="S298" i="4"/>
  <c r="R298" i="4"/>
  <c r="Q298" i="4"/>
  <c r="T298" i="4" s="1"/>
  <c r="P298" i="4"/>
  <c r="O298" i="4"/>
  <c r="L298" i="4"/>
  <c r="J298" i="4"/>
  <c r="H298" i="4"/>
  <c r="F298" i="4"/>
  <c r="E298" i="4"/>
  <c r="M298" i="4" s="1"/>
  <c r="D298" i="4"/>
  <c r="G298" i="4" s="1"/>
  <c r="U297" i="4"/>
  <c r="T297" i="4"/>
  <c r="O297" i="4"/>
  <c r="M297" i="4"/>
  <c r="K297" i="4"/>
  <c r="I297" i="4"/>
  <c r="G297" i="4"/>
  <c r="U296" i="4"/>
  <c r="T296" i="4"/>
  <c r="O296" i="4"/>
  <c r="M296" i="4"/>
  <c r="K296" i="4"/>
  <c r="I296" i="4"/>
  <c r="G296" i="4"/>
  <c r="U295" i="4"/>
  <c r="T295" i="4"/>
  <c r="O295" i="4"/>
  <c r="M295" i="4"/>
  <c r="K295" i="4"/>
  <c r="I295" i="4"/>
  <c r="G295" i="4"/>
  <c r="U294" i="4"/>
  <c r="T294" i="4"/>
  <c r="O294" i="4"/>
  <c r="M294" i="4"/>
  <c r="K294" i="4"/>
  <c r="I294" i="4"/>
  <c r="G294" i="4"/>
  <c r="U293" i="4"/>
  <c r="T293" i="4"/>
  <c r="O293" i="4"/>
  <c r="M293" i="4"/>
  <c r="K293" i="4"/>
  <c r="I293" i="4"/>
  <c r="G293" i="4"/>
  <c r="S292" i="4"/>
  <c r="R292" i="4"/>
  <c r="Q292" i="4"/>
  <c r="P292" i="4"/>
  <c r="O292" i="4"/>
  <c r="L292" i="4"/>
  <c r="J292" i="4"/>
  <c r="H292" i="4"/>
  <c r="F292" i="4"/>
  <c r="E292" i="4"/>
  <c r="K292" i="4" s="1"/>
  <c r="D292" i="4"/>
  <c r="I292" i="4" s="1"/>
  <c r="U291" i="4"/>
  <c r="T291" i="4"/>
  <c r="O291" i="4"/>
  <c r="M291" i="4"/>
  <c r="K291" i="4"/>
  <c r="I291" i="4"/>
  <c r="G291" i="4"/>
  <c r="U290" i="4"/>
  <c r="T290" i="4"/>
  <c r="O290" i="4"/>
  <c r="M290" i="4"/>
  <c r="K290" i="4"/>
  <c r="I290" i="4"/>
  <c r="G290" i="4"/>
  <c r="U289" i="4"/>
  <c r="T289" i="4"/>
  <c r="O289" i="4"/>
  <c r="M289" i="4"/>
  <c r="K289" i="4"/>
  <c r="I289" i="4"/>
  <c r="G289" i="4"/>
  <c r="U288" i="4"/>
  <c r="T288" i="4"/>
  <c r="O288" i="4"/>
  <c r="M288" i="4"/>
  <c r="K288" i="4"/>
  <c r="I288" i="4"/>
  <c r="G288" i="4"/>
  <c r="U287" i="4"/>
  <c r="T287" i="4"/>
  <c r="O287" i="4"/>
  <c r="M287" i="4"/>
  <c r="K287" i="4"/>
  <c r="I287" i="4"/>
  <c r="G287" i="4"/>
  <c r="U286" i="4"/>
  <c r="T286" i="4"/>
  <c r="O286" i="4"/>
  <c r="M286" i="4"/>
  <c r="K286" i="4"/>
  <c r="I286" i="4"/>
  <c r="G286" i="4"/>
  <c r="S285" i="4"/>
  <c r="T285" i="4" s="1"/>
  <c r="R285" i="4"/>
  <c r="Q285" i="4"/>
  <c r="P285" i="4"/>
  <c r="U285" i="4" s="1"/>
  <c r="L285" i="4"/>
  <c r="J285" i="4"/>
  <c r="H285" i="4"/>
  <c r="F285" i="4"/>
  <c r="E285" i="4"/>
  <c r="D285" i="4"/>
  <c r="U284" i="4"/>
  <c r="T284" i="4"/>
  <c r="O284" i="4"/>
  <c r="M284" i="4"/>
  <c r="K284" i="4"/>
  <c r="I284" i="4"/>
  <c r="G284" i="4"/>
  <c r="U283" i="4"/>
  <c r="T283" i="4"/>
  <c r="O283" i="4"/>
  <c r="M283" i="4"/>
  <c r="K283" i="4"/>
  <c r="I283" i="4"/>
  <c r="G283" i="4"/>
  <c r="U282" i="4"/>
  <c r="T282" i="4"/>
  <c r="O282" i="4"/>
  <c r="M282" i="4"/>
  <c r="K282" i="4"/>
  <c r="I282" i="4"/>
  <c r="G282" i="4"/>
  <c r="U281" i="4"/>
  <c r="T281" i="4"/>
  <c r="O281" i="4"/>
  <c r="M281" i="4"/>
  <c r="K281" i="4"/>
  <c r="I281" i="4"/>
  <c r="G281" i="4"/>
  <c r="U280" i="4"/>
  <c r="T280" i="4"/>
  <c r="O280" i="4"/>
  <c r="M280" i="4"/>
  <c r="K280" i="4"/>
  <c r="I280" i="4"/>
  <c r="G280" i="4"/>
  <c r="U279" i="4"/>
  <c r="T279" i="4"/>
  <c r="O279" i="4"/>
  <c r="M279" i="4"/>
  <c r="K279" i="4"/>
  <c r="I279" i="4"/>
  <c r="G279" i="4"/>
  <c r="U278" i="4"/>
  <c r="T278" i="4"/>
  <c r="O278" i="4"/>
  <c r="M278" i="4"/>
  <c r="K278" i="4"/>
  <c r="I278" i="4"/>
  <c r="G278" i="4"/>
  <c r="U277" i="4"/>
  <c r="T277" i="4"/>
  <c r="O277" i="4"/>
  <c r="M277" i="4"/>
  <c r="K277" i="4"/>
  <c r="I277" i="4"/>
  <c r="G277" i="4"/>
  <c r="U276" i="4"/>
  <c r="T276" i="4"/>
  <c r="O276" i="4"/>
  <c r="M276" i="4"/>
  <c r="K276" i="4"/>
  <c r="I276" i="4"/>
  <c r="G276" i="4"/>
  <c r="S275" i="4"/>
  <c r="R275" i="4"/>
  <c r="Q275" i="4"/>
  <c r="P275" i="4"/>
  <c r="L275" i="4"/>
  <c r="J275" i="4"/>
  <c r="H275" i="4"/>
  <c r="F275" i="4"/>
  <c r="U275" i="4" s="1"/>
  <c r="E275" i="4"/>
  <c r="D275" i="4"/>
  <c r="U274" i="4"/>
  <c r="T274" i="4"/>
  <c r="O274" i="4"/>
  <c r="M274" i="4"/>
  <c r="K274" i="4"/>
  <c r="I274" i="4"/>
  <c r="G274" i="4"/>
  <c r="U273" i="4"/>
  <c r="T273" i="4"/>
  <c r="O273" i="4"/>
  <c r="M273" i="4"/>
  <c r="K273" i="4"/>
  <c r="I273" i="4"/>
  <c r="G273" i="4"/>
  <c r="U272" i="4"/>
  <c r="T272" i="4"/>
  <c r="O272" i="4"/>
  <c r="M272" i="4"/>
  <c r="K272" i="4"/>
  <c r="I272" i="4"/>
  <c r="G272" i="4"/>
  <c r="U271" i="4"/>
  <c r="T271" i="4"/>
  <c r="O271" i="4"/>
  <c r="M271" i="4"/>
  <c r="K271" i="4"/>
  <c r="I271" i="4"/>
  <c r="G271" i="4"/>
  <c r="U270" i="4"/>
  <c r="T270" i="4"/>
  <c r="O270" i="4"/>
  <c r="M270" i="4"/>
  <c r="K270" i="4"/>
  <c r="I270" i="4"/>
  <c r="G270" i="4"/>
  <c r="U269" i="4"/>
  <c r="T269" i="4"/>
  <c r="O269" i="4"/>
  <c r="M269" i="4"/>
  <c r="K269" i="4"/>
  <c r="I269" i="4"/>
  <c r="G269" i="4"/>
  <c r="U268" i="4"/>
  <c r="T268" i="4"/>
  <c r="O268" i="4"/>
  <c r="M268" i="4"/>
  <c r="K268" i="4"/>
  <c r="I268" i="4"/>
  <c r="G268" i="4"/>
  <c r="T267" i="4"/>
  <c r="S267" i="4"/>
  <c r="R267" i="4"/>
  <c r="Q267" i="4"/>
  <c r="P267" i="4"/>
  <c r="L267" i="4"/>
  <c r="K267" i="4"/>
  <c r="J267" i="4"/>
  <c r="H267" i="4"/>
  <c r="F267" i="4"/>
  <c r="E267" i="4"/>
  <c r="D267" i="4"/>
  <c r="O267" i="4" s="1"/>
  <c r="U266" i="4"/>
  <c r="T266" i="4"/>
  <c r="O266" i="4"/>
  <c r="M266" i="4"/>
  <c r="K266" i="4"/>
  <c r="I266" i="4"/>
  <c r="G266" i="4"/>
  <c r="U265" i="4"/>
  <c r="T265" i="4"/>
  <c r="O265" i="4"/>
  <c r="M265" i="4"/>
  <c r="K265" i="4"/>
  <c r="I265" i="4"/>
  <c r="G265" i="4"/>
  <c r="U264" i="4"/>
  <c r="T264" i="4"/>
  <c r="O264" i="4"/>
  <c r="M264" i="4"/>
  <c r="K264" i="4"/>
  <c r="I264" i="4"/>
  <c r="G264" i="4"/>
  <c r="U263" i="4"/>
  <c r="T263" i="4"/>
  <c r="O263" i="4"/>
  <c r="M263" i="4"/>
  <c r="K263" i="4"/>
  <c r="I263" i="4"/>
  <c r="G263" i="4"/>
  <c r="U260" i="4"/>
  <c r="S260" i="4"/>
  <c r="R260" i="4"/>
  <c r="Q260" i="4"/>
  <c r="P260" i="4"/>
  <c r="L260" i="4"/>
  <c r="J260" i="4"/>
  <c r="H260" i="4"/>
  <c r="I260" i="4" s="1"/>
  <c r="F260" i="4"/>
  <c r="E260" i="4"/>
  <c r="M260" i="4" s="1"/>
  <c r="D260" i="4"/>
  <c r="G260" i="4" s="1"/>
  <c r="S259" i="4"/>
  <c r="R259" i="4"/>
  <c r="Q259" i="4"/>
  <c r="P259" i="4"/>
  <c r="U259" i="4" s="1"/>
  <c r="L259" i="4"/>
  <c r="J259" i="4"/>
  <c r="H259" i="4"/>
  <c r="F259" i="4"/>
  <c r="E259" i="4"/>
  <c r="D259" i="4"/>
  <c r="I259" i="4" s="1"/>
  <c r="U258" i="4"/>
  <c r="T258" i="4"/>
  <c r="O258" i="4"/>
  <c r="M258" i="4"/>
  <c r="K258" i="4"/>
  <c r="I258" i="4"/>
  <c r="G258" i="4"/>
  <c r="U257" i="4"/>
  <c r="T257" i="4"/>
  <c r="O257" i="4"/>
  <c r="M257" i="4"/>
  <c r="K257" i="4"/>
  <c r="I257" i="4"/>
  <c r="G257" i="4"/>
  <c r="U256" i="4"/>
  <c r="T256" i="4"/>
  <c r="O256" i="4"/>
  <c r="M256" i="4"/>
  <c r="K256" i="4"/>
  <c r="I256" i="4"/>
  <c r="G256" i="4"/>
  <c r="U255" i="4"/>
  <c r="T255" i="4"/>
  <c r="O255" i="4"/>
  <c r="M255" i="4"/>
  <c r="K255" i="4"/>
  <c r="I255" i="4"/>
  <c r="G255" i="4"/>
  <c r="S254" i="4"/>
  <c r="R254" i="4"/>
  <c r="Q254" i="4"/>
  <c r="P254" i="4"/>
  <c r="U254" i="4" s="1"/>
  <c r="O254" i="4"/>
  <c r="L254" i="4"/>
  <c r="J254" i="4"/>
  <c r="H254" i="4"/>
  <c r="F254" i="4"/>
  <c r="E254" i="4"/>
  <c r="K254" i="4" s="1"/>
  <c r="D254" i="4"/>
  <c r="U253" i="4"/>
  <c r="T253" i="4"/>
  <c r="O253" i="4"/>
  <c r="M253" i="4"/>
  <c r="K253" i="4"/>
  <c r="I253" i="4"/>
  <c r="G253" i="4"/>
  <c r="U252" i="4"/>
  <c r="T252" i="4"/>
  <c r="O252" i="4"/>
  <c r="M252" i="4"/>
  <c r="K252" i="4"/>
  <c r="I252" i="4"/>
  <c r="G252" i="4"/>
  <c r="U251" i="4"/>
  <c r="T251" i="4"/>
  <c r="O251" i="4"/>
  <c r="M251" i="4"/>
  <c r="K251" i="4"/>
  <c r="I251" i="4"/>
  <c r="G251" i="4"/>
  <c r="U250" i="4"/>
  <c r="T250" i="4"/>
  <c r="O250" i="4"/>
  <c r="M250" i="4"/>
  <c r="K250" i="4"/>
  <c r="I250" i="4"/>
  <c r="G250" i="4"/>
  <c r="U249" i="4"/>
  <c r="T249" i="4"/>
  <c r="O249" i="4"/>
  <c r="M249" i="4"/>
  <c r="K249" i="4"/>
  <c r="I249" i="4"/>
  <c r="G249" i="4"/>
  <c r="U248" i="4"/>
  <c r="T248" i="4"/>
  <c r="O248" i="4"/>
  <c r="M248" i="4"/>
  <c r="K248" i="4"/>
  <c r="I248" i="4"/>
  <c r="G248" i="4"/>
  <c r="S247" i="4"/>
  <c r="T247" i="4" s="1"/>
  <c r="R247" i="4"/>
  <c r="Q247" i="4"/>
  <c r="P247" i="4"/>
  <c r="U247" i="4" s="1"/>
  <c r="L247" i="4"/>
  <c r="J247" i="4"/>
  <c r="I247" i="4"/>
  <c r="H247" i="4"/>
  <c r="F247" i="4"/>
  <c r="E247" i="4"/>
  <c r="D247" i="4"/>
  <c r="U246" i="4"/>
  <c r="T246" i="4"/>
  <c r="O246" i="4"/>
  <c r="M246" i="4"/>
  <c r="K246" i="4"/>
  <c r="I246" i="4"/>
  <c r="G246" i="4"/>
  <c r="U245" i="4"/>
  <c r="T245" i="4"/>
  <c r="O245" i="4"/>
  <c r="M245" i="4"/>
  <c r="K245" i="4"/>
  <c r="I245" i="4"/>
  <c r="G245" i="4"/>
  <c r="U244" i="4"/>
  <c r="T244" i="4"/>
  <c r="O244" i="4"/>
  <c r="M244" i="4"/>
  <c r="K244" i="4"/>
  <c r="I244" i="4"/>
  <c r="G244" i="4"/>
  <c r="U243" i="4"/>
  <c r="T243" i="4"/>
  <c r="O243" i="4"/>
  <c r="M243" i="4"/>
  <c r="K243" i="4"/>
  <c r="I243" i="4"/>
  <c r="G243" i="4"/>
  <c r="U242" i="4"/>
  <c r="T242" i="4"/>
  <c r="O242" i="4"/>
  <c r="M242" i="4"/>
  <c r="K242" i="4"/>
  <c r="I242" i="4"/>
  <c r="G242" i="4"/>
  <c r="U241" i="4"/>
  <c r="T241" i="4"/>
  <c r="O241" i="4"/>
  <c r="M241" i="4"/>
  <c r="K241" i="4"/>
  <c r="I241" i="4"/>
  <c r="G241" i="4"/>
  <c r="S240" i="4"/>
  <c r="R240" i="4"/>
  <c r="Q240" i="4"/>
  <c r="P240" i="4"/>
  <c r="U240" i="4" s="1"/>
  <c r="L240" i="4"/>
  <c r="J240" i="4"/>
  <c r="H240" i="4"/>
  <c r="F240" i="4"/>
  <c r="E240" i="4"/>
  <c r="D240" i="4"/>
  <c r="U239" i="4"/>
  <c r="T239" i="4"/>
  <c r="O239" i="4"/>
  <c r="M239" i="4"/>
  <c r="K239" i="4"/>
  <c r="I239" i="4"/>
  <c r="G239" i="4"/>
  <c r="U238" i="4"/>
  <c r="T238" i="4"/>
  <c r="O238" i="4"/>
  <c r="M238" i="4"/>
  <c r="K238" i="4"/>
  <c r="I238" i="4"/>
  <c r="G238" i="4"/>
  <c r="U237" i="4"/>
  <c r="T237" i="4"/>
  <c r="O237" i="4"/>
  <c r="M237" i="4"/>
  <c r="K237" i="4"/>
  <c r="I237" i="4"/>
  <c r="G237" i="4"/>
  <c r="U236" i="4"/>
  <c r="T236" i="4"/>
  <c r="O236" i="4"/>
  <c r="M236" i="4"/>
  <c r="K236" i="4"/>
  <c r="I236" i="4"/>
  <c r="G236" i="4"/>
  <c r="U235" i="4"/>
  <c r="T235" i="4"/>
  <c r="O235" i="4"/>
  <c r="M235" i="4"/>
  <c r="K235" i="4"/>
  <c r="I235" i="4"/>
  <c r="G235" i="4"/>
  <c r="U234" i="4"/>
  <c r="T234" i="4"/>
  <c r="O234" i="4"/>
  <c r="M234" i="4"/>
  <c r="K234" i="4"/>
  <c r="I234" i="4"/>
  <c r="G234" i="4"/>
  <c r="S231" i="4"/>
  <c r="R231" i="4"/>
  <c r="Q231" i="4"/>
  <c r="T231" i="4" s="1"/>
  <c r="P231" i="4"/>
  <c r="L231" i="4"/>
  <c r="J231" i="4"/>
  <c r="H231" i="4"/>
  <c r="F231" i="4"/>
  <c r="E231" i="4"/>
  <c r="M231" i="4" s="1"/>
  <c r="D231" i="4"/>
  <c r="T230" i="4"/>
  <c r="S230" i="4"/>
  <c r="R230" i="4"/>
  <c r="Q230" i="4"/>
  <c r="P230" i="4"/>
  <c r="U230" i="4" s="1"/>
  <c r="L230" i="4"/>
  <c r="K230" i="4"/>
  <c r="J230" i="4"/>
  <c r="I230" i="4"/>
  <c r="H230" i="4"/>
  <c r="F230" i="4"/>
  <c r="E230" i="4"/>
  <c r="D230" i="4"/>
  <c r="G230" i="4" s="1"/>
  <c r="U229" i="4"/>
  <c r="T229" i="4"/>
  <c r="O229" i="4"/>
  <c r="M229" i="4"/>
  <c r="K229" i="4"/>
  <c r="I229" i="4"/>
  <c r="G229" i="4"/>
  <c r="U228" i="4"/>
  <c r="T228" i="4"/>
  <c r="O228" i="4"/>
  <c r="M228" i="4"/>
  <c r="K228" i="4"/>
  <c r="I228" i="4"/>
  <c r="G228" i="4"/>
  <c r="U227" i="4"/>
  <c r="T227" i="4"/>
  <c r="O227" i="4"/>
  <c r="M227" i="4"/>
  <c r="K227" i="4"/>
  <c r="I227" i="4"/>
  <c r="G227" i="4"/>
  <c r="U226" i="4"/>
  <c r="T226" i="4"/>
  <c r="O226" i="4"/>
  <c r="M226" i="4"/>
  <c r="K226" i="4"/>
  <c r="I226" i="4"/>
  <c r="G226" i="4"/>
  <c r="U225" i="4"/>
  <c r="T225" i="4"/>
  <c r="O225" i="4"/>
  <c r="M225" i="4"/>
  <c r="K225" i="4"/>
  <c r="I225" i="4"/>
  <c r="G225" i="4"/>
  <c r="S224" i="4"/>
  <c r="R224" i="4"/>
  <c r="Q224" i="4"/>
  <c r="T224" i="4" s="1"/>
  <c r="P224" i="4"/>
  <c r="L224" i="4"/>
  <c r="M224" i="4" s="1"/>
  <c r="J224" i="4"/>
  <c r="H224" i="4"/>
  <c r="F224" i="4"/>
  <c r="U224" i="4" s="1"/>
  <c r="E224" i="4"/>
  <c r="D224" i="4"/>
  <c r="U223" i="4"/>
  <c r="T223" i="4"/>
  <c r="O223" i="4"/>
  <c r="M223" i="4"/>
  <c r="K223" i="4"/>
  <c r="I223" i="4"/>
  <c r="G223" i="4"/>
  <c r="U222" i="4"/>
  <c r="T222" i="4"/>
  <c r="O222" i="4"/>
  <c r="M222" i="4"/>
  <c r="K222" i="4"/>
  <c r="I222" i="4"/>
  <c r="G222" i="4"/>
  <c r="U221" i="4"/>
  <c r="T221" i="4"/>
  <c r="O221" i="4"/>
  <c r="M221" i="4"/>
  <c r="K221" i="4"/>
  <c r="I221" i="4"/>
  <c r="G221" i="4"/>
  <c r="U220" i="4"/>
  <c r="T220" i="4"/>
  <c r="O220" i="4"/>
  <c r="M220" i="4"/>
  <c r="K220" i="4"/>
  <c r="I220" i="4"/>
  <c r="G220" i="4"/>
  <c r="U219" i="4"/>
  <c r="T219" i="4"/>
  <c r="O219" i="4"/>
  <c r="M219" i="4"/>
  <c r="K219" i="4"/>
  <c r="I219" i="4"/>
  <c r="G219" i="4"/>
  <c r="U218" i="4"/>
  <c r="T218" i="4"/>
  <c r="O218" i="4"/>
  <c r="M218" i="4"/>
  <c r="K218" i="4"/>
  <c r="I218" i="4"/>
  <c r="G218" i="4"/>
  <c r="U217" i="4"/>
  <c r="T217" i="4"/>
  <c r="O217" i="4"/>
  <c r="M217" i="4"/>
  <c r="K217" i="4"/>
  <c r="I217" i="4"/>
  <c r="G217" i="4"/>
  <c r="S216" i="4"/>
  <c r="R216" i="4"/>
  <c r="Q216" i="4"/>
  <c r="T216" i="4" s="1"/>
  <c r="P216" i="4"/>
  <c r="L216" i="4"/>
  <c r="J216" i="4"/>
  <c r="H216" i="4"/>
  <c r="F216" i="4"/>
  <c r="G216" i="4" s="1"/>
  <c r="E216" i="4"/>
  <c r="K216" i="4" s="1"/>
  <c r="D216" i="4"/>
  <c r="O216" i="4" s="1"/>
  <c r="U215" i="4"/>
  <c r="T215" i="4"/>
  <c r="O215" i="4"/>
  <c r="M215" i="4"/>
  <c r="K215" i="4"/>
  <c r="I215" i="4"/>
  <c r="G215" i="4"/>
  <c r="U214" i="4"/>
  <c r="T214" i="4"/>
  <c r="O214" i="4"/>
  <c r="M214" i="4"/>
  <c r="K214" i="4"/>
  <c r="I214" i="4"/>
  <c r="G214" i="4"/>
  <c r="U213" i="4"/>
  <c r="T213" i="4"/>
  <c r="O213" i="4"/>
  <c r="M213" i="4"/>
  <c r="K213" i="4"/>
  <c r="I213" i="4"/>
  <c r="G213" i="4"/>
  <c r="U212" i="4"/>
  <c r="T212" i="4"/>
  <c r="O212" i="4"/>
  <c r="M212" i="4"/>
  <c r="K212" i="4"/>
  <c r="I212" i="4"/>
  <c r="G212" i="4"/>
  <c r="U211" i="4"/>
  <c r="T211" i="4"/>
  <c r="O211" i="4"/>
  <c r="M211" i="4"/>
  <c r="K211" i="4"/>
  <c r="I211" i="4"/>
  <c r="G211" i="4"/>
  <c r="U210" i="4"/>
  <c r="T210" i="4"/>
  <c r="O210" i="4"/>
  <c r="M210" i="4"/>
  <c r="K210" i="4"/>
  <c r="I210" i="4"/>
  <c r="G210" i="4"/>
  <c r="U209" i="4"/>
  <c r="T209" i="4"/>
  <c r="O209" i="4"/>
  <c r="M209" i="4"/>
  <c r="K209" i="4"/>
  <c r="I209" i="4"/>
  <c r="G209" i="4"/>
  <c r="U208" i="4"/>
  <c r="T208" i="4"/>
  <c r="O208" i="4"/>
  <c r="M208" i="4"/>
  <c r="K208" i="4"/>
  <c r="I208" i="4"/>
  <c r="G208" i="4"/>
  <c r="S205" i="4"/>
  <c r="R205" i="4"/>
  <c r="Q205" i="4"/>
  <c r="T205" i="4" s="1"/>
  <c r="P205" i="4"/>
  <c r="U205" i="4" s="1"/>
  <c r="O205" i="4"/>
  <c r="L205" i="4"/>
  <c r="J205" i="4"/>
  <c r="H205" i="4"/>
  <c r="I205" i="4" s="1"/>
  <c r="G205" i="4"/>
  <c r="F205" i="4"/>
  <c r="E205" i="4"/>
  <c r="D205" i="4"/>
  <c r="U204" i="4"/>
  <c r="T204" i="4"/>
  <c r="S204" i="4"/>
  <c r="R204" i="4"/>
  <c r="Q204" i="4"/>
  <c r="P204" i="4"/>
  <c r="L204" i="4"/>
  <c r="J204" i="4"/>
  <c r="I204" i="4"/>
  <c r="H204" i="4"/>
  <c r="F204" i="4"/>
  <c r="E204" i="4"/>
  <c r="K204" i="4" s="1"/>
  <c r="D204" i="4"/>
  <c r="U203" i="4"/>
  <c r="T203" i="4"/>
  <c r="O203" i="4"/>
  <c r="M203" i="4"/>
  <c r="K203" i="4"/>
  <c r="I203" i="4"/>
  <c r="G203" i="4"/>
  <c r="U202" i="4"/>
  <c r="T202" i="4"/>
  <c r="O202" i="4"/>
  <c r="M202" i="4"/>
  <c r="K202" i="4"/>
  <c r="I202" i="4"/>
  <c r="G202" i="4"/>
  <c r="U201" i="4"/>
  <c r="T201" i="4"/>
  <c r="O201" i="4"/>
  <c r="M201" i="4"/>
  <c r="K201" i="4"/>
  <c r="I201" i="4"/>
  <c r="G201" i="4"/>
  <c r="U200" i="4"/>
  <c r="T200" i="4"/>
  <c r="O200" i="4"/>
  <c r="M200" i="4"/>
  <c r="K200" i="4"/>
  <c r="I200" i="4"/>
  <c r="G200" i="4"/>
  <c r="U199" i="4"/>
  <c r="T199" i="4"/>
  <c r="O199" i="4"/>
  <c r="M199" i="4"/>
  <c r="K199" i="4"/>
  <c r="I199" i="4"/>
  <c r="G199" i="4"/>
  <c r="S198" i="4"/>
  <c r="R198" i="4"/>
  <c r="Q198" i="4"/>
  <c r="T198" i="4" s="1"/>
  <c r="P198" i="4"/>
  <c r="L198" i="4"/>
  <c r="M198" i="4" s="1"/>
  <c r="J198" i="4"/>
  <c r="H198" i="4"/>
  <c r="F198" i="4"/>
  <c r="U198" i="4" s="1"/>
  <c r="E198" i="4"/>
  <c r="D198" i="4"/>
  <c r="U197" i="4"/>
  <c r="T197" i="4"/>
  <c r="O197" i="4"/>
  <c r="M197" i="4"/>
  <c r="K197" i="4"/>
  <c r="I197" i="4"/>
  <c r="G197" i="4"/>
  <c r="U196" i="4"/>
  <c r="T196" i="4"/>
  <c r="O196" i="4"/>
  <c r="M196" i="4"/>
  <c r="K196" i="4"/>
  <c r="I196" i="4"/>
  <c r="G196" i="4"/>
  <c r="U195" i="4"/>
  <c r="T195" i="4"/>
  <c r="O195" i="4"/>
  <c r="M195" i="4"/>
  <c r="K195" i="4"/>
  <c r="I195" i="4"/>
  <c r="G195" i="4"/>
  <c r="U194" i="4"/>
  <c r="T194" i="4"/>
  <c r="O194" i="4"/>
  <c r="M194" i="4"/>
  <c r="K194" i="4"/>
  <c r="I194" i="4"/>
  <c r="G194" i="4"/>
  <c r="U193" i="4"/>
  <c r="T193" i="4"/>
  <c r="O193" i="4"/>
  <c r="M193" i="4"/>
  <c r="K193" i="4"/>
  <c r="I193" i="4"/>
  <c r="G193" i="4"/>
  <c r="U192" i="4"/>
  <c r="T192" i="4"/>
  <c r="O192" i="4"/>
  <c r="M192" i="4"/>
  <c r="K192" i="4"/>
  <c r="I192" i="4"/>
  <c r="G192" i="4"/>
  <c r="S191" i="4"/>
  <c r="R191" i="4"/>
  <c r="Q191" i="4"/>
  <c r="P191" i="4"/>
  <c r="U191" i="4" s="1"/>
  <c r="L191" i="4"/>
  <c r="J191" i="4"/>
  <c r="H191" i="4"/>
  <c r="F191" i="4"/>
  <c r="E191" i="4"/>
  <c r="M191" i="4" s="1"/>
  <c r="D191" i="4"/>
  <c r="U190" i="4"/>
  <c r="T190" i="4"/>
  <c r="O190" i="4"/>
  <c r="M190" i="4"/>
  <c r="K190" i="4"/>
  <c r="I190" i="4"/>
  <c r="G190" i="4"/>
  <c r="U189" i="4"/>
  <c r="T189" i="4"/>
  <c r="O189" i="4"/>
  <c r="M189" i="4"/>
  <c r="K189" i="4"/>
  <c r="I189" i="4"/>
  <c r="G189" i="4"/>
  <c r="U188" i="4"/>
  <c r="T188" i="4"/>
  <c r="O188" i="4"/>
  <c r="M188" i="4"/>
  <c r="K188" i="4"/>
  <c r="I188" i="4"/>
  <c r="G188" i="4"/>
  <c r="U187" i="4"/>
  <c r="T187" i="4"/>
  <c r="O187" i="4"/>
  <c r="M187" i="4"/>
  <c r="K187" i="4"/>
  <c r="I187" i="4"/>
  <c r="G187" i="4"/>
  <c r="U186" i="4"/>
  <c r="T186" i="4"/>
  <c r="O186" i="4"/>
  <c r="M186" i="4"/>
  <c r="K186" i="4"/>
  <c r="I186" i="4"/>
  <c r="G186" i="4"/>
  <c r="S185" i="4"/>
  <c r="R185" i="4"/>
  <c r="Q185" i="4"/>
  <c r="T185" i="4" s="1"/>
  <c r="P185" i="4"/>
  <c r="U185" i="4" s="1"/>
  <c r="O185" i="4"/>
  <c r="L185" i="4"/>
  <c r="J185" i="4"/>
  <c r="H185" i="4"/>
  <c r="F185" i="4"/>
  <c r="E185" i="4"/>
  <c r="D185" i="4"/>
  <c r="U184" i="4"/>
  <c r="T184" i="4"/>
  <c r="O184" i="4"/>
  <c r="M184" i="4"/>
  <c r="K184" i="4"/>
  <c r="I184" i="4"/>
  <c r="G184" i="4"/>
  <c r="U183" i="4"/>
  <c r="T183" i="4"/>
  <c r="O183" i="4"/>
  <c r="M183" i="4"/>
  <c r="K183" i="4"/>
  <c r="I183" i="4"/>
  <c r="G183" i="4"/>
  <c r="U182" i="4"/>
  <c r="T182" i="4"/>
  <c r="O182" i="4"/>
  <c r="M182" i="4"/>
  <c r="K182" i="4"/>
  <c r="I182" i="4"/>
  <c r="G182" i="4"/>
  <c r="U181" i="4"/>
  <c r="T181" i="4"/>
  <c r="O181" i="4"/>
  <c r="M181" i="4"/>
  <c r="K181" i="4"/>
  <c r="I181" i="4"/>
  <c r="G181" i="4"/>
  <c r="U180" i="4"/>
  <c r="T180" i="4"/>
  <c r="O180" i="4"/>
  <c r="M180" i="4"/>
  <c r="K180" i="4"/>
  <c r="I180" i="4"/>
  <c r="G180" i="4"/>
  <c r="S179" i="4"/>
  <c r="R179" i="4"/>
  <c r="Q179" i="4"/>
  <c r="P179" i="4"/>
  <c r="U179" i="4" s="1"/>
  <c r="L179" i="4"/>
  <c r="J179" i="4"/>
  <c r="H179" i="4"/>
  <c r="F179" i="4"/>
  <c r="E179" i="4"/>
  <c r="M179" i="4" s="1"/>
  <c r="D179" i="4"/>
  <c r="U178" i="4"/>
  <c r="T178" i="4"/>
  <c r="O178" i="4"/>
  <c r="M178" i="4"/>
  <c r="K178" i="4"/>
  <c r="I178" i="4"/>
  <c r="G178" i="4"/>
  <c r="U177" i="4"/>
  <c r="T177" i="4"/>
  <c r="O177" i="4"/>
  <c r="M177" i="4"/>
  <c r="K177" i="4"/>
  <c r="I177" i="4"/>
  <c r="G177" i="4"/>
  <c r="U176" i="4"/>
  <c r="T176" i="4"/>
  <c r="O176" i="4"/>
  <c r="M176" i="4"/>
  <c r="K176" i="4"/>
  <c r="I176" i="4"/>
  <c r="G176" i="4"/>
  <c r="U175" i="4"/>
  <c r="T175" i="4"/>
  <c r="O175" i="4"/>
  <c r="M175" i="4"/>
  <c r="K175" i="4"/>
  <c r="I175" i="4"/>
  <c r="G175" i="4"/>
  <c r="U174" i="4"/>
  <c r="T174" i="4"/>
  <c r="O174" i="4"/>
  <c r="M174" i="4"/>
  <c r="K174" i="4"/>
  <c r="I174" i="4"/>
  <c r="G174" i="4"/>
  <c r="U173" i="4"/>
  <c r="T173" i="4"/>
  <c r="O173" i="4"/>
  <c r="M173" i="4"/>
  <c r="K173" i="4"/>
  <c r="I173" i="4"/>
  <c r="G173" i="4"/>
  <c r="S170" i="4"/>
  <c r="R170" i="4"/>
  <c r="Q170" i="4"/>
  <c r="P170" i="4"/>
  <c r="O170" i="4"/>
  <c r="L170" i="4"/>
  <c r="J170" i="4"/>
  <c r="H170" i="4"/>
  <c r="F170" i="4"/>
  <c r="U170" i="4" s="1"/>
  <c r="E170" i="4"/>
  <c r="D170" i="4"/>
  <c r="G170" i="4" s="1"/>
  <c r="S169" i="4"/>
  <c r="T169" i="4" s="1"/>
  <c r="R169" i="4"/>
  <c r="Q169" i="4"/>
  <c r="P169" i="4"/>
  <c r="L169" i="4"/>
  <c r="J169" i="4"/>
  <c r="H169" i="4"/>
  <c r="F169" i="4"/>
  <c r="E169" i="4"/>
  <c r="D169" i="4"/>
  <c r="O169" i="4" s="1"/>
  <c r="U168" i="4"/>
  <c r="T168" i="4"/>
  <c r="O168" i="4"/>
  <c r="M168" i="4"/>
  <c r="K168" i="4"/>
  <c r="I168" i="4"/>
  <c r="G168" i="4"/>
  <c r="U167" i="4"/>
  <c r="T167" i="4"/>
  <c r="O167" i="4"/>
  <c r="M167" i="4"/>
  <c r="K167" i="4"/>
  <c r="I167" i="4"/>
  <c r="G167" i="4"/>
  <c r="U166" i="4"/>
  <c r="T166" i="4"/>
  <c r="O166" i="4"/>
  <c r="M166" i="4"/>
  <c r="K166" i="4"/>
  <c r="I166" i="4"/>
  <c r="G166" i="4"/>
  <c r="U165" i="4"/>
  <c r="T165" i="4"/>
  <c r="O165" i="4"/>
  <c r="M165" i="4"/>
  <c r="K165" i="4"/>
  <c r="I165" i="4"/>
  <c r="G165" i="4"/>
  <c r="U164" i="4"/>
  <c r="T164" i="4"/>
  <c r="O164" i="4"/>
  <c r="M164" i="4"/>
  <c r="K164" i="4"/>
  <c r="I164" i="4"/>
  <c r="G164" i="4"/>
  <c r="S163" i="4"/>
  <c r="R163" i="4"/>
  <c r="Q163" i="4"/>
  <c r="T163" i="4" s="1"/>
  <c r="P163" i="4"/>
  <c r="U163" i="4" s="1"/>
  <c r="L163" i="4"/>
  <c r="J163" i="4"/>
  <c r="H163" i="4"/>
  <c r="F163" i="4"/>
  <c r="E163" i="4"/>
  <c r="M163" i="4" s="1"/>
  <c r="D163" i="4"/>
  <c r="U162" i="4"/>
  <c r="T162" i="4"/>
  <c r="O162" i="4"/>
  <c r="M162" i="4"/>
  <c r="K162" i="4"/>
  <c r="I162" i="4"/>
  <c r="G162" i="4"/>
  <c r="U161" i="4"/>
  <c r="T161" i="4"/>
  <c r="O161" i="4"/>
  <c r="M161" i="4"/>
  <c r="K161" i="4"/>
  <c r="I161" i="4"/>
  <c r="G161" i="4"/>
  <c r="U160" i="4"/>
  <c r="T160" i="4"/>
  <c r="O160" i="4"/>
  <c r="M160" i="4"/>
  <c r="K160" i="4"/>
  <c r="I160" i="4"/>
  <c r="G160" i="4"/>
  <c r="U159" i="4"/>
  <c r="T159" i="4"/>
  <c r="O159" i="4"/>
  <c r="M159" i="4"/>
  <c r="K159" i="4"/>
  <c r="I159" i="4"/>
  <c r="G159" i="4"/>
  <c r="U158" i="4"/>
  <c r="T158" i="4"/>
  <c r="O158" i="4"/>
  <c r="M158" i="4"/>
  <c r="K158" i="4"/>
  <c r="I158" i="4"/>
  <c r="G158" i="4"/>
  <c r="S157" i="4"/>
  <c r="R157" i="4"/>
  <c r="Q157" i="4"/>
  <c r="T157" i="4" s="1"/>
  <c r="P157" i="4"/>
  <c r="L157" i="4"/>
  <c r="J157" i="4"/>
  <c r="K157" i="4" s="1"/>
  <c r="H157" i="4"/>
  <c r="F157" i="4"/>
  <c r="E157" i="4"/>
  <c r="M157" i="4" s="1"/>
  <c r="D157" i="4"/>
  <c r="O157" i="4" s="1"/>
  <c r="U156" i="4"/>
  <c r="T156" i="4"/>
  <c r="O156" i="4"/>
  <c r="M156" i="4"/>
  <c r="K156" i="4"/>
  <c r="I156" i="4"/>
  <c r="G156" i="4"/>
  <c r="U155" i="4"/>
  <c r="T155" i="4"/>
  <c r="O155" i="4"/>
  <c r="M155" i="4"/>
  <c r="K155" i="4"/>
  <c r="I155" i="4"/>
  <c r="G155" i="4"/>
  <c r="U154" i="4"/>
  <c r="T154" i="4"/>
  <c r="O154" i="4"/>
  <c r="M154" i="4"/>
  <c r="K154" i="4"/>
  <c r="I154" i="4"/>
  <c r="G154" i="4"/>
  <c r="U153" i="4"/>
  <c r="T153" i="4"/>
  <c r="O153" i="4"/>
  <c r="M153" i="4"/>
  <c r="K153" i="4"/>
  <c r="I153" i="4"/>
  <c r="G153" i="4"/>
  <c r="U152" i="4"/>
  <c r="T152" i="4"/>
  <c r="O152" i="4"/>
  <c r="M152" i="4"/>
  <c r="K152" i="4"/>
  <c r="I152" i="4"/>
  <c r="G152" i="4"/>
  <c r="U151" i="4"/>
  <c r="T151" i="4"/>
  <c r="O151" i="4"/>
  <c r="M151" i="4"/>
  <c r="K151" i="4"/>
  <c r="I151" i="4"/>
  <c r="G151" i="4"/>
  <c r="S150" i="4"/>
  <c r="R150" i="4"/>
  <c r="Q150" i="4"/>
  <c r="P150" i="4"/>
  <c r="U150" i="4" s="1"/>
  <c r="L150" i="4"/>
  <c r="J150" i="4"/>
  <c r="H150" i="4"/>
  <c r="G150" i="4"/>
  <c r="F150" i="4"/>
  <c r="E150" i="4"/>
  <c r="D150" i="4"/>
  <c r="I150" i="4" s="1"/>
  <c r="U149" i="4"/>
  <c r="T149" i="4"/>
  <c r="O149" i="4"/>
  <c r="M149" i="4"/>
  <c r="K149" i="4"/>
  <c r="I149" i="4"/>
  <c r="G149" i="4"/>
  <c r="U148" i="4"/>
  <c r="T148" i="4"/>
  <c r="O148" i="4"/>
  <c r="M148" i="4"/>
  <c r="K148" i="4"/>
  <c r="I148" i="4"/>
  <c r="G148" i="4"/>
  <c r="U147" i="4"/>
  <c r="T147" i="4"/>
  <c r="O147" i="4"/>
  <c r="M147" i="4"/>
  <c r="K147" i="4"/>
  <c r="I147" i="4"/>
  <c r="G147" i="4"/>
  <c r="U146" i="4"/>
  <c r="T146" i="4"/>
  <c r="O146" i="4"/>
  <c r="M146" i="4"/>
  <c r="K146" i="4"/>
  <c r="I146" i="4"/>
  <c r="G146" i="4"/>
  <c r="U145" i="4"/>
  <c r="T145" i="4"/>
  <c r="O145" i="4"/>
  <c r="M145" i="4"/>
  <c r="K145" i="4"/>
  <c r="I145" i="4"/>
  <c r="G145" i="4"/>
  <c r="S144" i="4"/>
  <c r="T144" i="4" s="1"/>
  <c r="R144" i="4"/>
  <c r="Q144" i="4"/>
  <c r="P144" i="4"/>
  <c r="O144" i="4"/>
  <c r="L144" i="4"/>
  <c r="J144" i="4"/>
  <c r="H144" i="4"/>
  <c r="F144" i="4"/>
  <c r="E144" i="4"/>
  <c r="D144" i="4"/>
  <c r="U143" i="4"/>
  <c r="T143" i="4"/>
  <c r="O143" i="4"/>
  <c r="M143" i="4"/>
  <c r="K143" i="4"/>
  <c r="I143" i="4"/>
  <c r="G143" i="4"/>
  <c r="U142" i="4"/>
  <c r="T142" i="4"/>
  <c r="O142" i="4"/>
  <c r="M142" i="4"/>
  <c r="K142" i="4"/>
  <c r="I142" i="4"/>
  <c r="G142" i="4"/>
  <c r="U141" i="4"/>
  <c r="T141" i="4"/>
  <c r="O141" i="4"/>
  <c r="M141" i="4"/>
  <c r="K141" i="4"/>
  <c r="I141" i="4"/>
  <c r="G141" i="4"/>
  <c r="U140" i="4"/>
  <c r="T140" i="4"/>
  <c r="O140" i="4"/>
  <c r="M140" i="4"/>
  <c r="K140" i="4"/>
  <c r="I140" i="4"/>
  <c r="G140" i="4"/>
  <c r="U139" i="4"/>
  <c r="T139" i="4"/>
  <c r="O139" i="4"/>
  <c r="M139" i="4"/>
  <c r="K139" i="4"/>
  <c r="I139" i="4"/>
  <c r="G139" i="4"/>
  <c r="U138" i="4"/>
  <c r="T138" i="4"/>
  <c r="O138" i="4"/>
  <c r="M138" i="4"/>
  <c r="K138" i="4"/>
  <c r="I138" i="4"/>
  <c r="G138" i="4"/>
  <c r="S137" i="4"/>
  <c r="R137" i="4"/>
  <c r="Q137" i="4"/>
  <c r="P137" i="4"/>
  <c r="L137" i="4"/>
  <c r="J137" i="4"/>
  <c r="H137" i="4"/>
  <c r="I137" i="4" s="1"/>
  <c r="F137" i="4"/>
  <c r="G137" i="4" s="1"/>
  <c r="E137" i="4"/>
  <c r="M137" i="4" s="1"/>
  <c r="D137" i="4"/>
  <c r="O137" i="4" s="1"/>
  <c r="U136" i="4"/>
  <c r="T136" i="4"/>
  <c r="O136" i="4"/>
  <c r="M136" i="4"/>
  <c r="K136" i="4"/>
  <c r="I136" i="4"/>
  <c r="G136" i="4"/>
  <c r="U135" i="4"/>
  <c r="T135" i="4"/>
  <c r="O135" i="4"/>
  <c r="M135" i="4"/>
  <c r="K135" i="4"/>
  <c r="I135" i="4"/>
  <c r="G135" i="4"/>
  <c r="U134" i="4"/>
  <c r="T134" i="4"/>
  <c r="O134" i="4"/>
  <c r="M134" i="4"/>
  <c r="K134" i="4"/>
  <c r="I134" i="4"/>
  <c r="G134" i="4"/>
  <c r="U133" i="4"/>
  <c r="T133" i="4"/>
  <c r="O133" i="4"/>
  <c r="M133" i="4"/>
  <c r="K133" i="4"/>
  <c r="I133" i="4"/>
  <c r="G133" i="4"/>
  <c r="S132" i="4"/>
  <c r="T132" i="4" s="1"/>
  <c r="R132" i="4"/>
  <c r="Q132" i="4"/>
  <c r="P132" i="4"/>
  <c r="O132" i="4"/>
  <c r="L132" i="4"/>
  <c r="J132" i="4"/>
  <c r="H132" i="4"/>
  <c r="F132" i="4"/>
  <c r="U132" i="4" s="1"/>
  <c r="E132" i="4"/>
  <c r="M132" i="4" s="1"/>
  <c r="D132" i="4"/>
  <c r="U131" i="4"/>
  <c r="T131" i="4"/>
  <c r="O131" i="4"/>
  <c r="M131" i="4"/>
  <c r="K131" i="4"/>
  <c r="I131" i="4"/>
  <c r="G131" i="4"/>
  <c r="U130" i="4"/>
  <c r="T130" i="4"/>
  <c r="O130" i="4"/>
  <c r="M130" i="4"/>
  <c r="K130" i="4"/>
  <c r="I130" i="4"/>
  <c r="G130" i="4"/>
  <c r="U129" i="4"/>
  <c r="T129" i="4"/>
  <c r="O129" i="4"/>
  <c r="M129" i="4"/>
  <c r="K129" i="4"/>
  <c r="I129" i="4"/>
  <c r="G129" i="4"/>
  <c r="U128" i="4"/>
  <c r="T128" i="4"/>
  <c r="O128" i="4"/>
  <c r="M128" i="4"/>
  <c r="K128" i="4"/>
  <c r="I128" i="4"/>
  <c r="G128" i="4"/>
  <c r="U127" i="4"/>
  <c r="T127" i="4"/>
  <c r="O127" i="4"/>
  <c r="M127" i="4"/>
  <c r="K127" i="4"/>
  <c r="I127" i="4"/>
  <c r="G127" i="4"/>
  <c r="S126" i="4"/>
  <c r="R126" i="4"/>
  <c r="Q126" i="4"/>
  <c r="T126" i="4" s="1"/>
  <c r="P126" i="4"/>
  <c r="L126" i="4"/>
  <c r="J126" i="4"/>
  <c r="H126" i="4"/>
  <c r="F126" i="4"/>
  <c r="E126" i="4"/>
  <c r="K126" i="4" s="1"/>
  <c r="D126" i="4"/>
  <c r="U125" i="4"/>
  <c r="T125" i="4"/>
  <c r="O125" i="4"/>
  <c r="M125" i="4"/>
  <c r="K125" i="4"/>
  <c r="I125" i="4"/>
  <c r="G125" i="4"/>
  <c r="U124" i="4"/>
  <c r="T124" i="4"/>
  <c r="O124" i="4"/>
  <c r="M124" i="4"/>
  <c r="K124" i="4"/>
  <c r="I124" i="4"/>
  <c r="G124" i="4"/>
  <c r="U123" i="4"/>
  <c r="T123" i="4"/>
  <c r="O123" i="4"/>
  <c r="M123" i="4"/>
  <c r="K123" i="4"/>
  <c r="I123" i="4"/>
  <c r="G123" i="4"/>
  <c r="U122" i="4"/>
  <c r="T122" i="4"/>
  <c r="O122" i="4"/>
  <c r="M122" i="4"/>
  <c r="K122" i="4"/>
  <c r="I122" i="4"/>
  <c r="G122" i="4"/>
  <c r="S121" i="4"/>
  <c r="R121" i="4"/>
  <c r="Q121" i="4"/>
  <c r="T121" i="4" s="1"/>
  <c r="P121" i="4"/>
  <c r="L121" i="4"/>
  <c r="J121" i="4"/>
  <c r="H121" i="4"/>
  <c r="F121" i="4"/>
  <c r="U121" i="4" s="1"/>
  <c r="E121" i="4"/>
  <c r="K121" i="4" s="1"/>
  <c r="D121" i="4"/>
  <c r="O121" i="4" s="1"/>
  <c r="U120" i="4"/>
  <c r="T120" i="4"/>
  <c r="O120" i="4"/>
  <c r="M120" i="4"/>
  <c r="K120" i="4"/>
  <c r="I120" i="4"/>
  <c r="G120" i="4"/>
  <c r="U119" i="4"/>
  <c r="T119" i="4"/>
  <c r="O119" i="4"/>
  <c r="M119" i="4"/>
  <c r="K119" i="4"/>
  <c r="I119" i="4"/>
  <c r="G119" i="4"/>
  <c r="U118" i="4"/>
  <c r="T118" i="4"/>
  <c r="O118" i="4"/>
  <c r="M118" i="4"/>
  <c r="K118" i="4"/>
  <c r="I118" i="4"/>
  <c r="G118" i="4"/>
  <c r="U117" i="4"/>
  <c r="T117" i="4"/>
  <c r="O117" i="4"/>
  <c r="M117" i="4"/>
  <c r="K117" i="4"/>
  <c r="I117" i="4"/>
  <c r="G117" i="4"/>
  <c r="U116" i="4"/>
  <c r="T116" i="4"/>
  <c r="O116" i="4"/>
  <c r="M116" i="4"/>
  <c r="K116" i="4"/>
  <c r="I116" i="4"/>
  <c r="G116" i="4"/>
  <c r="U115" i="4"/>
  <c r="T115" i="4"/>
  <c r="O115" i="4"/>
  <c r="M115" i="4"/>
  <c r="K115" i="4"/>
  <c r="I115" i="4"/>
  <c r="G115" i="4"/>
  <c r="U114" i="4"/>
  <c r="T114" i="4"/>
  <c r="O114" i="4"/>
  <c r="M114" i="4"/>
  <c r="K114" i="4"/>
  <c r="I114" i="4"/>
  <c r="G114" i="4"/>
  <c r="U113" i="4"/>
  <c r="T113" i="4"/>
  <c r="O113" i="4"/>
  <c r="M113" i="4"/>
  <c r="K113" i="4"/>
  <c r="I113" i="4"/>
  <c r="G113" i="4"/>
  <c r="S112" i="4"/>
  <c r="R112" i="4"/>
  <c r="Q112" i="4"/>
  <c r="T112" i="4" s="1"/>
  <c r="P112" i="4"/>
  <c r="L112" i="4"/>
  <c r="J112" i="4"/>
  <c r="H112" i="4"/>
  <c r="F112" i="4"/>
  <c r="E112" i="4"/>
  <c r="M112" i="4" s="1"/>
  <c r="D112" i="4"/>
  <c r="U111" i="4"/>
  <c r="T111" i="4"/>
  <c r="O111" i="4"/>
  <c r="M111" i="4"/>
  <c r="K111" i="4"/>
  <c r="I111" i="4"/>
  <c r="G111" i="4"/>
  <c r="U110" i="4"/>
  <c r="T110" i="4"/>
  <c r="O110" i="4"/>
  <c r="M110" i="4"/>
  <c r="K110" i="4"/>
  <c r="I110" i="4"/>
  <c r="G110" i="4"/>
  <c r="U109" i="4"/>
  <c r="T109" i="4"/>
  <c r="O109" i="4"/>
  <c r="M109" i="4"/>
  <c r="K109" i="4"/>
  <c r="I109" i="4"/>
  <c r="G109" i="4"/>
  <c r="U108" i="4"/>
  <c r="T108" i="4"/>
  <c r="O108" i="4"/>
  <c r="M108" i="4"/>
  <c r="K108" i="4"/>
  <c r="I108" i="4"/>
  <c r="G108" i="4"/>
  <c r="U107" i="4"/>
  <c r="T107" i="4"/>
  <c r="O107" i="4"/>
  <c r="M107" i="4"/>
  <c r="K107" i="4"/>
  <c r="I107" i="4"/>
  <c r="G107" i="4"/>
  <c r="S106" i="4"/>
  <c r="R106" i="4"/>
  <c r="Q106" i="4"/>
  <c r="P106" i="4"/>
  <c r="L106" i="4"/>
  <c r="K106" i="4"/>
  <c r="J106" i="4"/>
  <c r="H106" i="4"/>
  <c r="F106" i="4"/>
  <c r="U106" i="4" s="1"/>
  <c r="E106" i="4"/>
  <c r="M106" i="4" s="1"/>
  <c r="D106" i="4"/>
  <c r="U105" i="4"/>
  <c r="T105" i="4"/>
  <c r="O105" i="4"/>
  <c r="M105" i="4"/>
  <c r="K105" i="4"/>
  <c r="I105" i="4"/>
  <c r="G105" i="4"/>
  <c r="S102" i="4"/>
  <c r="R102" i="4"/>
  <c r="Q102" i="4"/>
  <c r="T102" i="4" s="1"/>
  <c r="P102" i="4"/>
  <c r="L102" i="4"/>
  <c r="K102" i="4"/>
  <c r="J102" i="4"/>
  <c r="H102" i="4"/>
  <c r="F102" i="4"/>
  <c r="U102" i="4" s="1"/>
  <c r="E102" i="4"/>
  <c r="D102" i="4"/>
  <c r="I102" i="4" s="1"/>
  <c r="S101" i="4"/>
  <c r="T101" i="4" s="1"/>
  <c r="R101" i="4"/>
  <c r="Q101" i="4"/>
  <c r="P101" i="4"/>
  <c r="U101" i="4" s="1"/>
  <c r="L101" i="4"/>
  <c r="J101" i="4"/>
  <c r="I101" i="4"/>
  <c r="H101" i="4"/>
  <c r="F101" i="4"/>
  <c r="E101" i="4"/>
  <c r="D101" i="4"/>
  <c r="U100" i="4"/>
  <c r="T100" i="4"/>
  <c r="O100" i="4"/>
  <c r="M100" i="4"/>
  <c r="K100" i="4"/>
  <c r="I100" i="4"/>
  <c r="G100" i="4"/>
  <c r="U99" i="4"/>
  <c r="T99" i="4"/>
  <c r="O99" i="4"/>
  <c r="M99" i="4"/>
  <c r="K99" i="4"/>
  <c r="I99" i="4"/>
  <c r="G99" i="4"/>
  <c r="U98" i="4"/>
  <c r="T98" i="4"/>
  <c r="O98" i="4"/>
  <c r="M98" i="4"/>
  <c r="K98" i="4"/>
  <c r="I98" i="4"/>
  <c r="G98" i="4"/>
  <c r="U97" i="4"/>
  <c r="T97" i="4"/>
  <c r="O97" i="4"/>
  <c r="M97" i="4"/>
  <c r="K97" i="4"/>
  <c r="I97" i="4"/>
  <c r="G97" i="4"/>
  <c r="S96" i="4"/>
  <c r="R96" i="4"/>
  <c r="Q96" i="4"/>
  <c r="P96" i="4"/>
  <c r="L96" i="4"/>
  <c r="J96" i="4"/>
  <c r="I96" i="4"/>
  <c r="H96" i="4"/>
  <c r="G96" i="4"/>
  <c r="F96" i="4"/>
  <c r="E96" i="4"/>
  <c r="K96" i="4" s="1"/>
  <c r="D96" i="4"/>
  <c r="O96" i="4" s="1"/>
  <c r="U95" i="4"/>
  <c r="T95" i="4"/>
  <c r="O95" i="4"/>
  <c r="M95" i="4"/>
  <c r="K95" i="4"/>
  <c r="I95" i="4"/>
  <c r="G95" i="4"/>
  <c r="U94" i="4"/>
  <c r="T94" i="4"/>
  <c r="O94" i="4"/>
  <c r="M94" i="4"/>
  <c r="K94" i="4"/>
  <c r="I94" i="4"/>
  <c r="G94" i="4"/>
  <c r="U93" i="4"/>
  <c r="T93" i="4"/>
  <c r="O93" i="4"/>
  <c r="M93" i="4"/>
  <c r="K93" i="4"/>
  <c r="I93" i="4"/>
  <c r="G93" i="4"/>
  <c r="U92" i="4"/>
  <c r="T92" i="4"/>
  <c r="O92" i="4"/>
  <c r="M92" i="4"/>
  <c r="K92" i="4"/>
  <c r="I92" i="4"/>
  <c r="G92" i="4"/>
  <c r="U91" i="4"/>
  <c r="T91" i="4"/>
  <c r="S91" i="4"/>
  <c r="R91" i="4"/>
  <c r="Q91" i="4"/>
  <c r="P91" i="4"/>
  <c r="L91" i="4"/>
  <c r="J91" i="4"/>
  <c r="H91" i="4"/>
  <c r="F91" i="4"/>
  <c r="E91" i="4"/>
  <c r="D91" i="4"/>
  <c r="U90" i="4"/>
  <c r="T90" i="4"/>
  <c r="O90" i="4"/>
  <c r="M90" i="4"/>
  <c r="K90" i="4"/>
  <c r="I90" i="4"/>
  <c r="G90" i="4"/>
  <c r="U89" i="4"/>
  <c r="T89" i="4"/>
  <c r="O89" i="4"/>
  <c r="M89" i="4"/>
  <c r="K89" i="4"/>
  <c r="I89" i="4"/>
  <c r="G89" i="4"/>
  <c r="U88" i="4"/>
  <c r="T88" i="4"/>
  <c r="O88" i="4"/>
  <c r="M88" i="4"/>
  <c r="K88" i="4"/>
  <c r="I88" i="4"/>
  <c r="G88" i="4"/>
  <c r="S85" i="4"/>
  <c r="T85" i="4" s="1"/>
  <c r="R85" i="4"/>
  <c r="Q85" i="4"/>
  <c r="P85" i="4"/>
  <c r="U85" i="4" s="1"/>
  <c r="L85" i="4"/>
  <c r="J85" i="4"/>
  <c r="H85" i="4"/>
  <c r="F85" i="4"/>
  <c r="E85" i="4"/>
  <c r="D85" i="4"/>
  <c r="S84" i="4"/>
  <c r="R84" i="4"/>
  <c r="Q84" i="4"/>
  <c r="P84" i="4"/>
  <c r="O84" i="4"/>
  <c r="L84" i="4"/>
  <c r="J84" i="4"/>
  <c r="H84" i="4"/>
  <c r="F84" i="4"/>
  <c r="E84" i="4"/>
  <c r="D84" i="4"/>
  <c r="G84" i="4" s="1"/>
  <c r="U83" i="4"/>
  <c r="T83" i="4"/>
  <c r="O83" i="4"/>
  <c r="M83" i="4"/>
  <c r="K83" i="4"/>
  <c r="I83" i="4"/>
  <c r="G83" i="4"/>
  <c r="U82" i="4"/>
  <c r="T82" i="4"/>
  <c r="O82" i="4"/>
  <c r="M82" i="4"/>
  <c r="K82" i="4"/>
  <c r="I82" i="4"/>
  <c r="G82" i="4"/>
  <c r="U81" i="4"/>
  <c r="T81" i="4"/>
  <c r="O81" i="4"/>
  <c r="M81" i="4"/>
  <c r="K81" i="4"/>
  <c r="I81" i="4"/>
  <c r="G81" i="4"/>
  <c r="U80" i="4"/>
  <c r="T80" i="4"/>
  <c r="O80" i="4"/>
  <c r="M80" i="4"/>
  <c r="K80" i="4"/>
  <c r="I80" i="4"/>
  <c r="G80" i="4"/>
  <c r="U79" i="4"/>
  <c r="T79" i="4"/>
  <c r="O79" i="4"/>
  <c r="M79" i="4"/>
  <c r="K79" i="4"/>
  <c r="I79" i="4"/>
  <c r="G79" i="4"/>
  <c r="S78" i="4"/>
  <c r="R78" i="4"/>
  <c r="Q78" i="4"/>
  <c r="T78" i="4" s="1"/>
  <c r="P78" i="4"/>
  <c r="O78" i="4"/>
  <c r="L78" i="4"/>
  <c r="J78" i="4"/>
  <c r="I78" i="4"/>
  <c r="H78" i="4"/>
  <c r="F78" i="4"/>
  <c r="E78" i="4"/>
  <c r="D78" i="4"/>
  <c r="U77" i="4"/>
  <c r="T77" i="4"/>
  <c r="O77" i="4"/>
  <c r="M77" i="4"/>
  <c r="K77" i="4"/>
  <c r="I77" i="4"/>
  <c r="G77" i="4"/>
  <c r="U76" i="4"/>
  <c r="T76" i="4"/>
  <c r="O76" i="4"/>
  <c r="M76" i="4"/>
  <c r="K76" i="4"/>
  <c r="I76" i="4"/>
  <c r="G76" i="4"/>
  <c r="U75" i="4"/>
  <c r="T75" i="4"/>
  <c r="O75" i="4"/>
  <c r="M75" i="4"/>
  <c r="K75" i="4"/>
  <c r="I75" i="4"/>
  <c r="G75" i="4"/>
  <c r="U74" i="4"/>
  <c r="T74" i="4"/>
  <c r="O74" i="4"/>
  <c r="M74" i="4"/>
  <c r="K74" i="4"/>
  <c r="I74" i="4"/>
  <c r="G74" i="4"/>
  <c r="U73" i="4"/>
  <c r="T73" i="4"/>
  <c r="O73" i="4"/>
  <c r="M73" i="4"/>
  <c r="K73" i="4"/>
  <c r="I73" i="4"/>
  <c r="G73" i="4"/>
  <c r="U72" i="4"/>
  <c r="T72" i="4"/>
  <c r="O72" i="4"/>
  <c r="M72" i="4"/>
  <c r="K72" i="4"/>
  <c r="I72" i="4"/>
  <c r="G72" i="4"/>
  <c r="U71" i="4"/>
  <c r="T71" i="4"/>
  <c r="O71" i="4"/>
  <c r="M71" i="4"/>
  <c r="K71" i="4"/>
  <c r="I71" i="4"/>
  <c r="G71" i="4"/>
  <c r="U70" i="4"/>
  <c r="S70" i="4"/>
  <c r="R70" i="4"/>
  <c r="Q70" i="4"/>
  <c r="T70" i="4" s="1"/>
  <c r="P70" i="4"/>
  <c r="L70" i="4"/>
  <c r="J70" i="4"/>
  <c r="H70" i="4"/>
  <c r="F70" i="4"/>
  <c r="E70" i="4"/>
  <c r="K70" i="4" s="1"/>
  <c r="D70" i="4"/>
  <c r="I70" i="4" s="1"/>
  <c r="U69" i="4"/>
  <c r="T69" i="4"/>
  <c r="O69" i="4"/>
  <c r="M69" i="4"/>
  <c r="K69" i="4"/>
  <c r="I69" i="4"/>
  <c r="G69" i="4"/>
  <c r="U68" i="4"/>
  <c r="T68" i="4"/>
  <c r="O68" i="4"/>
  <c r="M68" i="4"/>
  <c r="K68" i="4"/>
  <c r="I68" i="4"/>
  <c r="G68" i="4"/>
  <c r="U67" i="4"/>
  <c r="T67" i="4"/>
  <c r="O67" i="4"/>
  <c r="M67" i="4"/>
  <c r="K67" i="4"/>
  <c r="I67" i="4"/>
  <c r="G67" i="4"/>
  <c r="U66" i="4"/>
  <c r="T66" i="4"/>
  <c r="O66" i="4"/>
  <c r="M66" i="4"/>
  <c r="K66" i="4"/>
  <c r="I66" i="4"/>
  <c r="G66" i="4"/>
  <c r="U65" i="4"/>
  <c r="T65" i="4"/>
  <c r="O65" i="4"/>
  <c r="M65" i="4"/>
  <c r="K65" i="4"/>
  <c r="I65" i="4"/>
  <c r="G65" i="4"/>
  <c r="U64" i="4"/>
  <c r="T64" i="4"/>
  <c r="O64" i="4"/>
  <c r="M64" i="4"/>
  <c r="K64" i="4"/>
  <c r="I64" i="4"/>
  <c r="G64" i="4"/>
  <c r="S63" i="4"/>
  <c r="R63" i="4"/>
  <c r="Q63" i="4"/>
  <c r="T63" i="4" s="1"/>
  <c r="P63" i="4"/>
  <c r="U63" i="4" s="1"/>
  <c r="L63" i="4"/>
  <c r="K63" i="4"/>
  <c r="J63" i="4"/>
  <c r="H63" i="4"/>
  <c r="F63" i="4"/>
  <c r="E63" i="4"/>
  <c r="D63" i="4"/>
  <c r="I63" i="4" s="1"/>
  <c r="U62" i="4"/>
  <c r="T62" i="4"/>
  <c r="O62" i="4"/>
  <c r="M62" i="4"/>
  <c r="K62" i="4"/>
  <c r="I62" i="4"/>
  <c r="G62" i="4"/>
  <c r="U61" i="4"/>
  <c r="T61" i="4"/>
  <c r="O61" i="4"/>
  <c r="M61" i="4"/>
  <c r="K61" i="4"/>
  <c r="I61" i="4"/>
  <c r="G61" i="4"/>
  <c r="U60" i="4"/>
  <c r="T60" i="4"/>
  <c r="O60" i="4"/>
  <c r="M60" i="4"/>
  <c r="K60" i="4"/>
  <c r="I60" i="4"/>
  <c r="G60" i="4"/>
  <c r="U59" i="4"/>
  <c r="T59" i="4"/>
  <c r="O59" i="4"/>
  <c r="M59" i="4"/>
  <c r="K59" i="4"/>
  <c r="I59" i="4"/>
  <c r="G59" i="4"/>
  <c r="S58" i="4"/>
  <c r="R58" i="4"/>
  <c r="Q58" i="4"/>
  <c r="T58" i="4" s="1"/>
  <c r="P58" i="4"/>
  <c r="U58" i="4" s="1"/>
  <c r="L58" i="4"/>
  <c r="K58" i="4"/>
  <c r="J58" i="4"/>
  <c r="H58" i="4"/>
  <c r="F58" i="4"/>
  <c r="E58" i="4"/>
  <c r="M58" i="4" s="1"/>
  <c r="D58" i="4"/>
  <c r="U57" i="4"/>
  <c r="T57" i="4"/>
  <c r="O57" i="4"/>
  <c r="M57" i="4"/>
  <c r="K57" i="4"/>
  <c r="I57" i="4"/>
  <c r="G57" i="4"/>
  <c r="U54" i="4"/>
  <c r="S54" i="4"/>
  <c r="R54" i="4"/>
  <c r="Q54" i="4"/>
  <c r="P54" i="4"/>
  <c r="L54" i="4"/>
  <c r="K54" i="4"/>
  <c r="J54" i="4"/>
  <c r="H54" i="4"/>
  <c r="F54" i="4"/>
  <c r="E54" i="4"/>
  <c r="D54" i="4"/>
  <c r="S53" i="4"/>
  <c r="T53" i="4" s="1"/>
  <c r="R53" i="4"/>
  <c r="Q53" i="4"/>
  <c r="P53" i="4"/>
  <c r="U53" i="4" s="1"/>
  <c r="L53" i="4"/>
  <c r="M53" i="4" s="1"/>
  <c r="J53" i="4"/>
  <c r="I53" i="4"/>
  <c r="H53" i="4"/>
  <c r="F53" i="4"/>
  <c r="E53" i="4"/>
  <c r="D53" i="4"/>
  <c r="U52" i="4"/>
  <c r="T52" i="4"/>
  <c r="O52" i="4"/>
  <c r="M52" i="4"/>
  <c r="K52" i="4"/>
  <c r="I52" i="4"/>
  <c r="G52" i="4"/>
  <c r="U51" i="4"/>
  <c r="T51" i="4"/>
  <c r="O51" i="4"/>
  <c r="M51" i="4"/>
  <c r="K51" i="4"/>
  <c r="I51" i="4"/>
  <c r="G51" i="4"/>
  <c r="U50" i="4"/>
  <c r="T50" i="4"/>
  <c r="O50" i="4"/>
  <c r="M50" i="4"/>
  <c r="K50" i="4"/>
  <c r="I50" i="4"/>
  <c r="G50" i="4"/>
  <c r="U49" i="4"/>
  <c r="T49" i="4"/>
  <c r="O49" i="4"/>
  <c r="M49" i="4"/>
  <c r="K49" i="4"/>
  <c r="I49" i="4"/>
  <c r="G49" i="4"/>
  <c r="U48" i="4"/>
  <c r="T48" i="4"/>
  <c r="O48" i="4"/>
  <c r="M48" i="4"/>
  <c r="K48" i="4"/>
  <c r="I48" i="4"/>
  <c r="G48" i="4"/>
  <c r="S47" i="4"/>
  <c r="R47" i="4"/>
  <c r="Q47" i="4"/>
  <c r="P47" i="4"/>
  <c r="L47" i="4"/>
  <c r="J47" i="4"/>
  <c r="H47" i="4"/>
  <c r="F47" i="4"/>
  <c r="E47" i="4"/>
  <c r="K47" i="4" s="1"/>
  <c r="D47" i="4"/>
  <c r="U46" i="4"/>
  <c r="T46" i="4"/>
  <c r="O46" i="4"/>
  <c r="M46" i="4"/>
  <c r="K46" i="4"/>
  <c r="I46" i="4"/>
  <c r="G46" i="4"/>
  <c r="U45" i="4"/>
  <c r="T45" i="4"/>
  <c r="O45" i="4"/>
  <c r="M45" i="4"/>
  <c r="K45" i="4"/>
  <c r="I45" i="4"/>
  <c r="G45" i="4"/>
  <c r="U44" i="4"/>
  <c r="T44" i="4"/>
  <c r="O44" i="4"/>
  <c r="M44" i="4"/>
  <c r="K44" i="4"/>
  <c r="I44" i="4"/>
  <c r="G44" i="4"/>
  <c r="U43" i="4"/>
  <c r="T43" i="4"/>
  <c r="O43" i="4"/>
  <c r="M43" i="4"/>
  <c r="K43" i="4"/>
  <c r="I43" i="4"/>
  <c r="G43" i="4"/>
  <c r="U42" i="4"/>
  <c r="T42" i="4"/>
  <c r="O42" i="4"/>
  <c r="M42" i="4"/>
  <c r="K42" i="4"/>
  <c r="I42" i="4"/>
  <c r="G42" i="4"/>
  <c r="U41" i="4"/>
  <c r="T41" i="4"/>
  <c r="O41" i="4"/>
  <c r="M41" i="4"/>
  <c r="K41" i="4"/>
  <c r="I41" i="4"/>
  <c r="G41" i="4"/>
  <c r="S40" i="4"/>
  <c r="R40" i="4"/>
  <c r="Q40" i="4"/>
  <c r="T40" i="4" s="1"/>
  <c r="P40" i="4"/>
  <c r="U40" i="4" s="1"/>
  <c r="L40" i="4"/>
  <c r="J40" i="4"/>
  <c r="H40" i="4"/>
  <c r="F40" i="4"/>
  <c r="E40" i="4"/>
  <c r="D40" i="4"/>
  <c r="I40" i="4" s="1"/>
  <c r="U39" i="4"/>
  <c r="T39" i="4"/>
  <c r="O39" i="4"/>
  <c r="M39" i="4"/>
  <c r="K39" i="4"/>
  <c r="I39" i="4"/>
  <c r="G39" i="4"/>
  <c r="U38" i="4"/>
  <c r="T38" i="4"/>
  <c r="O38" i="4"/>
  <c r="M38" i="4"/>
  <c r="K38" i="4"/>
  <c r="I38" i="4"/>
  <c r="G38" i="4"/>
  <c r="U37" i="4"/>
  <c r="T37" i="4"/>
  <c r="O37" i="4"/>
  <c r="M37" i="4"/>
  <c r="K37" i="4"/>
  <c r="I37" i="4"/>
  <c r="G37" i="4"/>
  <c r="U36" i="4"/>
  <c r="T36" i="4"/>
  <c r="O36" i="4"/>
  <c r="M36" i="4"/>
  <c r="K36" i="4"/>
  <c r="I36" i="4"/>
  <c r="G36" i="4"/>
  <c r="S35" i="4"/>
  <c r="R35" i="4"/>
  <c r="Q35" i="4"/>
  <c r="T35" i="4" s="1"/>
  <c r="P35" i="4"/>
  <c r="U35" i="4" s="1"/>
  <c r="M35" i="4"/>
  <c r="L35" i="4"/>
  <c r="J35" i="4"/>
  <c r="H35" i="4"/>
  <c r="F35" i="4"/>
  <c r="E35" i="4"/>
  <c r="K35" i="4" s="1"/>
  <c r="D35" i="4"/>
  <c r="O35" i="4" s="1"/>
  <c r="U34" i="4"/>
  <c r="T34" i="4"/>
  <c r="O34" i="4"/>
  <c r="M34" i="4"/>
  <c r="K34" i="4"/>
  <c r="I34" i="4"/>
  <c r="G34" i="4"/>
  <c r="U33" i="4"/>
  <c r="T33" i="4"/>
  <c r="O33" i="4"/>
  <c r="M33" i="4"/>
  <c r="K33" i="4"/>
  <c r="I33" i="4"/>
  <c r="G33" i="4"/>
  <c r="U32" i="4"/>
  <c r="T32" i="4"/>
  <c r="O32" i="4"/>
  <c r="M32" i="4"/>
  <c r="K32" i="4"/>
  <c r="I32" i="4"/>
  <c r="G32" i="4"/>
  <c r="U31" i="4"/>
  <c r="T31" i="4"/>
  <c r="O31" i="4"/>
  <c r="M31" i="4"/>
  <c r="K31" i="4"/>
  <c r="I31" i="4"/>
  <c r="G31" i="4"/>
  <c r="U30" i="4"/>
  <c r="T30" i="4"/>
  <c r="O30" i="4"/>
  <c r="M30" i="4"/>
  <c r="K30" i="4"/>
  <c r="I30" i="4"/>
  <c r="G30" i="4"/>
  <c r="U29" i="4"/>
  <c r="T29" i="4"/>
  <c r="O29" i="4"/>
  <c r="M29" i="4"/>
  <c r="K29" i="4"/>
  <c r="I29" i="4"/>
  <c r="G29" i="4"/>
  <c r="U28" i="4"/>
  <c r="T28" i="4"/>
  <c r="O28" i="4"/>
  <c r="M28" i="4"/>
  <c r="K28" i="4"/>
  <c r="I28" i="4"/>
  <c r="G28" i="4"/>
  <c r="S27" i="4"/>
  <c r="R27" i="4"/>
  <c r="Q27" i="4"/>
  <c r="P27" i="4"/>
  <c r="U27" i="4" s="1"/>
  <c r="L27" i="4"/>
  <c r="K27" i="4"/>
  <c r="J27" i="4"/>
  <c r="H27" i="4"/>
  <c r="I27" i="4" s="1"/>
  <c r="F27" i="4"/>
  <c r="E27" i="4"/>
  <c r="D27" i="4"/>
  <c r="G27" i="4" s="1"/>
  <c r="U26" i="4"/>
  <c r="T26" i="4"/>
  <c r="O26" i="4"/>
  <c r="M26" i="4"/>
  <c r="K26" i="4"/>
  <c r="I26" i="4"/>
  <c r="G26" i="4"/>
  <c r="U25" i="4"/>
  <c r="T25" i="4"/>
  <c r="O25" i="4"/>
  <c r="M25" i="4"/>
  <c r="K25" i="4"/>
  <c r="I25" i="4"/>
  <c r="G25" i="4"/>
  <c r="U24" i="4"/>
  <c r="T24" i="4"/>
  <c r="O24" i="4"/>
  <c r="M24" i="4"/>
  <c r="K24" i="4"/>
  <c r="I24" i="4"/>
  <c r="G24" i="4"/>
  <c r="U23" i="4"/>
  <c r="T23" i="4"/>
  <c r="O23" i="4"/>
  <c r="M23" i="4"/>
  <c r="K23" i="4"/>
  <c r="I23" i="4"/>
  <c r="G23" i="4"/>
  <c r="U22" i="4"/>
  <c r="T22" i="4"/>
  <c r="O22" i="4"/>
  <c r="M22" i="4"/>
  <c r="K22" i="4"/>
  <c r="I22" i="4"/>
  <c r="G22" i="4"/>
  <c r="U21" i="4"/>
  <c r="T21" i="4"/>
  <c r="O21" i="4"/>
  <c r="M21" i="4"/>
  <c r="K21" i="4"/>
  <c r="I21" i="4"/>
  <c r="G21" i="4"/>
  <c r="U20" i="4"/>
  <c r="T20" i="4"/>
  <c r="O20" i="4"/>
  <c r="M20" i="4"/>
  <c r="K20" i="4"/>
  <c r="I20" i="4"/>
  <c r="G20" i="4"/>
  <c r="S19" i="4"/>
  <c r="T19" i="4" s="1"/>
  <c r="R19" i="4"/>
  <c r="Q19" i="4"/>
  <c r="P19" i="4"/>
  <c r="L19" i="4"/>
  <c r="J19" i="4"/>
  <c r="H19" i="4"/>
  <c r="F19" i="4"/>
  <c r="U19" i="4" s="1"/>
  <c r="E19" i="4"/>
  <c r="K19" i="4" s="1"/>
  <c r="D19" i="4"/>
  <c r="U18" i="4"/>
  <c r="T18" i="4"/>
  <c r="O18" i="4"/>
  <c r="M18" i="4"/>
  <c r="K18" i="4"/>
  <c r="I18" i="4"/>
  <c r="G18" i="4"/>
  <c r="U17" i="4"/>
  <c r="T17" i="4"/>
  <c r="O17" i="4"/>
  <c r="M17" i="4"/>
  <c r="K17" i="4"/>
  <c r="I17" i="4"/>
  <c r="G17" i="4"/>
  <c r="U16" i="4"/>
  <c r="T16" i="4"/>
  <c r="O16" i="4"/>
  <c r="M16" i="4"/>
  <c r="K16" i="4"/>
  <c r="I16" i="4"/>
  <c r="G16" i="4"/>
  <c r="U15" i="4"/>
  <c r="T15" i="4"/>
  <c r="O15" i="4"/>
  <c r="M15" i="4"/>
  <c r="K15" i="4"/>
  <c r="I15" i="4"/>
  <c r="G15" i="4"/>
  <c r="U14" i="4"/>
  <c r="T14" i="4"/>
  <c r="O14" i="4"/>
  <c r="M14" i="4"/>
  <c r="K14" i="4"/>
  <c r="I14" i="4"/>
  <c r="G14" i="4"/>
  <c r="U13" i="4"/>
  <c r="T13" i="4"/>
  <c r="O13" i="4"/>
  <c r="M13" i="4"/>
  <c r="K13" i="4"/>
  <c r="I13" i="4"/>
  <c r="G13" i="4"/>
  <c r="U12" i="4"/>
  <c r="T12" i="4"/>
  <c r="O12" i="4"/>
  <c r="M12" i="4"/>
  <c r="K12" i="4"/>
  <c r="I12" i="4"/>
  <c r="G12" i="4"/>
  <c r="U11" i="4"/>
  <c r="T11" i="4"/>
  <c r="O11" i="4"/>
  <c r="M11" i="4"/>
  <c r="K11" i="4"/>
  <c r="I11" i="4"/>
  <c r="G11" i="4"/>
  <c r="S10" i="4"/>
  <c r="R10" i="4"/>
  <c r="Q10" i="4"/>
  <c r="P10" i="4"/>
  <c r="O10" i="4"/>
  <c r="M10" i="4"/>
  <c r="L10" i="4"/>
  <c r="J10" i="4"/>
  <c r="H10" i="4"/>
  <c r="F10" i="4"/>
  <c r="E10" i="4"/>
  <c r="D10" i="4"/>
  <c r="G10" i="4" s="1"/>
  <c r="U9" i="4"/>
  <c r="T9" i="4"/>
  <c r="O9" i="4"/>
  <c r="M9" i="4"/>
  <c r="K9" i="4"/>
  <c r="I9" i="4"/>
  <c r="G9" i="4"/>
  <c r="U8" i="4"/>
  <c r="T8" i="4"/>
  <c r="O8" i="4"/>
  <c r="M8" i="4"/>
  <c r="K8" i="4"/>
  <c r="I8" i="4"/>
  <c r="G8" i="4"/>
  <c r="S339" i="3"/>
  <c r="R339" i="3"/>
  <c r="Q339" i="3"/>
  <c r="P339" i="3"/>
  <c r="U339" i="3" s="1"/>
  <c r="L339" i="3"/>
  <c r="J339" i="3"/>
  <c r="H339" i="3"/>
  <c r="F339" i="3"/>
  <c r="E339" i="3"/>
  <c r="D339" i="3"/>
  <c r="O339" i="3" s="1"/>
  <c r="U338" i="3"/>
  <c r="S338" i="3"/>
  <c r="T338" i="3" s="1"/>
  <c r="R338" i="3"/>
  <c r="Q338" i="3"/>
  <c r="P338" i="3"/>
  <c r="L338" i="3"/>
  <c r="J338" i="3"/>
  <c r="H338" i="3"/>
  <c r="F338" i="3"/>
  <c r="E338" i="3"/>
  <c r="M338" i="3" s="1"/>
  <c r="D338" i="3"/>
  <c r="S337" i="3"/>
  <c r="R337" i="3"/>
  <c r="Q337" i="3"/>
  <c r="T337" i="3" s="1"/>
  <c r="P337" i="3"/>
  <c r="L337" i="3"/>
  <c r="J337" i="3"/>
  <c r="H337" i="3"/>
  <c r="F337" i="3"/>
  <c r="E337" i="3"/>
  <c r="D337" i="3"/>
  <c r="O337" i="3" s="1"/>
  <c r="U336" i="3"/>
  <c r="T336" i="3"/>
  <c r="O336" i="3"/>
  <c r="M336" i="3"/>
  <c r="K336" i="3"/>
  <c r="I336" i="3"/>
  <c r="G336" i="3"/>
  <c r="U335" i="3"/>
  <c r="T335" i="3"/>
  <c r="O335" i="3"/>
  <c r="M335" i="3"/>
  <c r="K335" i="3"/>
  <c r="I335" i="3"/>
  <c r="G335" i="3"/>
  <c r="U334" i="3"/>
  <c r="T334" i="3"/>
  <c r="O334" i="3"/>
  <c r="M334" i="3"/>
  <c r="K334" i="3"/>
  <c r="I334" i="3"/>
  <c r="G334" i="3"/>
  <c r="U333" i="3"/>
  <c r="T333" i="3"/>
  <c r="O333" i="3"/>
  <c r="M333" i="3"/>
  <c r="K333" i="3"/>
  <c r="I333" i="3"/>
  <c r="G333" i="3"/>
  <c r="U332" i="3"/>
  <c r="S332" i="3"/>
  <c r="R332" i="3"/>
  <c r="Q332" i="3"/>
  <c r="T332" i="3" s="1"/>
  <c r="P332" i="3"/>
  <c r="L332" i="3"/>
  <c r="J332" i="3"/>
  <c r="K332" i="3" s="1"/>
  <c r="H332" i="3"/>
  <c r="F332" i="3"/>
  <c r="E332" i="3"/>
  <c r="D332" i="3"/>
  <c r="G332" i="3" s="1"/>
  <c r="U331" i="3"/>
  <c r="T331" i="3"/>
  <c r="O331" i="3"/>
  <c r="M331" i="3"/>
  <c r="K331" i="3"/>
  <c r="I331" i="3"/>
  <c r="G331" i="3"/>
  <c r="U330" i="3"/>
  <c r="T330" i="3"/>
  <c r="O330" i="3"/>
  <c r="M330" i="3"/>
  <c r="K330" i="3"/>
  <c r="I330" i="3"/>
  <c r="G330" i="3"/>
  <c r="U329" i="3"/>
  <c r="T329" i="3"/>
  <c r="O329" i="3"/>
  <c r="M329" i="3"/>
  <c r="K329" i="3"/>
  <c r="I329" i="3"/>
  <c r="G329" i="3"/>
  <c r="U328" i="3"/>
  <c r="T328" i="3"/>
  <c r="O328" i="3"/>
  <c r="M328" i="3"/>
  <c r="K328" i="3"/>
  <c r="I328" i="3"/>
  <c r="G328" i="3"/>
  <c r="U327" i="3"/>
  <c r="T327" i="3"/>
  <c r="O327" i="3"/>
  <c r="M327" i="3"/>
  <c r="K327" i="3"/>
  <c r="I327" i="3"/>
  <c r="G327" i="3"/>
  <c r="U326" i="3"/>
  <c r="T326" i="3"/>
  <c r="O326" i="3"/>
  <c r="M326" i="3"/>
  <c r="K326" i="3"/>
  <c r="I326" i="3"/>
  <c r="G326" i="3"/>
  <c r="U325" i="3"/>
  <c r="T325" i="3"/>
  <c r="O325" i="3"/>
  <c r="M325" i="3"/>
  <c r="K325" i="3"/>
  <c r="I325" i="3"/>
  <c r="G325" i="3"/>
  <c r="U324" i="3"/>
  <c r="T324" i="3"/>
  <c r="O324" i="3"/>
  <c r="M324" i="3"/>
  <c r="K324" i="3"/>
  <c r="I324" i="3"/>
  <c r="G324" i="3"/>
  <c r="S323" i="3"/>
  <c r="T323" i="3" s="1"/>
  <c r="R323" i="3"/>
  <c r="Q323" i="3"/>
  <c r="P323" i="3"/>
  <c r="L323" i="3"/>
  <c r="J323" i="3"/>
  <c r="H323" i="3"/>
  <c r="F323" i="3"/>
  <c r="U323" i="3" s="1"/>
  <c r="E323" i="3"/>
  <c r="M323" i="3" s="1"/>
  <c r="D323" i="3"/>
  <c r="O323" i="3" s="1"/>
  <c r="U322" i="3"/>
  <c r="T322" i="3"/>
  <c r="O322" i="3"/>
  <c r="M322" i="3"/>
  <c r="K322" i="3"/>
  <c r="I322" i="3"/>
  <c r="G322" i="3"/>
  <c r="U321" i="3"/>
  <c r="T321" i="3"/>
  <c r="O321" i="3"/>
  <c r="M321" i="3"/>
  <c r="K321" i="3"/>
  <c r="I321" i="3"/>
  <c r="G321" i="3"/>
  <c r="U320" i="3"/>
  <c r="T320" i="3"/>
  <c r="O320" i="3"/>
  <c r="M320" i="3"/>
  <c r="K320" i="3"/>
  <c r="I320" i="3"/>
  <c r="G320" i="3"/>
  <c r="U319" i="3"/>
  <c r="T319" i="3"/>
  <c r="O319" i="3"/>
  <c r="M319" i="3"/>
  <c r="K319" i="3"/>
  <c r="I319" i="3"/>
  <c r="G319" i="3"/>
  <c r="U318" i="3"/>
  <c r="T318" i="3"/>
  <c r="O318" i="3"/>
  <c r="M318" i="3"/>
  <c r="K318" i="3"/>
  <c r="I318" i="3"/>
  <c r="G318" i="3"/>
  <c r="S317" i="3"/>
  <c r="R317" i="3"/>
  <c r="Q317" i="3"/>
  <c r="T317" i="3" s="1"/>
  <c r="P317" i="3"/>
  <c r="U317" i="3" s="1"/>
  <c r="O317" i="3"/>
  <c r="L317" i="3"/>
  <c r="J317" i="3"/>
  <c r="H317" i="3"/>
  <c r="F317" i="3"/>
  <c r="E317" i="3"/>
  <c r="D317" i="3"/>
  <c r="U316" i="3"/>
  <c r="T316" i="3"/>
  <c r="O316" i="3"/>
  <c r="M316" i="3"/>
  <c r="K316" i="3"/>
  <c r="I316" i="3"/>
  <c r="G316" i="3"/>
  <c r="U315" i="3"/>
  <c r="T315" i="3"/>
  <c r="O315" i="3"/>
  <c r="M315" i="3"/>
  <c r="K315" i="3"/>
  <c r="I315" i="3"/>
  <c r="G315" i="3"/>
  <c r="U314" i="3"/>
  <c r="T314" i="3"/>
  <c r="O314" i="3"/>
  <c r="M314" i="3"/>
  <c r="K314" i="3"/>
  <c r="I314" i="3"/>
  <c r="G314" i="3"/>
  <c r="U313" i="3"/>
  <c r="T313" i="3"/>
  <c r="O313" i="3"/>
  <c r="M313" i="3"/>
  <c r="K313" i="3"/>
  <c r="I313" i="3"/>
  <c r="G313" i="3"/>
  <c r="U312" i="3"/>
  <c r="T312" i="3"/>
  <c r="O312" i="3"/>
  <c r="M312" i="3"/>
  <c r="K312" i="3"/>
  <c r="I312" i="3"/>
  <c r="G312" i="3"/>
  <c r="U311" i="3"/>
  <c r="T311" i="3"/>
  <c r="O311" i="3"/>
  <c r="M311" i="3"/>
  <c r="K311" i="3"/>
  <c r="I311" i="3"/>
  <c r="G311" i="3"/>
  <c r="S310" i="3"/>
  <c r="R310" i="3"/>
  <c r="Q310" i="3"/>
  <c r="T310" i="3" s="1"/>
  <c r="P310" i="3"/>
  <c r="U310" i="3" s="1"/>
  <c r="L310" i="3"/>
  <c r="J310" i="3"/>
  <c r="H310" i="3"/>
  <c r="F310" i="3"/>
  <c r="E310" i="3"/>
  <c r="D310" i="3"/>
  <c r="G310" i="3" s="1"/>
  <c r="U309" i="3"/>
  <c r="T309" i="3"/>
  <c r="O309" i="3"/>
  <c r="M309" i="3"/>
  <c r="K309" i="3"/>
  <c r="I309" i="3"/>
  <c r="G309" i="3"/>
  <c r="U308" i="3"/>
  <c r="T308" i="3"/>
  <c r="O308" i="3"/>
  <c r="M308" i="3"/>
  <c r="K308" i="3"/>
  <c r="I308" i="3"/>
  <c r="G308" i="3"/>
  <c r="U307" i="3"/>
  <c r="T307" i="3"/>
  <c r="O307" i="3"/>
  <c r="M307" i="3"/>
  <c r="K307" i="3"/>
  <c r="I307" i="3"/>
  <c r="G307" i="3"/>
  <c r="U306" i="3"/>
  <c r="T306" i="3"/>
  <c r="O306" i="3"/>
  <c r="M306" i="3"/>
  <c r="K306" i="3"/>
  <c r="I306" i="3"/>
  <c r="G306" i="3"/>
  <c r="U305" i="3"/>
  <c r="T305" i="3"/>
  <c r="O305" i="3"/>
  <c r="M305" i="3"/>
  <c r="K305" i="3"/>
  <c r="I305" i="3"/>
  <c r="G305" i="3"/>
  <c r="U304" i="3"/>
  <c r="T304" i="3"/>
  <c r="O304" i="3"/>
  <c r="M304" i="3"/>
  <c r="K304" i="3"/>
  <c r="I304" i="3"/>
  <c r="G304" i="3"/>
  <c r="S303" i="3"/>
  <c r="R303" i="3"/>
  <c r="Q303" i="3"/>
  <c r="T303" i="3" s="1"/>
  <c r="P303" i="3"/>
  <c r="L303" i="3"/>
  <c r="J303" i="3"/>
  <c r="H303" i="3"/>
  <c r="F303" i="3"/>
  <c r="E303" i="3"/>
  <c r="D303" i="3"/>
  <c r="O303" i="3" s="1"/>
  <c r="U302" i="3"/>
  <c r="T302" i="3"/>
  <c r="O302" i="3"/>
  <c r="M302" i="3"/>
  <c r="K302" i="3"/>
  <c r="I302" i="3"/>
  <c r="G302" i="3"/>
  <c r="S299" i="3"/>
  <c r="R299" i="3"/>
  <c r="Q299" i="3"/>
  <c r="T299" i="3" s="1"/>
  <c r="P299" i="3"/>
  <c r="L299" i="3"/>
  <c r="J299" i="3"/>
  <c r="H299" i="3"/>
  <c r="F299" i="3"/>
  <c r="E299" i="3"/>
  <c r="D299" i="3"/>
  <c r="O299" i="3" s="1"/>
  <c r="S298" i="3"/>
  <c r="R298" i="3"/>
  <c r="Q298" i="3"/>
  <c r="T298" i="3" s="1"/>
  <c r="P298" i="3"/>
  <c r="L298" i="3"/>
  <c r="J298" i="3"/>
  <c r="H298" i="3"/>
  <c r="F298" i="3"/>
  <c r="E298" i="3"/>
  <c r="M298" i="3" s="1"/>
  <c r="D298" i="3"/>
  <c r="O298" i="3" s="1"/>
  <c r="U297" i="3"/>
  <c r="T297" i="3"/>
  <c r="O297" i="3"/>
  <c r="M297" i="3"/>
  <c r="K297" i="3"/>
  <c r="I297" i="3"/>
  <c r="G297" i="3"/>
  <c r="U296" i="3"/>
  <c r="T296" i="3"/>
  <c r="O296" i="3"/>
  <c r="M296" i="3"/>
  <c r="K296" i="3"/>
  <c r="I296" i="3"/>
  <c r="G296" i="3"/>
  <c r="U295" i="3"/>
  <c r="T295" i="3"/>
  <c r="O295" i="3"/>
  <c r="M295" i="3"/>
  <c r="K295" i="3"/>
  <c r="I295" i="3"/>
  <c r="G295" i="3"/>
  <c r="U294" i="3"/>
  <c r="T294" i="3"/>
  <c r="O294" i="3"/>
  <c r="M294" i="3"/>
  <c r="K294" i="3"/>
  <c r="I294" i="3"/>
  <c r="G294" i="3"/>
  <c r="U293" i="3"/>
  <c r="T293" i="3"/>
  <c r="O293" i="3"/>
  <c r="M293" i="3"/>
  <c r="K293" i="3"/>
  <c r="I293" i="3"/>
  <c r="G293" i="3"/>
  <c r="S292" i="3"/>
  <c r="R292" i="3"/>
  <c r="Q292" i="3"/>
  <c r="P292" i="3"/>
  <c r="L292" i="3"/>
  <c r="J292" i="3"/>
  <c r="H292" i="3"/>
  <c r="I292" i="3" s="1"/>
  <c r="F292" i="3"/>
  <c r="U292" i="3" s="1"/>
  <c r="E292" i="3"/>
  <c r="M292" i="3" s="1"/>
  <c r="D292" i="3"/>
  <c r="U291" i="3"/>
  <c r="T291" i="3"/>
  <c r="O291" i="3"/>
  <c r="M291" i="3"/>
  <c r="K291" i="3"/>
  <c r="I291" i="3"/>
  <c r="G291" i="3"/>
  <c r="U290" i="3"/>
  <c r="T290" i="3"/>
  <c r="O290" i="3"/>
  <c r="M290" i="3"/>
  <c r="K290" i="3"/>
  <c r="I290" i="3"/>
  <c r="G290" i="3"/>
  <c r="U289" i="3"/>
  <c r="T289" i="3"/>
  <c r="O289" i="3"/>
  <c r="M289" i="3"/>
  <c r="K289" i="3"/>
  <c r="I289" i="3"/>
  <c r="G289" i="3"/>
  <c r="U288" i="3"/>
  <c r="T288" i="3"/>
  <c r="O288" i="3"/>
  <c r="M288" i="3"/>
  <c r="K288" i="3"/>
  <c r="I288" i="3"/>
  <c r="G288" i="3"/>
  <c r="U287" i="3"/>
  <c r="T287" i="3"/>
  <c r="O287" i="3"/>
  <c r="M287" i="3"/>
  <c r="K287" i="3"/>
  <c r="I287" i="3"/>
  <c r="G287" i="3"/>
  <c r="U286" i="3"/>
  <c r="T286" i="3"/>
  <c r="O286" i="3"/>
  <c r="M286" i="3"/>
  <c r="K286" i="3"/>
  <c r="I286" i="3"/>
  <c r="G286" i="3"/>
  <c r="S285" i="3"/>
  <c r="R285" i="3"/>
  <c r="Q285" i="3"/>
  <c r="T285" i="3" s="1"/>
  <c r="P285" i="3"/>
  <c r="U285" i="3" s="1"/>
  <c r="L285" i="3"/>
  <c r="J285" i="3"/>
  <c r="H285" i="3"/>
  <c r="F285" i="3"/>
  <c r="E285" i="3"/>
  <c r="M285" i="3" s="1"/>
  <c r="D285" i="3"/>
  <c r="I285" i="3" s="1"/>
  <c r="U284" i="3"/>
  <c r="T284" i="3"/>
  <c r="O284" i="3"/>
  <c r="M284" i="3"/>
  <c r="K284" i="3"/>
  <c r="I284" i="3"/>
  <c r="G284" i="3"/>
  <c r="U283" i="3"/>
  <c r="T283" i="3"/>
  <c r="O283" i="3"/>
  <c r="M283" i="3"/>
  <c r="K283" i="3"/>
  <c r="I283" i="3"/>
  <c r="G283" i="3"/>
  <c r="U282" i="3"/>
  <c r="T282" i="3"/>
  <c r="O282" i="3"/>
  <c r="M282" i="3"/>
  <c r="K282" i="3"/>
  <c r="I282" i="3"/>
  <c r="G282" i="3"/>
  <c r="U281" i="3"/>
  <c r="T281" i="3"/>
  <c r="O281" i="3"/>
  <c r="M281" i="3"/>
  <c r="K281" i="3"/>
  <c r="I281" i="3"/>
  <c r="G281" i="3"/>
  <c r="U280" i="3"/>
  <c r="T280" i="3"/>
  <c r="O280" i="3"/>
  <c r="M280" i="3"/>
  <c r="K280" i="3"/>
  <c r="I280" i="3"/>
  <c r="G280" i="3"/>
  <c r="U279" i="3"/>
  <c r="T279" i="3"/>
  <c r="O279" i="3"/>
  <c r="M279" i="3"/>
  <c r="K279" i="3"/>
  <c r="I279" i="3"/>
  <c r="G279" i="3"/>
  <c r="U278" i="3"/>
  <c r="T278" i="3"/>
  <c r="O278" i="3"/>
  <c r="M278" i="3"/>
  <c r="K278" i="3"/>
  <c r="I278" i="3"/>
  <c r="G278" i="3"/>
  <c r="U277" i="3"/>
  <c r="T277" i="3"/>
  <c r="O277" i="3"/>
  <c r="M277" i="3"/>
  <c r="K277" i="3"/>
  <c r="I277" i="3"/>
  <c r="G277" i="3"/>
  <c r="U276" i="3"/>
  <c r="T276" i="3"/>
  <c r="O276" i="3"/>
  <c r="M276" i="3"/>
  <c r="K276" i="3"/>
  <c r="I276" i="3"/>
  <c r="G276" i="3"/>
  <c r="S275" i="3"/>
  <c r="R275" i="3"/>
  <c r="Q275" i="3"/>
  <c r="P275" i="3"/>
  <c r="L275" i="3"/>
  <c r="J275" i="3"/>
  <c r="H275" i="3"/>
  <c r="F275" i="3"/>
  <c r="U275" i="3" s="1"/>
  <c r="E275" i="3"/>
  <c r="M275" i="3" s="1"/>
  <c r="D275" i="3"/>
  <c r="O275" i="3" s="1"/>
  <c r="U274" i="3"/>
  <c r="T274" i="3"/>
  <c r="O274" i="3"/>
  <c r="M274" i="3"/>
  <c r="K274" i="3"/>
  <c r="I274" i="3"/>
  <c r="G274" i="3"/>
  <c r="U273" i="3"/>
  <c r="T273" i="3"/>
  <c r="O273" i="3"/>
  <c r="M273" i="3"/>
  <c r="K273" i="3"/>
  <c r="I273" i="3"/>
  <c r="G273" i="3"/>
  <c r="U272" i="3"/>
  <c r="T272" i="3"/>
  <c r="O272" i="3"/>
  <c r="M272" i="3"/>
  <c r="K272" i="3"/>
  <c r="I272" i="3"/>
  <c r="G272" i="3"/>
  <c r="U271" i="3"/>
  <c r="T271" i="3"/>
  <c r="O271" i="3"/>
  <c r="M271" i="3"/>
  <c r="K271" i="3"/>
  <c r="I271" i="3"/>
  <c r="G271" i="3"/>
  <c r="U270" i="3"/>
  <c r="T270" i="3"/>
  <c r="O270" i="3"/>
  <c r="M270" i="3"/>
  <c r="K270" i="3"/>
  <c r="I270" i="3"/>
  <c r="G270" i="3"/>
  <c r="U269" i="3"/>
  <c r="T269" i="3"/>
  <c r="O269" i="3"/>
  <c r="M269" i="3"/>
  <c r="K269" i="3"/>
  <c r="I269" i="3"/>
  <c r="G269" i="3"/>
  <c r="U268" i="3"/>
  <c r="T268" i="3"/>
  <c r="O268" i="3"/>
  <c r="M268" i="3"/>
  <c r="K268" i="3"/>
  <c r="I268" i="3"/>
  <c r="G268" i="3"/>
  <c r="S267" i="3"/>
  <c r="R267" i="3"/>
  <c r="Q267" i="3"/>
  <c r="T267" i="3" s="1"/>
  <c r="P267" i="3"/>
  <c r="U267" i="3" s="1"/>
  <c r="L267" i="3"/>
  <c r="J267" i="3"/>
  <c r="H267" i="3"/>
  <c r="F267" i="3"/>
  <c r="E267" i="3"/>
  <c r="D267" i="3"/>
  <c r="O267" i="3" s="1"/>
  <c r="U266" i="3"/>
  <c r="T266" i="3"/>
  <c r="O266" i="3"/>
  <c r="M266" i="3"/>
  <c r="K266" i="3"/>
  <c r="I266" i="3"/>
  <c r="G266" i="3"/>
  <c r="U265" i="3"/>
  <c r="T265" i="3"/>
  <c r="O265" i="3"/>
  <c r="M265" i="3"/>
  <c r="K265" i="3"/>
  <c r="I265" i="3"/>
  <c r="G265" i="3"/>
  <c r="U264" i="3"/>
  <c r="T264" i="3"/>
  <c r="O264" i="3"/>
  <c r="M264" i="3"/>
  <c r="K264" i="3"/>
  <c r="I264" i="3"/>
  <c r="G264" i="3"/>
  <c r="U263" i="3"/>
  <c r="T263" i="3"/>
  <c r="O263" i="3"/>
  <c r="M263" i="3"/>
  <c r="K263" i="3"/>
  <c r="I263" i="3"/>
  <c r="G263" i="3"/>
  <c r="S260" i="3"/>
  <c r="R260" i="3"/>
  <c r="Q260" i="3"/>
  <c r="T260" i="3" s="1"/>
  <c r="P260" i="3"/>
  <c r="U260" i="3" s="1"/>
  <c r="L260" i="3"/>
  <c r="J260" i="3"/>
  <c r="H260" i="3"/>
  <c r="F260" i="3"/>
  <c r="E260" i="3"/>
  <c r="D260" i="3"/>
  <c r="G260" i="3" s="1"/>
  <c r="S259" i="3"/>
  <c r="R259" i="3"/>
  <c r="Q259" i="3"/>
  <c r="T259" i="3" s="1"/>
  <c r="P259" i="3"/>
  <c r="L259" i="3"/>
  <c r="J259" i="3"/>
  <c r="H259" i="3"/>
  <c r="F259" i="3"/>
  <c r="U259" i="3" s="1"/>
  <c r="E259" i="3"/>
  <c r="D259" i="3"/>
  <c r="O259" i="3" s="1"/>
  <c r="U258" i="3"/>
  <c r="T258" i="3"/>
  <c r="O258" i="3"/>
  <c r="M258" i="3"/>
  <c r="K258" i="3"/>
  <c r="I258" i="3"/>
  <c r="G258" i="3"/>
  <c r="U257" i="3"/>
  <c r="T257" i="3"/>
  <c r="O257" i="3"/>
  <c r="M257" i="3"/>
  <c r="K257" i="3"/>
  <c r="I257" i="3"/>
  <c r="G257" i="3"/>
  <c r="U256" i="3"/>
  <c r="T256" i="3"/>
  <c r="O256" i="3"/>
  <c r="M256" i="3"/>
  <c r="K256" i="3"/>
  <c r="I256" i="3"/>
  <c r="G256" i="3"/>
  <c r="U255" i="3"/>
  <c r="T255" i="3"/>
  <c r="O255" i="3"/>
  <c r="M255" i="3"/>
  <c r="K255" i="3"/>
  <c r="I255" i="3"/>
  <c r="G255" i="3"/>
  <c r="S254" i="3"/>
  <c r="T254" i="3" s="1"/>
  <c r="R254" i="3"/>
  <c r="Q254" i="3"/>
  <c r="P254" i="3"/>
  <c r="L254" i="3"/>
  <c r="J254" i="3"/>
  <c r="K254" i="3" s="1"/>
  <c r="I254" i="3"/>
  <c r="H254" i="3"/>
  <c r="F254" i="3"/>
  <c r="U254" i="3" s="1"/>
  <c r="E254" i="3"/>
  <c r="D254" i="3"/>
  <c r="U253" i="3"/>
  <c r="T253" i="3"/>
  <c r="O253" i="3"/>
  <c r="M253" i="3"/>
  <c r="K253" i="3"/>
  <c r="I253" i="3"/>
  <c r="G253" i="3"/>
  <c r="U252" i="3"/>
  <c r="T252" i="3"/>
  <c r="O252" i="3"/>
  <c r="M252" i="3"/>
  <c r="K252" i="3"/>
  <c r="I252" i="3"/>
  <c r="G252" i="3"/>
  <c r="U251" i="3"/>
  <c r="T251" i="3"/>
  <c r="O251" i="3"/>
  <c r="M251" i="3"/>
  <c r="K251" i="3"/>
  <c r="I251" i="3"/>
  <c r="G251" i="3"/>
  <c r="U250" i="3"/>
  <c r="T250" i="3"/>
  <c r="O250" i="3"/>
  <c r="M250" i="3"/>
  <c r="K250" i="3"/>
  <c r="I250" i="3"/>
  <c r="G250" i="3"/>
  <c r="U249" i="3"/>
  <c r="T249" i="3"/>
  <c r="O249" i="3"/>
  <c r="M249" i="3"/>
  <c r="K249" i="3"/>
  <c r="I249" i="3"/>
  <c r="G249" i="3"/>
  <c r="U248" i="3"/>
  <c r="T248" i="3"/>
  <c r="O248" i="3"/>
  <c r="M248" i="3"/>
  <c r="K248" i="3"/>
  <c r="I248" i="3"/>
  <c r="G248" i="3"/>
  <c r="S247" i="3"/>
  <c r="R247" i="3"/>
  <c r="Q247" i="3"/>
  <c r="P247" i="3"/>
  <c r="L247" i="3"/>
  <c r="J247" i="3"/>
  <c r="H247" i="3"/>
  <c r="F247" i="3"/>
  <c r="U247" i="3" s="1"/>
  <c r="E247" i="3"/>
  <c r="M247" i="3" s="1"/>
  <c r="D247" i="3"/>
  <c r="O247" i="3" s="1"/>
  <c r="U246" i="3"/>
  <c r="T246" i="3"/>
  <c r="O246" i="3"/>
  <c r="M246" i="3"/>
  <c r="K246" i="3"/>
  <c r="I246" i="3"/>
  <c r="G246" i="3"/>
  <c r="U245" i="3"/>
  <c r="T245" i="3"/>
  <c r="O245" i="3"/>
  <c r="M245" i="3"/>
  <c r="K245" i="3"/>
  <c r="I245" i="3"/>
  <c r="G245" i="3"/>
  <c r="U244" i="3"/>
  <c r="T244" i="3"/>
  <c r="O244" i="3"/>
  <c r="M244" i="3"/>
  <c r="K244" i="3"/>
  <c r="I244" i="3"/>
  <c r="G244" i="3"/>
  <c r="U243" i="3"/>
  <c r="T243" i="3"/>
  <c r="O243" i="3"/>
  <c r="M243" i="3"/>
  <c r="K243" i="3"/>
  <c r="I243" i="3"/>
  <c r="G243" i="3"/>
  <c r="U242" i="3"/>
  <c r="T242" i="3"/>
  <c r="O242" i="3"/>
  <c r="M242" i="3"/>
  <c r="K242" i="3"/>
  <c r="I242" i="3"/>
  <c r="G242" i="3"/>
  <c r="U241" i="3"/>
  <c r="T241" i="3"/>
  <c r="O241" i="3"/>
  <c r="M241" i="3"/>
  <c r="K241" i="3"/>
  <c r="I241" i="3"/>
  <c r="G241" i="3"/>
  <c r="S240" i="3"/>
  <c r="R240" i="3"/>
  <c r="Q240" i="3"/>
  <c r="T240" i="3" s="1"/>
  <c r="P240" i="3"/>
  <c r="U240" i="3" s="1"/>
  <c r="L240" i="3"/>
  <c r="J240" i="3"/>
  <c r="K240" i="3" s="1"/>
  <c r="H240" i="3"/>
  <c r="I240" i="3" s="1"/>
  <c r="F240" i="3"/>
  <c r="E240" i="3"/>
  <c r="D240" i="3"/>
  <c r="O240" i="3" s="1"/>
  <c r="U239" i="3"/>
  <c r="T239" i="3"/>
  <c r="O239" i="3"/>
  <c r="M239" i="3"/>
  <c r="K239" i="3"/>
  <c r="I239" i="3"/>
  <c r="G239" i="3"/>
  <c r="U238" i="3"/>
  <c r="T238" i="3"/>
  <c r="O238" i="3"/>
  <c r="M238" i="3"/>
  <c r="K238" i="3"/>
  <c r="I238" i="3"/>
  <c r="G238" i="3"/>
  <c r="U237" i="3"/>
  <c r="T237" i="3"/>
  <c r="O237" i="3"/>
  <c r="M237" i="3"/>
  <c r="K237" i="3"/>
  <c r="I237" i="3"/>
  <c r="G237" i="3"/>
  <c r="U236" i="3"/>
  <c r="T236" i="3"/>
  <c r="O236" i="3"/>
  <c r="M236" i="3"/>
  <c r="K236" i="3"/>
  <c r="I236" i="3"/>
  <c r="G236" i="3"/>
  <c r="U235" i="3"/>
  <c r="T235" i="3"/>
  <c r="O235" i="3"/>
  <c r="M235" i="3"/>
  <c r="K235" i="3"/>
  <c r="I235" i="3"/>
  <c r="G235" i="3"/>
  <c r="U234" i="3"/>
  <c r="T234" i="3"/>
  <c r="O234" i="3"/>
  <c r="M234" i="3"/>
  <c r="K234" i="3"/>
  <c r="I234" i="3"/>
  <c r="G234" i="3"/>
  <c r="U231" i="3"/>
  <c r="T231" i="3"/>
  <c r="S231" i="3"/>
  <c r="R231" i="3"/>
  <c r="Q231" i="3"/>
  <c r="P231" i="3"/>
  <c r="L231" i="3"/>
  <c r="K231" i="3"/>
  <c r="J231" i="3"/>
  <c r="H231" i="3"/>
  <c r="F231" i="3"/>
  <c r="E231" i="3"/>
  <c r="D231" i="3"/>
  <c r="O231" i="3" s="1"/>
  <c r="S230" i="3"/>
  <c r="R230" i="3"/>
  <c r="Q230" i="3"/>
  <c r="P230" i="3"/>
  <c r="L230" i="3"/>
  <c r="J230" i="3"/>
  <c r="H230" i="3"/>
  <c r="F230" i="3"/>
  <c r="U230" i="3" s="1"/>
  <c r="E230" i="3"/>
  <c r="M230" i="3" s="1"/>
  <c r="D230" i="3"/>
  <c r="U229" i="3"/>
  <c r="T229" i="3"/>
  <c r="O229" i="3"/>
  <c r="M229" i="3"/>
  <c r="K229" i="3"/>
  <c r="I229" i="3"/>
  <c r="G229" i="3"/>
  <c r="U228" i="3"/>
  <c r="T228" i="3"/>
  <c r="O228" i="3"/>
  <c r="M228" i="3"/>
  <c r="K228" i="3"/>
  <c r="I228" i="3"/>
  <c r="G228" i="3"/>
  <c r="U227" i="3"/>
  <c r="T227" i="3"/>
  <c r="O227" i="3"/>
  <c r="M227" i="3"/>
  <c r="K227" i="3"/>
  <c r="I227" i="3"/>
  <c r="G227" i="3"/>
  <c r="U226" i="3"/>
  <c r="T226" i="3"/>
  <c r="O226" i="3"/>
  <c r="M226" i="3"/>
  <c r="K226" i="3"/>
  <c r="I226" i="3"/>
  <c r="G226" i="3"/>
  <c r="U225" i="3"/>
  <c r="T225" i="3"/>
  <c r="O225" i="3"/>
  <c r="M225" i="3"/>
  <c r="K225" i="3"/>
  <c r="I225" i="3"/>
  <c r="G225" i="3"/>
  <c r="S224" i="3"/>
  <c r="R224" i="3"/>
  <c r="Q224" i="3"/>
  <c r="T224" i="3" s="1"/>
  <c r="P224" i="3"/>
  <c r="U224" i="3" s="1"/>
  <c r="L224" i="3"/>
  <c r="J224" i="3"/>
  <c r="H224" i="3"/>
  <c r="F224" i="3"/>
  <c r="E224" i="3"/>
  <c r="D224" i="3"/>
  <c r="U223" i="3"/>
  <c r="T223" i="3"/>
  <c r="O223" i="3"/>
  <c r="M223" i="3"/>
  <c r="K223" i="3"/>
  <c r="I223" i="3"/>
  <c r="G223" i="3"/>
  <c r="U222" i="3"/>
  <c r="T222" i="3"/>
  <c r="O222" i="3"/>
  <c r="M222" i="3"/>
  <c r="K222" i="3"/>
  <c r="I222" i="3"/>
  <c r="G222" i="3"/>
  <c r="U221" i="3"/>
  <c r="T221" i="3"/>
  <c r="O221" i="3"/>
  <c r="M221" i="3"/>
  <c r="K221" i="3"/>
  <c r="I221" i="3"/>
  <c r="G221" i="3"/>
  <c r="U220" i="3"/>
  <c r="T220" i="3"/>
  <c r="O220" i="3"/>
  <c r="M220" i="3"/>
  <c r="K220" i="3"/>
  <c r="I220" i="3"/>
  <c r="G220" i="3"/>
  <c r="U219" i="3"/>
  <c r="T219" i="3"/>
  <c r="O219" i="3"/>
  <c r="M219" i="3"/>
  <c r="K219" i="3"/>
  <c r="I219" i="3"/>
  <c r="G219" i="3"/>
  <c r="U218" i="3"/>
  <c r="T218" i="3"/>
  <c r="O218" i="3"/>
  <c r="M218" i="3"/>
  <c r="K218" i="3"/>
  <c r="I218" i="3"/>
  <c r="G218" i="3"/>
  <c r="U217" i="3"/>
  <c r="T217" i="3"/>
  <c r="O217" i="3"/>
  <c r="M217" i="3"/>
  <c r="K217" i="3"/>
  <c r="I217" i="3"/>
  <c r="G217" i="3"/>
  <c r="U216" i="3"/>
  <c r="S216" i="3"/>
  <c r="R216" i="3"/>
  <c r="Q216" i="3"/>
  <c r="P216" i="3"/>
  <c r="L216" i="3"/>
  <c r="J216" i="3"/>
  <c r="K216" i="3" s="1"/>
  <c r="H216" i="3"/>
  <c r="I216" i="3" s="1"/>
  <c r="F216" i="3"/>
  <c r="E216" i="3"/>
  <c r="D216" i="3"/>
  <c r="G216" i="3" s="1"/>
  <c r="U215" i="3"/>
  <c r="T215" i="3"/>
  <c r="O215" i="3"/>
  <c r="M215" i="3"/>
  <c r="K215" i="3"/>
  <c r="I215" i="3"/>
  <c r="G215" i="3"/>
  <c r="U214" i="3"/>
  <c r="T214" i="3"/>
  <c r="O214" i="3"/>
  <c r="M214" i="3"/>
  <c r="K214" i="3"/>
  <c r="I214" i="3"/>
  <c r="G214" i="3"/>
  <c r="U213" i="3"/>
  <c r="T213" i="3"/>
  <c r="O213" i="3"/>
  <c r="M213" i="3"/>
  <c r="K213" i="3"/>
  <c r="I213" i="3"/>
  <c r="G213" i="3"/>
  <c r="U212" i="3"/>
  <c r="T212" i="3"/>
  <c r="O212" i="3"/>
  <c r="M212" i="3"/>
  <c r="K212" i="3"/>
  <c r="I212" i="3"/>
  <c r="G212" i="3"/>
  <c r="U211" i="3"/>
  <c r="T211" i="3"/>
  <c r="O211" i="3"/>
  <c r="M211" i="3"/>
  <c r="K211" i="3"/>
  <c r="I211" i="3"/>
  <c r="G211" i="3"/>
  <c r="U210" i="3"/>
  <c r="T210" i="3"/>
  <c r="O210" i="3"/>
  <c r="M210" i="3"/>
  <c r="K210" i="3"/>
  <c r="I210" i="3"/>
  <c r="G210" i="3"/>
  <c r="U209" i="3"/>
  <c r="T209" i="3"/>
  <c r="O209" i="3"/>
  <c r="M209" i="3"/>
  <c r="K209" i="3"/>
  <c r="I209" i="3"/>
  <c r="G209" i="3"/>
  <c r="U208" i="3"/>
  <c r="T208" i="3"/>
  <c r="O208" i="3"/>
  <c r="M208" i="3"/>
  <c r="K208" i="3"/>
  <c r="I208" i="3"/>
  <c r="G208" i="3"/>
  <c r="S205" i="3"/>
  <c r="R205" i="3"/>
  <c r="Q205" i="3"/>
  <c r="P205" i="3"/>
  <c r="L205" i="3"/>
  <c r="J205" i="3"/>
  <c r="H205" i="3"/>
  <c r="F205" i="3"/>
  <c r="U205" i="3" s="1"/>
  <c r="E205" i="3"/>
  <c r="M205" i="3" s="1"/>
  <c r="D205" i="3"/>
  <c r="O205" i="3" s="1"/>
  <c r="S204" i="3"/>
  <c r="R204" i="3"/>
  <c r="Q204" i="3"/>
  <c r="T204" i="3" s="1"/>
  <c r="P204" i="3"/>
  <c r="U204" i="3" s="1"/>
  <c r="L204" i="3"/>
  <c r="K204" i="3"/>
  <c r="J204" i="3"/>
  <c r="H204" i="3"/>
  <c r="F204" i="3"/>
  <c r="E204" i="3"/>
  <c r="D204" i="3"/>
  <c r="G204" i="3" s="1"/>
  <c r="U203" i="3"/>
  <c r="T203" i="3"/>
  <c r="O203" i="3"/>
  <c r="M203" i="3"/>
  <c r="K203" i="3"/>
  <c r="I203" i="3"/>
  <c r="G203" i="3"/>
  <c r="U202" i="3"/>
  <c r="T202" i="3"/>
  <c r="O202" i="3"/>
  <c r="M202" i="3"/>
  <c r="K202" i="3"/>
  <c r="I202" i="3"/>
  <c r="G202" i="3"/>
  <c r="U201" i="3"/>
  <c r="T201" i="3"/>
  <c r="O201" i="3"/>
  <c r="M201" i="3"/>
  <c r="K201" i="3"/>
  <c r="I201" i="3"/>
  <c r="G201" i="3"/>
  <c r="U200" i="3"/>
  <c r="T200" i="3"/>
  <c r="O200" i="3"/>
  <c r="M200" i="3"/>
  <c r="K200" i="3"/>
  <c r="I200" i="3"/>
  <c r="G200" i="3"/>
  <c r="U199" i="3"/>
  <c r="T199" i="3"/>
  <c r="O199" i="3"/>
  <c r="M199" i="3"/>
  <c r="K199" i="3"/>
  <c r="I199" i="3"/>
  <c r="G199" i="3"/>
  <c r="S198" i="3"/>
  <c r="R198" i="3"/>
  <c r="Q198" i="3"/>
  <c r="T198" i="3" s="1"/>
  <c r="P198" i="3"/>
  <c r="U198" i="3" s="1"/>
  <c r="L198" i="3"/>
  <c r="J198" i="3"/>
  <c r="K198" i="3" s="1"/>
  <c r="H198" i="3"/>
  <c r="I198" i="3" s="1"/>
  <c r="G198" i="3"/>
  <c r="F198" i="3"/>
  <c r="E198" i="3"/>
  <c r="D198" i="3"/>
  <c r="O198" i="3" s="1"/>
  <c r="U197" i="3"/>
  <c r="T197" i="3"/>
  <c r="O197" i="3"/>
  <c r="M197" i="3"/>
  <c r="K197" i="3"/>
  <c r="I197" i="3"/>
  <c r="G197" i="3"/>
  <c r="U196" i="3"/>
  <c r="T196" i="3"/>
  <c r="O196" i="3"/>
  <c r="M196" i="3"/>
  <c r="K196" i="3"/>
  <c r="I196" i="3"/>
  <c r="G196" i="3"/>
  <c r="U195" i="3"/>
  <c r="T195" i="3"/>
  <c r="O195" i="3"/>
  <c r="M195" i="3"/>
  <c r="K195" i="3"/>
  <c r="I195" i="3"/>
  <c r="G195" i="3"/>
  <c r="U194" i="3"/>
  <c r="T194" i="3"/>
  <c r="O194" i="3"/>
  <c r="M194" i="3"/>
  <c r="K194" i="3"/>
  <c r="I194" i="3"/>
  <c r="G194" i="3"/>
  <c r="U193" i="3"/>
  <c r="T193" i="3"/>
  <c r="O193" i="3"/>
  <c r="M193" i="3"/>
  <c r="K193" i="3"/>
  <c r="I193" i="3"/>
  <c r="G193" i="3"/>
  <c r="U192" i="3"/>
  <c r="T192" i="3"/>
  <c r="O192" i="3"/>
  <c r="M192" i="3"/>
  <c r="K192" i="3"/>
  <c r="I192" i="3"/>
  <c r="G192" i="3"/>
  <c r="S191" i="3"/>
  <c r="T191" i="3" s="1"/>
  <c r="R191" i="3"/>
  <c r="Q191" i="3"/>
  <c r="P191" i="3"/>
  <c r="L191" i="3"/>
  <c r="J191" i="3"/>
  <c r="K191" i="3" s="1"/>
  <c r="H191" i="3"/>
  <c r="F191" i="3"/>
  <c r="U191" i="3" s="1"/>
  <c r="E191" i="3"/>
  <c r="D191" i="3"/>
  <c r="O191" i="3" s="1"/>
  <c r="U190" i="3"/>
  <c r="T190" i="3"/>
  <c r="O190" i="3"/>
  <c r="M190" i="3"/>
  <c r="K190" i="3"/>
  <c r="I190" i="3"/>
  <c r="G190" i="3"/>
  <c r="U189" i="3"/>
  <c r="T189" i="3"/>
  <c r="O189" i="3"/>
  <c r="M189" i="3"/>
  <c r="K189" i="3"/>
  <c r="I189" i="3"/>
  <c r="G189" i="3"/>
  <c r="U188" i="3"/>
  <c r="T188" i="3"/>
  <c r="O188" i="3"/>
  <c r="M188" i="3"/>
  <c r="K188" i="3"/>
  <c r="I188" i="3"/>
  <c r="G188" i="3"/>
  <c r="U187" i="3"/>
  <c r="T187" i="3"/>
  <c r="O187" i="3"/>
  <c r="M187" i="3"/>
  <c r="K187" i="3"/>
  <c r="I187" i="3"/>
  <c r="G187" i="3"/>
  <c r="U186" i="3"/>
  <c r="T186" i="3"/>
  <c r="O186" i="3"/>
  <c r="M186" i="3"/>
  <c r="K186" i="3"/>
  <c r="I186" i="3"/>
  <c r="G186" i="3"/>
  <c r="S185" i="3"/>
  <c r="R185" i="3"/>
  <c r="Q185" i="3"/>
  <c r="T185" i="3" s="1"/>
  <c r="P185" i="3"/>
  <c r="L185" i="3"/>
  <c r="J185" i="3"/>
  <c r="K185" i="3" s="1"/>
  <c r="H185" i="3"/>
  <c r="I185" i="3" s="1"/>
  <c r="F185" i="3"/>
  <c r="G185" i="3" s="1"/>
  <c r="E185" i="3"/>
  <c r="D185" i="3"/>
  <c r="O185" i="3" s="1"/>
  <c r="U184" i="3"/>
  <c r="T184" i="3"/>
  <c r="O184" i="3"/>
  <c r="M184" i="3"/>
  <c r="K184" i="3"/>
  <c r="I184" i="3"/>
  <c r="G184" i="3"/>
  <c r="U183" i="3"/>
  <c r="T183" i="3"/>
  <c r="O183" i="3"/>
  <c r="M183" i="3"/>
  <c r="K183" i="3"/>
  <c r="I183" i="3"/>
  <c r="G183" i="3"/>
  <c r="U182" i="3"/>
  <c r="T182" i="3"/>
  <c r="O182" i="3"/>
  <c r="M182" i="3"/>
  <c r="K182" i="3"/>
  <c r="I182" i="3"/>
  <c r="G182" i="3"/>
  <c r="U181" i="3"/>
  <c r="T181" i="3"/>
  <c r="O181" i="3"/>
  <c r="M181" i="3"/>
  <c r="K181" i="3"/>
  <c r="I181" i="3"/>
  <c r="G181" i="3"/>
  <c r="U180" i="3"/>
  <c r="T180" i="3"/>
  <c r="O180" i="3"/>
  <c r="M180" i="3"/>
  <c r="K180" i="3"/>
  <c r="I180" i="3"/>
  <c r="G180" i="3"/>
  <c r="S179" i="3"/>
  <c r="T179" i="3" s="1"/>
  <c r="R179" i="3"/>
  <c r="Q179" i="3"/>
  <c r="P179" i="3"/>
  <c r="L179" i="3"/>
  <c r="J179" i="3"/>
  <c r="K179" i="3" s="1"/>
  <c r="H179" i="3"/>
  <c r="F179" i="3"/>
  <c r="U179" i="3" s="1"/>
  <c r="E179" i="3"/>
  <c r="D179" i="3"/>
  <c r="O179" i="3" s="1"/>
  <c r="U178" i="3"/>
  <c r="T178" i="3"/>
  <c r="O178" i="3"/>
  <c r="M178" i="3"/>
  <c r="K178" i="3"/>
  <c r="I178" i="3"/>
  <c r="G178" i="3"/>
  <c r="U177" i="3"/>
  <c r="T177" i="3"/>
  <c r="O177" i="3"/>
  <c r="M177" i="3"/>
  <c r="K177" i="3"/>
  <c r="I177" i="3"/>
  <c r="G177" i="3"/>
  <c r="U176" i="3"/>
  <c r="T176" i="3"/>
  <c r="O176" i="3"/>
  <c r="M176" i="3"/>
  <c r="K176" i="3"/>
  <c r="I176" i="3"/>
  <c r="G176" i="3"/>
  <c r="U175" i="3"/>
  <c r="T175" i="3"/>
  <c r="O175" i="3"/>
  <c r="M175" i="3"/>
  <c r="K175" i="3"/>
  <c r="I175" i="3"/>
  <c r="G175" i="3"/>
  <c r="U174" i="3"/>
  <c r="T174" i="3"/>
  <c r="O174" i="3"/>
  <c r="M174" i="3"/>
  <c r="K174" i="3"/>
  <c r="I174" i="3"/>
  <c r="G174" i="3"/>
  <c r="U173" i="3"/>
  <c r="T173" i="3"/>
  <c r="O173" i="3"/>
  <c r="M173" i="3"/>
  <c r="K173" i="3"/>
  <c r="I173" i="3"/>
  <c r="G173" i="3"/>
  <c r="S170" i="3"/>
  <c r="R170" i="3"/>
  <c r="Q170" i="3"/>
  <c r="T170" i="3" s="1"/>
  <c r="P170" i="3"/>
  <c r="U170" i="3" s="1"/>
  <c r="L170" i="3"/>
  <c r="J170" i="3"/>
  <c r="H170" i="3"/>
  <c r="F170" i="3"/>
  <c r="E170" i="3"/>
  <c r="M170" i="3" s="1"/>
  <c r="D170" i="3"/>
  <c r="O170" i="3" s="1"/>
  <c r="S169" i="3"/>
  <c r="R169" i="3"/>
  <c r="Q169" i="3"/>
  <c r="P169" i="3"/>
  <c r="U169" i="3" s="1"/>
  <c r="L169" i="3"/>
  <c r="K169" i="3"/>
  <c r="J169" i="3"/>
  <c r="H169" i="3"/>
  <c r="I169" i="3" s="1"/>
  <c r="F169" i="3"/>
  <c r="E169" i="3"/>
  <c r="D169" i="3"/>
  <c r="G169" i="3" s="1"/>
  <c r="U168" i="3"/>
  <c r="T168" i="3"/>
  <c r="O168" i="3"/>
  <c r="M168" i="3"/>
  <c r="K168" i="3"/>
  <c r="I168" i="3"/>
  <c r="G168" i="3"/>
  <c r="U167" i="3"/>
  <c r="T167" i="3"/>
  <c r="O167" i="3"/>
  <c r="M167" i="3"/>
  <c r="K167" i="3"/>
  <c r="I167" i="3"/>
  <c r="G167" i="3"/>
  <c r="U166" i="3"/>
  <c r="T166" i="3"/>
  <c r="O166" i="3"/>
  <c r="M166" i="3"/>
  <c r="K166" i="3"/>
  <c r="I166" i="3"/>
  <c r="G166" i="3"/>
  <c r="U165" i="3"/>
  <c r="T165" i="3"/>
  <c r="O165" i="3"/>
  <c r="M165" i="3"/>
  <c r="K165" i="3"/>
  <c r="I165" i="3"/>
  <c r="G165" i="3"/>
  <c r="U164" i="3"/>
  <c r="T164" i="3"/>
  <c r="O164" i="3"/>
  <c r="M164" i="3"/>
  <c r="K164" i="3"/>
  <c r="I164" i="3"/>
  <c r="G164" i="3"/>
  <c r="U163" i="3"/>
  <c r="S163" i="3"/>
  <c r="R163" i="3"/>
  <c r="Q163" i="3"/>
  <c r="T163" i="3" s="1"/>
  <c r="P163" i="3"/>
  <c r="L163" i="3"/>
  <c r="J163" i="3"/>
  <c r="K163" i="3" s="1"/>
  <c r="H163" i="3"/>
  <c r="F163" i="3"/>
  <c r="E163" i="3"/>
  <c r="D163" i="3"/>
  <c r="O163" i="3" s="1"/>
  <c r="U162" i="3"/>
  <c r="T162" i="3"/>
  <c r="O162" i="3"/>
  <c r="M162" i="3"/>
  <c r="K162" i="3"/>
  <c r="I162" i="3"/>
  <c r="G162" i="3"/>
  <c r="U161" i="3"/>
  <c r="T161" i="3"/>
  <c r="O161" i="3"/>
  <c r="M161" i="3"/>
  <c r="K161" i="3"/>
  <c r="I161" i="3"/>
  <c r="G161" i="3"/>
  <c r="U160" i="3"/>
  <c r="T160" i="3"/>
  <c r="O160" i="3"/>
  <c r="M160" i="3"/>
  <c r="K160" i="3"/>
  <c r="I160" i="3"/>
  <c r="G160" i="3"/>
  <c r="U159" i="3"/>
  <c r="T159" i="3"/>
  <c r="O159" i="3"/>
  <c r="M159" i="3"/>
  <c r="K159" i="3"/>
  <c r="I159" i="3"/>
  <c r="G159" i="3"/>
  <c r="U158" i="3"/>
  <c r="T158" i="3"/>
  <c r="O158" i="3"/>
  <c r="M158" i="3"/>
  <c r="K158" i="3"/>
  <c r="I158" i="3"/>
  <c r="G158" i="3"/>
  <c r="S157" i="3"/>
  <c r="R157" i="3"/>
  <c r="Q157" i="3"/>
  <c r="P157" i="3"/>
  <c r="U157" i="3" s="1"/>
  <c r="L157" i="3"/>
  <c r="K157" i="3"/>
  <c r="J157" i="3"/>
  <c r="H157" i="3"/>
  <c r="I157" i="3" s="1"/>
  <c r="F157" i="3"/>
  <c r="E157" i="3"/>
  <c r="D157" i="3"/>
  <c r="G157" i="3" s="1"/>
  <c r="U156" i="3"/>
  <c r="T156" i="3"/>
  <c r="O156" i="3"/>
  <c r="M156" i="3"/>
  <c r="K156" i="3"/>
  <c r="I156" i="3"/>
  <c r="G156" i="3"/>
  <c r="U155" i="3"/>
  <c r="T155" i="3"/>
  <c r="O155" i="3"/>
  <c r="M155" i="3"/>
  <c r="K155" i="3"/>
  <c r="I155" i="3"/>
  <c r="G155" i="3"/>
  <c r="U154" i="3"/>
  <c r="T154" i="3"/>
  <c r="O154" i="3"/>
  <c r="M154" i="3"/>
  <c r="K154" i="3"/>
  <c r="I154" i="3"/>
  <c r="G154" i="3"/>
  <c r="U153" i="3"/>
  <c r="T153" i="3"/>
  <c r="O153" i="3"/>
  <c r="M153" i="3"/>
  <c r="K153" i="3"/>
  <c r="I153" i="3"/>
  <c r="G153" i="3"/>
  <c r="U152" i="3"/>
  <c r="T152" i="3"/>
  <c r="O152" i="3"/>
  <c r="M152" i="3"/>
  <c r="K152" i="3"/>
  <c r="I152" i="3"/>
  <c r="G152" i="3"/>
  <c r="U151" i="3"/>
  <c r="T151" i="3"/>
  <c r="O151" i="3"/>
  <c r="M151" i="3"/>
  <c r="K151" i="3"/>
  <c r="I151" i="3"/>
  <c r="G151" i="3"/>
  <c r="S150" i="3"/>
  <c r="T150" i="3" s="1"/>
  <c r="R150" i="3"/>
  <c r="Q150" i="3"/>
  <c r="P150" i="3"/>
  <c r="L150" i="3"/>
  <c r="J150" i="3"/>
  <c r="K150" i="3" s="1"/>
  <c r="I150" i="3"/>
  <c r="H150" i="3"/>
  <c r="F150" i="3"/>
  <c r="U150" i="3" s="1"/>
  <c r="E150" i="3"/>
  <c r="D150" i="3"/>
  <c r="U149" i="3"/>
  <c r="T149" i="3"/>
  <c r="O149" i="3"/>
  <c r="M149" i="3"/>
  <c r="K149" i="3"/>
  <c r="I149" i="3"/>
  <c r="G149" i="3"/>
  <c r="U148" i="3"/>
  <c r="T148" i="3"/>
  <c r="O148" i="3"/>
  <c r="M148" i="3"/>
  <c r="K148" i="3"/>
  <c r="I148" i="3"/>
  <c r="G148" i="3"/>
  <c r="U147" i="3"/>
  <c r="T147" i="3"/>
  <c r="O147" i="3"/>
  <c r="M147" i="3"/>
  <c r="K147" i="3"/>
  <c r="I147" i="3"/>
  <c r="G147" i="3"/>
  <c r="U146" i="3"/>
  <c r="T146" i="3"/>
  <c r="O146" i="3"/>
  <c r="M146" i="3"/>
  <c r="K146" i="3"/>
  <c r="I146" i="3"/>
  <c r="G146" i="3"/>
  <c r="U145" i="3"/>
  <c r="T145" i="3"/>
  <c r="O145" i="3"/>
  <c r="M145" i="3"/>
  <c r="K145" i="3"/>
  <c r="I145" i="3"/>
  <c r="G145" i="3"/>
  <c r="S144" i="3"/>
  <c r="R144" i="3"/>
  <c r="Q144" i="3"/>
  <c r="T144" i="3" s="1"/>
  <c r="P144" i="3"/>
  <c r="L144" i="3"/>
  <c r="J144" i="3"/>
  <c r="H144" i="3"/>
  <c r="F144" i="3"/>
  <c r="G144" i="3" s="1"/>
  <c r="E144" i="3"/>
  <c r="M144" i="3" s="1"/>
  <c r="D144" i="3"/>
  <c r="O144" i="3" s="1"/>
  <c r="U143" i="3"/>
  <c r="T143" i="3"/>
  <c r="O143" i="3"/>
  <c r="M143" i="3"/>
  <c r="K143" i="3"/>
  <c r="I143" i="3"/>
  <c r="G143" i="3"/>
  <c r="U142" i="3"/>
  <c r="T142" i="3"/>
  <c r="O142" i="3"/>
  <c r="M142" i="3"/>
  <c r="K142" i="3"/>
  <c r="I142" i="3"/>
  <c r="G142" i="3"/>
  <c r="U141" i="3"/>
  <c r="T141" i="3"/>
  <c r="O141" i="3"/>
  <c r="M141" i="3"/>
  <c r="K141" i="3"/>
  <c r="I141" i="3"/>
  <c r="G141" i="3"/>
  <c r="U140" i="3"/>
  <c r="T140" i="3"/>
  <c r="O140" i="3"/>
  <c r="M140" i="3"/>
  <c r="K140" i="3"/>
  <c r="I140" i="3"/>
  <c r="G140" i="3"/>
  <c r="U139" i="3"/>
  <c r="T139" i="3"/>
  <c r="O139" i="3"/>
  <c r="M139" i="3"/>
  <c r="K139" i="3"/>
  <c r="I139" i="3"/>
  <c r="G139" i="3"/>
  <c r="U138" i="3"/>
  <c r="T138" i="3"/>
  <c r="O138" i="3"/>
  <c r="M138" i="3"/>
  <c r="K138" i="3"/>
  <c r="I138" i="3"/>
  <c r="G138" i="3"/>
  <c r="S137" i="3"/>
  <c r="R137" i="3"/>
  <c r="Q137" i="3"/>
  <c r="T137" i="3" s="1"/>
  <c r="P137" i="3"/>
  <c r="U137" i="3" s="1"/>
  <c r="L137" i="3"/>
  <c r="J137" i="3"/>
  <c r="H137" i="3"/>
  <c r="F137" i="3"/>
  <c r="E137" i="3"/>
  <c r="D137" i="3"/>
  <c r="U136" i="3"/>
  <c r="T136" i="3"/>
  <c r="O136" i="3"/>
  <c r="M136" i="3"/>
  <c r="K136" i="3"/>
  <c r="I136" i="3"/>
  <c r="G136" i="3"/>
  <c r="U135" i="3"/>
  <c r="T135" i="3"/>
  <c r="O135" i="3"/>
  <c r="M135" i="3"/>
  <c r="K135" i="3"/>
  <c r="I135" i="3"/>
  <c r="G135" i="3"/>
  <c r="U134" i="3"/>
  <c r="T134" i="3"/>
  <c r="O134" i="3"/>
  <c r="M134" i="3"/>
  <c r="K134" i="3"/>
  <c r="I134" i="3"/>
  <c r="G134" i="3"/>
  <c r="U133" i="3"/>
  <c r="T133" i="3"/>
  <c r="O133" i="3"/>
  <c r="M133" i="3"/>
  <c r="K133" i="3"/>
  <c r="I133" i="3"/>
  <c r="G133" i="3"/>
  <c r="S132" i="3"/>
  <c r="R132" i="3"/>
  <c r="Q132" i="3"/>
  <c r="T132" i="3" s="1"/>
  <c r="P132" i="3"/>
  <c r="U132" i="3" s="1"/>
  <c r="O132" i="3"/>
  <c r="L132" i="3"/>
  <c r="J132" i="3"/>
  <c r="H132" i="3"/>
  <c r="F132" i="3"/>
  <c r="E132" i="3"/>
  <c r="D132" i="3"/>
  <c r="I132" i="3" s="1"/>
  <c r="U131" i="3"/>
  <c r="T131" i="3"/>
  <c r="O131" i="3"/>
  <c r="M131" i="3"/>
  <c r="K131" i="3"/>
  <c r="I131" i="3"/>
  <c r="G131" i="3"/>
  <c r="U130" i="3"/>
  <c r="T130" i="3"/>
  <c r="O130" i="3"/>
  <c r="M130" i="3"/>
  <c r="K130" i="3"/>
  <c r="I130" i="3"/>
  <c r="G130" i="3"/>
  <c r="U129" i="3"/>
  <c r="T129" i="3"/>
  <c r="O129" i="3"/>
  <c r="M129" i="3"/>
  <c r="K129" i="3"/>
  <c r="I129" i="3"/>
  <c r="G129" i="3"/>
  <c r="U128" i="3"/>
  <c r="T128" i="3"/>
  <c r="O128" i="3"/>
  <c r="M128" i="3"/>
  <c r="K128" i="3"/>
  <c r="I128" i="3"/>
  <c r="G128" i="3"/>
  <c r="U127" i="3"/>
  <c r="T127" i="3"/>
  <c r="O127" i="3"/>
  <c r="M127" i="3"/>
  <c r="K127" i="3"/>
  <c r="I127" i="3"/>
  <c r="G127" i="3"/>
  <c r="S126" i="3"/>
  <c r="R126" i="3"/>
  <c r="Q126" i="3"/>
  <c r="P126" i="3"/>
  <c r="U126" i="3" s="1"/>
  <c r="L126" i="3"/>
  <c r="J126" i="3"/>
  <c r="K126" i="3" s="1"/>
  <c r="I126" i="3"/>
  <c r="H126" i="3"/>
  <c r="F126" i="3"/>
  <c r="E126" i="3"/>
  <c r="D126" i="3"/>
  <c r="G126" i="3" s="1"/>
  <c r="U125" i="3"/>
  <c r="T125" i="3"/>
  <c r="O125" i="3"/>
  <c r="M125" i="3"/>
  <c r="K125" i="3"/>
  <c r="I125" i="3"/>
  <c r="G125" i="3"/>
  <c r="U124" i="3"/>
  <c r="T124" i="3"/>
  <c r="O124" i="3"/>
  <c r="M124" i="3"/>
  <c r="K124" i="3"/>
  <c r="I124" i="3"/>
  <c r="G124" i="3"/>
  <c r="U123" i="3"/>
  <c r="T123" i="3"/>
  <c r="O123" i="3"/>
  <c r="M123" i="3"/>
  <c r="K123" i="3"/>
  <c r="I123" i="3"/>
  <c r="G123" i="3"/>
  <c r="U122" i="3"/>
  <c r="T122" i="3"/>
  <c r="O122" i="3"/>
  <c r="M122" i="3"/>
  <c r="K122" i="3"/>
  <c r="I122" i="3"/>
  <c r="G122" i="3"/>
  <c r="S121" i="3"/>
  <c r="R121" i="3"/>
  <c r="Q121" i="3"/>
  <c r="T121" i="3" s="1"/>
  <c r="P121" i="3"/>
  <c r="U121" i="3" s="1"/>
  <c r="O121" i="3"/>
  <c r="L121" i="3"/>
  <c r="J121" i="3"/>
  <c r="H121" i="3"/>
  <c r="I121" i="3" s="1"/>
  <c r="F121" i="3"/>
  <c r="E121" i="3"/>
  <c r="D121" i="3"/>
  <c r="G121" i="3" s="1"/>
  <c r="U120" i="3"/>
  <c r="T120" i="3"/>
  <c r="O120" i="3"/>
  <c r="M120" i="3"/>
  <c r="K120" i="3"/>
  <c r="I120" i="3"/>
  <c r="G120" i="3"/>
  <c r="U119" i="3"/>
  <c r="T119" i="3"/>
  <c r="O119" i="3"/>
  <c r="M119" i="3"/>
  <c r="K119" i="3"/>
  <c r="I119" i="3"/>
  <c r="G119" i="3"/>
  <c r="U118" i="3"/>
  <c r="T118" i="3"/>
  <c r="O118" i="3"/>
  <c r="M118" i="3"/>
  <c r="K118" i="3"/>
  <c r="I118" i="3"/>
  <c r="G118" i="3"/>
  <c r="U117" i="3"/>
  <c r="T117" i="3"/>
  <c r="O117" i="3"/>
  <c r="M117" i="3"/>
  <c r="K117" i="3"/>
  <c r="I117" i="3"/>
  <c r="G117" i="3"/>
  <c r="U116" i="3"/>
  <c r="T116" i="3"/>
  <c r="O116" i="3"/>
  <c r="M116" i="3"/>
  <c r="K116" i="3"/>
  <c r="I116" i="3"/>
  <c r="G116" i="3"/>
  <c r="U115" i="3"/>
  <c r="T115" i="3"/>
  <c r="O115" i="3"/>
  <c r="M115" i="3"/>
  <c r="K115" i="3"/>
  <c r="I115" i="3"/>
  <c r="G115" i="3"/>
  <c r="U114" i="3"/>
  <c r="T114" i="3"/>
  <c r="O114" i="3"/>
  <c r="M114" i="3"/>
  <c r="K114" i="3"/>
  <c r="I114" i="3"/>
  <c r="G114" i="3"/>
  <c r="U113" i="3"/>
  <c r="T113" i="3"/>
  <c r="O113" i="3"/>
  <c r="M113" i="3"/>
  <c r="K113" i="3"/>
  <c r="I113" i="3"/>
  <c r="G113" i="3"/>
  <c r="S112" i="3"/>
  <c r="R112" i="3"/>
  <c r="Q112" i="3"/>
  <c r="T112" i="3" s="1"/>
  <c r="P112" i="3"/>
  <c r="U112" i="3" s="1"/>
  <c r="L112" i="3"/>
  <c r="J112" i="3"/>
  <c r="H112" i="3"/>
  <c r="F112" i="3"/>
  <c r="E112" i="3"/>
  <c r="M112" i="3" s="1"/>
  <c r="D112" i="3"/>
  <c r="U111" i="3"/>
  <c r="T111" i="3"/>
  <c r="O111" i="3"/>
  <c r="M111" i="3"/>
  <c r="K111" i="3"/>
  <c r="I111" i="3"/>
  <c r="G111" i="3"/>
  <c r="U110" i="3"/>
  <c r="T110" i="3"/>
  <c r="O110" i="3"/>
  <c r="M110" i="3"/>
  <c r="K110" i="3"/>
  <c r="I110" i="3"/>
  <c r="G110" i="3"/>
  <c r="U109" i="3"/>
  <c r="T109" i="3"/>
  <c r="O109" i="3"/>
  <c r="M109" i="3"/>
  <c r="K109" i="3"/>
  <c r="I109" i="3"/>
  <c r="G109" i="3"/>
  <c r="U108" i="3"/>
  <c r="T108" i="3"/>
  <c r="O108" i="3"/>
  <c r="M108" i="3"/>
  <c r="K108" i="3"/>
  <c r="I108" i="3"/>
  <c r="G108" i="3"/>
  <c r="U107" i="3"/>
  <c r="T107" i="3"/>
  <c r="O107" i="3"/>
  <c r="M107" i="3"/>
  <c r="K107" i="3"/>
  <c r="I107" i="3"/>
  <c r="G107" i="3"/>
  <c r="S106" i="3"/>
  <c r="R106" i="3"/>
  <c r="Q106" i="3"/>
  <c r="P106" i="3"/>
  <c r="L106" i="3"/>
  <c r="J106" i="3"/>
  <c r="H106" i="3"/>
  <c r="F106" i="3"/>
  <c r="U106" i="3" s="1"/>
  <c r="E106" i="3"/>
  <c r="M106" i="3" s="1"/>
  <c r="D106" i="3"/>
  <c r="U105" i="3"/>
  <c r="T105" i="3"/>
  <c r="O105" i="3"/>
  <c r="M105" i="3"/>
  <c r="K105" i="3"/>
  <c r="I105" i="3"/>
  <c r="G105" i="3"/>
  <c r="U102" i="3"/>
  <c r="S102" i="3"/>
  <c r="R102" i="3"/>
  <c r="Q102" i="3"/>
  <c r="T102" i="3" s="1"/>
  <c r="P102" i="3"/>
  <c r="L102" i="3"/>
  <c r="J102" i="3"/>
  <c r="H102" i="3"/>
  <c r="F102" i="3"/>
  <c r="E102" i="3"/>
  <c r="D102" i="3"/>
  <c r="G102" i="3" s="1"/>
  <c r="S101" i="3"/>
  <c r="R101" i="3"/>
  <c r="Q101" i="3"/>
  <c r="P101" i="3"/>
  <c r="L101" i="3"/>
  <c r="J101" i="3"/>
  <c r="H101" i="3"/>
  <c r="F101" i="3"/>
  <c r="U101" i="3" s="1"/>
  <c r="E101" i="3"/>
  <c r="M101" i="3" s="1"/>
  <c r="D101" i="3"/>
  <c r="O101" i="3" s="1"/>
  <c r="U100" i="3"/>
  <c r="T100" i="3"/>
  <c r="O100" i="3"/>
  <c r="M100" i="3"/>
  <c r="K100" i="3"/>
  <c r="I100" i="3"/>
  <c r="G100" i="3"/>
  <c r="U99" i="3"/>
  <c r="T99" i="3"/>
  <c r="O99" i="3"/>
  <c r="M99" i="3"/>
  <c r="K99" i="3"/>
  <c r="I99" i="3"/>
  <c r="G99" i="3"/>
  <c r="U98" i="3"/>
  <c r="T98" i="3"/>
  <c r="O98" i="3"/>
  <c r="M98" i="3"/>
  <c r="K98" i="3"/>
  <c r="I98" i="3"/>
  <c r="G98" i="3"/>
  <c r="U97" i="3"/>
  <c r="T97" i="3"/>
  <c r="O97" i="3"/>
  <c r="M97" i="3"/>
  <c r="K97" i="3"/>
  <c r="I97" i="3"/>
  <c r="G97" i="3"/>
  <c r="S96" i="3"/>
  <c r="R96" i="3"/>
  <c r="Q96" i="3"/>
  <c r="P96" i="3"/>
  <c r="U96" i="3" s="1"/>
  <c r="L96" i="3"/>
  <c r="J96" i="3"/>
  <c r="H96" i="3"/>
  <c r="F96" i="3"/>
  <c r="E96" i="3"/>
  <c r="M96" i="3" s="1"/>
  <c r="D96" i="3"/>
  <c r="G96" i="3" s="1"/>
  <c r="U95" i="3"/>
  <c r="T95" i="3"/>
  <c r="O95" i="3"/>
  <c r="M95" i="3"/>
  <c r="K95" i="3"/>
  <c r="I95" i="3"/>
  <c r="G95" i="3"/>
  <c r="U94" i="3"/>
  <c r="T94" i="3"/>
  <c r="O94" i="3"/>
  <c r="M94" i="3"/>
  <c r="K94" i="3"/>
  <c r="I94" i="3"/>
  <c r="G94" i="3"/>
  <c r="U93" i="3"/>
  <c r="T93" i="3"/>
  <c r="O93" i="3"/>
  <c r="M93" i="3"/>
  <c r="K93" i="3"/>
  <c r="I93" i="3"/>
  <c r="G93" i="3"/>
  <c r="U92" i="3"/>
  <c r="T92" i="3"/>
  <c r="O92" i="3"/>
  <c r="M92" i="3"/>
  <c r="K92" i="3"/>
  <c r="I92" i="3"/>
  <c r="G92" i="3"/>
  <c r="S91" i="3"/>
  <c r="R91" i="3"/>
  <c r="Q91" i="3"/>
  <c r="T91" i="3" s="1"/>
  <c r="P91" i="3"/>
  <c r="U91" i="3" s="1"/>
  <c r="O91" i="3"/>
  <c r="L91" i="3"/>
  <c r="J91" i="3"/>
  <c r="H91" i="3"/>
  <c r="F91" i="3"/>
  <c r="E91" i="3"/>
  <c r="M91" i="3" s="1"/>
  <c r="D91" i="3"/>
  <c r="G91" i="3" s="1"/>
  <c r="U90" i="3"/>
  <c r="T90" i="3"/>
  <c r="O90" i="3"/>
  <c r="M90" i="3"/>
  <c r="K90" i="3"/>
  <c r="I90" i="3"/>
  <c r="G90" i="3"/>
  <c r="U89" i="3"/>
  <c r="T89" i="3"/>
  <c r="O89" i="3"/>
  <c r="M89" i="3"/>
  <c r="K89" i="3"/>
  <c r="I89" i="3"/>
  <c r="G89" i="3"/>
  <c r="U88" i="3"/>
  <c r="T88" i="3"/>
  <c r="O88" i="3"/>
  <c r="M88" i="3"/>
  <c r="K88" i="3"/>
  <c r="I88" i="3"/>
  <c r="G88" i="3"/>
  <c r="S85" i="3"/>
  <c r="R85" i="3"/>
  <c r="Q85" i="3"/>
  <c r="P85" i="3"/>
  <c r="L85" i="3"/>
  <c r="J85" i="3"/>
  <c r="H85" i="3"/>
  <c r="F85" i="3"/>
  <c r="U85" i="3" s="1"/>
  <c r="E85" i="3"/>
  <c r="M85" i="3" s="1"/>
  <c r="D85" i="3"/>
  <c r="O85" i="3" s="1"/>
  <c r="S84" i="3"/>
  <c r="R84" i="3"/>
  <c r="Q84" i="3"/>
  <c r="P84" i="3"/>
  <c r="O84" i="3"/>
  <c r="L84" i="3"/>
  <c r="J84" i="3"/>
  <c r="H84" i="3"/>
  <c r="F84" i="3"/>
  <c r="G84" i="3" s="1"/>
  <c r="E84" i="3"/>
  <c r="D84" i="3"/>
  <c r="U83" i="3"/>
  <c r="T83" i="3"/>
  <c r="O83" i="3"/>
  <c r="M83" i="3"/>
  <c r="K83" i="3"/>
  <c r="I83" i="3"/>
  <c r="G83" i="3"/>
  <c r="U82" i="3"/>
  <c r="T82" i="3"/>
  <c r="O82" i="3"/>
  <c r="M82" i="3"/>
  <c r="K82" i="3"/>
  <c r="I82" i="3"/>
  <c r="G82" i="3"/>
  <c r="U81" i="3"/>
  <c r="T81" i="3"/>
  <c r="O81" i="3"/>
  <c r="M81" i="3"/>
  <c r="K81" i="3"/>
  <c r="I81" i="3"/>
  <c r="G81" i="3"/>
  <c r="U80" i="3"/>
  <c r="T80" i="3"/>
  <c r="O80" i="3"/>
  <c r="M80" i="3"/>
  <c r="K80" i="3"/>
  <c r="I80" i="3"/>
  <c r="G80" i="3"/>
  <c r="U79" i="3"/>
  <c r="T79" i="3"/>
  <c r="O79" i="3"/>
  <c r="M79" i="3"/>
  <c r="K79" i="3"/>
  <c r="I79" i="3"/>
  <c r="G79" i="3"/>
  <c r="U78" i="3"/>
  <c r="S78" i="3"/>
  <c r="T78" i="3" s="1"/>
  <c r="R78" i="3"/>
  <c r="Q78" i="3"/>
  <c r="P78" i="3"/>
  <c r="L78" i="3"/>
  <c r="J78" i="3"/>
  <c r="H78" i="3"/>
  <c r="I78" i="3" s="1"/>
  <c r="F78" i="3"/>
  <c r="E78" i="3"/>
  <c r="M78" i="3" s="1"/>
  <c r="D78" i="3"/>
  <c r="U77" i="3"/>
  <c r="T77" i="3"/>
  <c r="O77" i="3"/>
  <c r="M77" i="3"/>
  <c r="K77" i="3"/>
  <c r="I77" i="3"/>
  <c r="G77" i="3"/>
  <c r="U76" i="3"/>
  <c r="T76" i="3"/>
  <c r="O76" i="3"/>
  <c r="M76" i="3"/>
  <c r="K76" i="3"/>
  <c r="I76" i="3"/>
  <c r="G76" i="3"/>
  <c r="U75" i="3"/>
  <c r="T75" i="3"/>
  <c r="O75" i="3"/>
  <c r="M75" i="3"/>
  <c r="K75" i="3"/>
  <c r="I75" i="3"/>
  <c r="G75" i="3"/>
  <c r="U74" i="3"/>
  <c r="T74" i="3"/>
  <c r="O74" i="3"/>
  <c r="M74" i="3"/>
  <c r="K74" i="3"/>
  <c r="I74" i="3"/>
  <c r="G74" i="3"/>
  <c r="U73" i="3"/>
  <c r="T73" i="3"/>
  <c r="O73" i="3"/>
  <c r="M73" i="3"/>
  <c r="K73" i="3"/>
  <c r="I73" i="3"/>
  <c r="G73" i="3"/>
  <c r="U72" i="3"/>
  <c r="T72" i="3"/>
  <c r="O72" i="3"/>
  <c r="M72" i="3"/>
  <c r="K72" i="3"/>
  <c r="I72" i="3"/>
  <c r="G72" i="3"/>
  <c r="U71" i="3"/>
  <c r="T71" i="3"/>
  <c r="O71" i="3"/>
  <c r="M71" i="3"/>
  <c r="K71" i="3"/>
  <c r="I71" i="3"/>
  <c r="G71" i="3"/>
  <c r="S70" i="3"/>
  <c r="R70" i="3"/>
  <c r="Q70" i="3"/>
  <c r="T70" i="3" s="1"/>
  <c r="P70" i="3"/>
  <c r="U70" i="3" s="1"/>
  <c r="L70" i="3"/>
  <c r="J70" i="3"/>
  <c r="H70" i="3"/>
  <c r="F70" i="3"/>
  <c r="E70" i="3"/>
  <c r="K70" i="3" s="1"/>
  <c r="D70" i="3"/>
  <c r="G70" i="3" s="1"/>
  <c r="U69" i="3"/>
  <c r="T69" i="3"/>
  <c r="O69" i="3"/>
  <c r="M69" i="3"/>
  <c r="K69" i="3"/>
  <c r="I69" i="3"/>
  <c r="G69" i="3"/>
  <c r="U68" i="3"/>
  <c r="T68" i="3"/>
  <c r="O68" i="3"/>
  <c r="M68" i="3"/>
  <c r="K68" i="3"/>
  <c r="I68" i="3"/>
  <c r="G68" i="3"/>
  <c r="U67" i="3"/>
  <c r="T67" i="3"/>
  <c r="O67" i="3"/>
  <c r="M67" i="3"/>
  <c r="K67" i="3"/>
  <c r="I67" i="3"/>
  <c r="G67" i="3"/>
  <c r="U66" i="3"/>
  <c r="T66" i="3"/>
  <c r="O66" i="3"/>
  <c r="M66" i="3"/>
  <c r="K66" i="3"/>
  <c r="I66" i="3"/>
  <c r="G66" i="3"/>
  <c r="U65" i="3"/>
  <c r="T65" i="3"/>
  <c r="O65" i="3"/>
  <c r="M65" i="3"/>
  <c r="K65" i="3"/>
  <c r="I65" i="3"/>
  <c r="G65" i="3"/>
  <c r="U64" i="3"/>
  <c r="T64" i="3"/>
  <c r="O64" i="3"/>
  <c r="M64" i="3"/>
  <c r="K64" i="3"/>
  <c r="I64" i="3"/>
  <c r="G64" i="3"/>
  <c r="S63" i="3"/>
  <c r="R63" i="3"/>
  <c r="Q63" i="3"/>
  <c r="T63" i="3" s="1"/>
  <c r="P63" i="3"/>
  <c r="U63" i="3" s="1"/>
  <c r="O63" i="3"/>
  <c r="L63" i="3"/>
  <c r="J63" i="3"/>
  <c r="H63" i="3"/>
  <c r="F63" i="3"/>
  <c r="E63" i="3"/>
  <c r="D63" i="3"/>
  <c r="G63" i="3" s="1"/>
  <c r="U62" i="3"/>
  <c r="T62" i="3"/>
  <c r="O62" i="3"/>
  <c r="M62" i="3"/>
  <c r="K62" i="3"/>
  <c r="I62" i="3"/>
  <c r="G62" i="3"/>
  <c r="U61" i="3"/>
  <c r="T61" i="3"/>
  <c r="O61" i="3"/>
  <c r="M61" i="3"/>
  <c r="K61" i="3"/>
  <c r="I61" i="3"/>
  <c r="G61" i="3"/>
  <c r="U60" i="3"/>
  <c r="T60" i="3"/>
  <c r="O60" i="3"/>
  <c r="M60" i="3"/>
  <c r="K60" i="3"/>
  <c r="I60" i="3"/>
  <c r="G60" i="3"/>
  <c r="U59" i="3"/>
  <c r="T59" i="3"/>
  <c r="O59" i="3"/>
  <c r="M59" i="3"/>
  <c r="K59" i="3"/>
  <c r="I59" i="3"/>
  <c r="G59" i="3"/>
  <c r="S58" i="3"/>
  <c r="R58" i="3"/>
  <c r="Q58" i="3"/>
  <c r="T58" i="3" s="1"/>
  <c r="P58" i="3"/>
  <c r="U58" i="3" s="1"/>
  <c r="L58" i="3"/>
  <c r="J58" i="3"/>
  <c r="H58" i="3"/>
  <c r="F58" i="3"/>
  <c r="E58" i="3"/>
  <c r="K58" i="3" s="1"/>
  <c r="D58" i="3"/>
  <c r="G58" i="3" s="1"/>
  <c r="U57" i="3"/>
  <c r="T57" i="3"/>
  <c r="O57" i="3"/>
  <c r="M57" i="3"/>
  <c r="K57" i="3"/>
  <c r="I57" i="3"/>
  <c r="G57" i="3"/>
  <c r="U54" i="3"/>
  <c r="T54" i="3"/>
  <c r="S54" i="3"/>
  <c r="R54" i="3"/>
  <c r="Q54" i="3"/>
  <c r="P54" i="3"/>
  <c r="L54" i="3"/>
  <c r="K54" i="3"/>
  <c r="J54" i="3"/>
  <c r="H54" i="3"/>
  <c r="F54" i="3"/>
  <c r="E54" i="3"/>
  <c r="D54" i="3"/>
  <c r="G54" i="3" s="1"/>
  <c r="S53" i="3"/>
  <c r="R53" i="3"/>
  <c r="Q53" i="3"/>
  <c r="T53" i="3" s="1"/>
  <c r="P53" i="3"/>
  <c r="L53" i="3"/>
  <c r="J53" i="3"/>
  <c r="H53" i="3"/>
  <c r="F53" i="3"/>
  <c r="U53" i="3" s="1"/>
  <c r="E53" i="3"/>
  <c r="M53" i="3" s="1"/>
  <c r="D53" i="3"/>
  <c r="O53" i="3" s="1"/>
  <c r="U52" i="3"/>
  <c r="T52" i="3"/>
  <c r="O52" i="3"/>
  <c r="M52" i="3"/>
  <c r="K52" i="3"/>
  <c r="I52" i="3"/>
  <c r="G52" i="3"/>
  <c r="U51" i="3"/>
  <c r="T51" i="3"/>
  <c r="O51" i="3"/>
  <c r="M51" i="3"/>
  <c r="K51" i="3"/>
  <c r="I51" i="3"/>
  <c r="G51" i="3"/>
  <c r="U50" i="3"/>
  <c r="T50" i="3"/>
  <c r="O50" i="3"/>
  <c r="M50" i="3"/>
  <c r="K50" i="3"/>
  <c r="I50" i="3"/>
  <c r="G50" i="3"/>
  <c r="U49" i="3"/>
  <c r="T49" i="3"/>
  <c r="O49" i="3"/>
  <c r="M49" i="3"/>
  <c r="K49" i="3"/>
  <c r="I49" i="3"/>
  <c r="G49" i="3"/>
  <c r="U48" i="3"/>
  <c r="T48" i="3"/>
  <c r="O48" i="3"/>
  <c r="M48" i="3"/>
  <c r="K48" i="3"/>
  <c r="I48" i="3"/>
  <c r="G48" i="3"/>
  <c r="S47" i="3"/>
  <c r="R47" i="3"/>
  <c r="Q47" i="3"/>
  <c r="T47" i="3" s="1"/>
  <c r="P47" i="3"/>
  <c r="U47" i="3" s="1"/>
  <c r="L47" i="3"/>
  <c r="J47" i="3"/>
  <c r="K47" i="3" s="1"/>
  <c r="H47" i="3"/>
  <c r="F47" i="3"/>
  <c r="E47" i="3"/>
  <c r="D47" i="3"/>
  <c r="U46" i="3"/>
  <c r="T46" i="3"/>
  <c r="O46" i="3"/>
  <c r="M46" i="3"/>
  <c r="K46" i="3"/>
  <c r="I46" i="3"/>
  <c r="G46" i="3"/>
  <c r="U45" i="3"/>
  <c r="T45" i="3"/>
  <c r="O45" i="3"/>
  <c r="M45" i="3"/>
  <c r="K45" i="3"/>
  <c r="I45" i="3"/>
  <c r="G45" i="3"/>
  <c r="U44" i="3"/>
  <c r="T44" i="3"/>
  <c r="O44" i="3"/>
  <c r="M44" i="3"/>
  <c r="K44" i="3"/>
  <c r="I44" i="3"/>
  <c r="G44" i="3"/>
  <c r="U43" i="3"/>
  <c r="T43" i="3"/>
  <c r="O43" i="3"/>
  <c r="M43" i="3"/>
  <c r="K43" i="3"/>
  <c r="I43" i="3"/>
  <c r="G43" i="3"/>
  <c r="U42" i="3"/>
  <c r="T42" i="3"/>
  <c r="O42" i="3"/>
  <c r="M42" i="3"/>
  <c r="K42" i="3"/>
  <c r="I42" i="3"/>
  <c r="G42" i="3"/>
  <c r="U41" i="3"/>
  <c r="T41" i="3"/>
  <c r="O41" i="3"/>
  <c r="M41" i="3"/>
  <c r="K41" i="3"/>
  <c r="I41" i="3"/>
  <c r="G41" i="3"/>
  <c r="S40" i="3"/>
  <c r="R40" i="3"/>
  <c r="Q40" i="3"/>
  <c r="T40" i="3" s="1"/>
  <c r="P40" i="3"/>
  <c r="U40" i="3" s="1"/>
  <c r="L40" i="3"/>
  <c r="K40" i="3"/>
  <c r="J40" i="3"/>
  <c r="H40" i="3"/>
  <c r="F40" i="3"/>
  <c r="E40" i="3"/>
  <c r="D40" i="3"/>
  <c r="G40" i="3" s="1"/>
  <c r="U39" i="3"/>
  <c r="T39" i="3"/>
  <c r="O39" i="3"/>
  <c r="M39" i="3"/>
  <c r="K39" i="3"/>
  <c r="I39" i="3"/>
  <c r="G39" i="3"/>
  <c r="U38" i="3"/>
  <c r="T38" i="3"/>
  <c r="O38" i="3"/>
  <c r="M38" i="3"/>
  <c r="K38" i="3"/>
  <c r="I38" i="3"/>
  <c r="G38" i="3"/>
  <c r="U37" i="3"/>
  <c r="T37" i="3"/>
  <c r="O37" i="3"/>
  <c r="M37" i="3"/>
  <c r="K37" i="3"/>
  <c r="I37" i="3"/>
  <c r="G37" i="3"/>
  <c r="U36" i="3"/>
  <c r="T36" i="3"/>
  <c r="O36" i="3"/>
  <c r="M36" i="3"/>
  <c r="K36" i="3"/>
  <c r="I36" i="3"/>
  <c r="G36" i="3"/>
  <c r="S35" i="3"/>
  <c r="R35" i="3"/>
  <c r="Q35" i="3"/>
  <c r="T35" i="3" s="1"/>
  <c r="P35" i="3"/>
  <c r="U35" i="3" s="1"/>
  <c r="L35" i="3"/>
  <c r="J35" i="3"/>
  <c r="K35" i="3" s="1"/>
  <c r="I35" i="3"/>
  <c r="H35" i="3"/>
  <c r="F35" i="3"/>
  <c r="E35" i="3"/>
  <c r="D35" i="3"/>
  <c r="O35" i="3" s="1"/>
  <c r="U34" i="3"/>
  <c r="T34" i="3"/>
  <c r="O34" i="3"/>
  <c r="M34" i="3"/>
  <c r="K34" i="3"/>
  <c r="I34" i="3"/>
  <c r="G34" i="3"/>
  <c r="U33" i="3"/>
  <c r="T33" i="3"/>
  <c r="O33" i="3"/>
  <c r="M33" i="3"/>
  <c r="K33" i="3"/>
  <c r="I33" i="3"/>
  <c r="G33" i="3"/>
  <c r="U32" i="3"/>
  <c r="T32" i="3"/>
  <c r="O32" i="3"/>
  <c r="M32" i="3"/>
  <c r="K32" i="3"/>
  <c r="I32" i="3"/>
  <c r="G32" i="3"/>
  <c r="U31" i="3"/>
  <c r="T31" i="3"/>
  <c r="O31" i="3"/>
  <c r="M31" i="3"/>
  <c r="K31" i="3"/>
  <c r="I31" i="3"/>
  <c r="G31" i="3"/>
  <c r="U30" i="3"/>
  <c r="T30" i="3"/>
  <c r="O30" i="3"/>
  <c r="M30" i="3"/>
  <c r="K30" i="3"/>
  <c r="I30" i="3"/>
  <c r="G30" i="3"/>
  <c r="U29" i="3"/>
  <c r="T29" i="3"/>
  <c r="O29" i="3"/>
  <c r="M29" i="3"/>
  <c r="K29" i="3"/>
  <c r="I29" i="3"/>
  <c r="G29" i="3"/>
  <c r="U28" i="3"/>
  <c r="T28" i="3"/>
  <c r="O28" i="3"/>
  <c r="M28" i="3"/>
  <c r="K28" i="3"/>
  <c r="I28" i="3"/>
  <c r="G28" i="3"/>
  <c r="U27" i="3"/>
  <c r="T27" i="3"/>
  <c r="S27" i="3"/>
  <c r="R27" i="3"/>
  <c r="Q27" i="3"/>
  <c r="P27" i="3"/>
  <c r="L27" i="3"/>
  <c r="M27" i="3" s="1"/>
  <c r="K27" i="3"/>
  <c r="J27" i="3"/>
  <c r="H27" i="3"/>
  <c r="F27" i="3"/>
  <c r="E27" i="3"/>
  <c r="D27" i="3"/>
  <c r="O27" i="3" s="1"/>
  <c r="U26" i="3"/>
  <c r="T26" i="3"/>
  <c r="O26" i="3"/>
  <c r="M26" i="3"/>
  <c r="K26" i="3"/>
  <c r="I26" i="3"/>
  <c r="G26" i="3"/>
  <c r="U25" i="3"/>
  <c r="T25" i="3"/>
  <c r="O25" i="3"/>
  <c r="M25" i="3"/>
  <c r="K25" i="3"/>
  <c r="I25" i="3"/>
  <c r="G25" i="3"/>
  <c r="U24" i="3"/>
  <c r="T24" i="3"/>
  <c r="O24" i="3"/>
  <c r="M24" i="3"/>
  <c r="K24" i="3"/>
  <c r="I24" i="3"/>
  <c r="G24" i="3"/>
  <c r="U23" i="3"/>
  <c r="T23" i="3"/>
  <c r="O23" i="3"/>
  <c r="M23" i="3"/>
  <c r="K23" i="3"/>
  <c r="I23" i="3"/>
  <c r="G23" i="3"/>
  <c r="U22" i="3"/>
  <c r="T22" i="3"/>
  <c r="O22" i="3"/>
  <c r="M22" i="3"/>
  <c r="K22" i="3"/>
  <c r="I22" i="3"/>
  <c r="G22" i="3"/>
  <c r="U21" i="3"/>
  <c r="T21" i="3"/>
  <c r="O21" i="3"/>
  <c r="M21" i="3"/>
  <c r="K21" i="3"/>
  <c r="I21" i="3"/>
  <c r="G21" i="3"/>
  <c r="U20" i="3"/>
  <c r="T20" i="3"/>
  <c r="O20" i="3"/>
  <c r="M20" i="3"/>
  <c r="K20" i="3"/>
  <c r="I20" i="3"/>
  <c r="G20" i="3"/>
  <c r="T19" i="3"/>
  <c r="S19" i="3"/>
  <c r="R19" i="3"/>
  <c r="Q19" i="3"/>
  <c r="P19" i="3"/>
  <c r="L19" i="3"/>
  <c r="J19" i="3"/>
  <c r="H19" i="3"/>
  <c r="F19" i="3"/>
  <c r="U19" i="3" s="1"/>
  <c r="E19" i="3"/>
  <c r="M19" i="3" s="1"/>
  <c r="D19" i="3"/>
  <c r="I19" i="3" s="1"/>
  <c r="U18" i="3"/>
  <c r="T18" i="3"/>
  <c r="O18" i="3"/>
  <c r="M18" i="3"/>
  <c r="K18" i="3"/>
  <c r="I18" i="3"/>
  <c r="G18" i="3"/>
  <c r="U17" i="3"/>
  <c r="T17" i="3"/>
  <c r="O17" i="3"/>
  <c r="M17" i="3"/>
  <c r="K17" i="3"/>
  <c r="I17" i="3"/>
  <c r="G17" i="3"/>
  <c r="U16" i="3"/>
  <c r="T16" i="3"/>
  <c r="O16" i="3"/>
  <c r="M16" i="3"/>
  <c r="K16" i="3"/>
  <c r="I16" i="3"/>
  <c r="G16" i="3"/>
  <c r="U15" i="3"/>
  <c r="T15" i="3"/>
  <c r="O15" i="3"/>
  <c r="M15" i="3"/>
  <c r="K15" i="3"/>
  <c r="I15" i="3"/>
  <c r="G15" i="3"/>
  <c r="U14" i="3"/>
  <c r="T14" i="3"/>
  <c r="O14" i="3"/>
  <c r="M14" i="3"/>
  <c r="K14" i="3"/>
  <c r="I14" i="3"/>
  <c r="G14" i="3"/>
  <c r="U13" i="3"/>
  <c r="T13" i="3"/>
  <c r="O13" i="3"/>
  <c r="M13" i="3"/>
  <c r="K13" i="3"/>
  <c r="I13" i="3"/>
  <c r="G13" i="3"/>
  <c r="U12" i="3"/>
  <c r="T12" i="3"/>
  <c r="O12" i="3"/>
  <c r="M12" i="3"/>
  <c r="K12" i="3"/>
  <c r="I12" i="3"/>
  <c r="G12" i="3"/>
  <c r="U11" i="3"/>
  <c r="T11" i="3"/>
  <c r="O11" i="3"/>
  <c r="M11" i="3"/>
  <c r="K11" i="3"/>
  <c r="I11" i="3"/>
  <c r="G11" i="3"/>
  <c r="S10" i="3"/>
  <c r="R10" i="3"/>
  <c r="Q10" i="3"/>
  <c r="T10" i="3" s="1"/>
  <c r="P10" i="3"/>
  <c r="U10" i="3" s="1"/>
  <c r="O10" i="3"/>
  <c r="L10" i="3"/>
  <c r="J10" i="3"/>
  <c r="H10" i="3"/>
  <c r="F10" i="3"/>
  <c r="E10" i="3"/>
  <c r="D10" i="3"/>
  <c r="U9" i="3"/>
  <c r="T9" i="3"/>
  <c r="O9" i="3"/>
  <c r="M9" i="3"/>
  <c r="K9" i="3"/>
  <c r="I9" i="3"/>
  <c r="G9" i="3"/>
  <c r="U8" i="3"/>
  <c r="T8" i="3"/>
  <c r="O8" i="3"/>
  <c r="M8" i="3"/>
  <c r="K8" i="3"/>
  <c r="I8" i="3"/>
  <c r="G8" i="3"/>
  <c r="S339" i="2"/>
  <c r="R339" i="2"/>
  <c r="Q339" i="2"/>
  <c r="P339" i="2"/>
  <c r="U339" i="2" s="1"/>
  <c r="L339" i="2"/>
  <c r="J339" i="2"/>
  <c r="H339" i="2"/>
  <c r="F339" i="2"/>
  <c r="E339" i="2"/>
  <c r="D339" i="2"/>
  <c r="G339" i="2" s="1"/>
  <c r="S338" i="2"/>
  <c r="R338" i="2"/>
  <c r="Q338" i="2"/>
  <c r="T338" i="2" s="1"/>
  <c r="P338" i="2"/>
  <c r="L338" i="2"/>
  <c r="J338" i="2"/>
  <c r="H338" i="2"/>
  <c r="F338" i="2"/>
  <c r="E338" i="2"/>
  <c r="M338" i="2" s="1"/>
  <c r="D338" i="2"/>
  <c r="S337" i="2"/>
  <c r="R337" i="2"/>
  <c r="Q337" i="2"/>
  <c r="T337" i="2" s="1"/>
  <c r="P337" i="2"/>
  <c r="U337" i="2" s="1"/>
  <c r="O337" i="2"/>
  <c r="L337" i="2"/>
  <c r="J337" i="2"/>
  <c r="K337" i="2" s="1"/>
  <c r="H337" i="2"/>
  <c r="F337" i="2"/>
  <c r="E337" i="2"/>
  <c r="D337" i="2"/>
  <c r="I337" i="2" s="1"/>
  <c r="U336" i="2"/>
  <c r="T336" i="2"/>
  <c r="O336" i="2"/>
  <c r="M336" i="2"/>
  <c r="K336" i="2"/>
  <c r="I336" i="2"/>
  <c r="G336" i="2"/>
  <c r="U335" i="2"/>
  <c r="T335" i="2"/>
  <c r="O335" i="2"/>
  <c r="M335" i="2"/>
  <c r="K335" i="2"/>
  <c r="I335" i="2"/>
  <c r="G335" i="2"/>
  <c r="U334" i="2"/>
  <c r="T334" i="2"/>
  <c r="O334" i="2"/>
  <c r="M334" i="2"/>
  <c r="K334" i="2"/>
  <c r="I334" i="2"/>
  <c r="G334" i="2"/>
  <c r="U333" i="2"/>
  <c r="T333" i="2"/>
  <c r="O333" i="2"/>
  <c r="M333" i="2"/>
  <c r="K333" i="2"/>
  <c r="I333" i="2"/>
  <c r="G333" i="2"/>
  <c r="S332" i="2"/>
  <c r="R332" i="2"/>
  <c r="Q332" i="2"/>
  <c r="T332" i="2" s="1"/>
  <c r="P332" i="2"/>
  <c r="U332" i="2" s="1"/>
  <c r="L332" i="2"/>
  <c r="K332" i="2"/>
  <c r="J332" i="2"/>
  <c r="H332" i="2"/>
  <c r="F332" i="2"/>
  <c r="E332" i="2"/>
  <c r="D332" i="2"/>
  <c r="G332" i="2" s="1"/>
  <c r="U331" i="2"/>
  <c r="T331" i="2"/>
  <c r="O331" i="2"/>
  <c r="M331" i="2"/>
  <c r="K331" i="2"/>
  <c r="I331" i="2"/>
  <c r="G331" i="2"/>
  <c r="U330" i="2"/>
  <c r="T330" i="2"/>
  <c r="O330" i="2"/>
  <c r="M330" i="2"/>
  <c r="K330" i="2"/>
  <c r="I330" i="2"/>
  <c r="G330" i="2"/>
  <c r="U329" i="2"/>
  <c r="T329" i="2"/>
  <c r="O329" i="2"/>
  <c r="M329" i="2"/>
  <c r="K329" i="2"/>
  <c r="I329" i="2"/>
  <c r="G329" i="2"/>
  <c r="U328" i="2"/>
  <c r="T328" i="2"/>
  <c r="O328" i="2"/>
  <c r="M328" i="2"/>
  <c r="K328" i="2"/>
  <c r="I328" i="2"/>
  <c r="G328" i="2"/>
  <c r="U327" i="2"/>
  <c r="T327" i="2"/>
  <c r="O327" i="2"/>
  <c r="M327" i="2"/>
  <c r="K327" i="2"/>
  <c r="I327" i="2"/>
  <c r="G327" i="2"/>
  <c r="U326" i="2"/>
  <c r="T326" i="2"/>
  <c r="O326" i="2"/>
  <c r="M326" i="2"/>
  <c r="K326" i="2"/>
  <c r="I326" i="2"/>
  <c r="G326" i="2"/>
  <c r="U325" i="2"/>
  <c r="T325" i="2"/>
  <c r="O325" i="2"/>
  <c r="M325" i="2"/>
  <c r="K325" i="2"/>
  <c r="I325" i="2"/>
  <c r="G325" i="2"/>
  <c r="U324" i="2"/>
  <c r="T324" i="2"/>
  <c r="O324" i="2"/>
  <c r="M324" i="2"/>
  <c r="K324" i="2"/>
  <c r="I324" i="2"/>
  <c r="G324" i="2"/>
  <c r="S323" i="2"/>
  <c r="T323" i="2" s="1"/>
  <c r="R323" i="2"/>
  <c r="Q323" i="2"/>
  <c r="P323" i="2"/>
  <c r="L323" i="2"/>
  <c r="J323" i="2"/>
  <c r="H323" i="2"/>
  <c r="F323" i="2"/>
  <c r="U323" i="2" s="1"/>
  <c r="E323" i="2"/>
  <c r="K323" i="2" s="1"/>
  <c r="D323" i="2"/>
  <c r="G323" i="2" s="1"/>
  <c r="U322" i="2"/>
  <c r="T322" i="2"/>
  <c r="O322" i="2"/>
  <c r="M322" i="2"/>
  <c r="K322" i="2"/>
  <c r="I322" i="2"/>
  <c r="G322" i="2"/>
  <c r="U321" i="2"/>
  <c r="T321" i="2"/>
  <c r="O321" i="2"/>
  <c r="M321" i="2"/>
  <c r="K321" i="2"/>
  <c r="I321" i="2"/>
  <c r="G321" i="2"/>
  <c r="U320" i="2"/>
  <c r="T320" i="2"/>
  <c r="O320" i="2"/>
  <c r="M320" i="2"/>
  <c r="K320" i="2"/>
  <c r="I320" i="2"/>
  <c r="G320" i="2"/>
  <c r="U319" i="2"/>
  <c r="T319" i="2"/>
  <c r="O319" i="2"/>
  <c r="M319" i="2"/>
  <c r="K319" i="2"/>
  <c r="I319" i="2"/>
  <c r="G319" i="2"/>
  <c r="U318" i="2"/>
  <c r="T318" i="2"/>
  <c r="O318" i="2"/>
  <c r="M318" i="2"/>
  <c r="K318" i="2"/>
  <c r="I318" i="2"/>
  <c r="G318" i="2"/>
  <c r="S317" i="2"/>
  <c r="R317" i="2"/>
  <c r="Q317" i="2"/>
  <c r="T317" i="2" s="1"/>
  <c r="P317" i="2"/>
  <c r="U317" i="2" s="1"/>
  <c r="O317" i="2"/>
  <c r="L317" i="2"/>
  <c r="J317" i="2"/>
  <c r="H317" i="2"/>
  <c r="F317" i="2"/>
  <c r="E317" i="2"/>
  <c r="K317" i="2" s="1"/>
  <c r="D317" i="2"/>
  <c r="U316" i="2"/>
  <c r="T316" i="2"/>
  <c r="O316" i="2"/>
  <c r="M316" i="2"/>
  <c r="K316" i="2"/>
  <c r="I316" i="2"/>
  <c r="G316" i="2"/>
  <c r="U315" i="2"/>
  <c r="T315" i="2"/>
  <c r="O315" i="2"/>
  <c r="M315" i="2"/>
  <c r="K315" i="2"/>
  <c r="I315" i="2"/>
  <c r="G315" i="2"/>
  <c r="U314" i="2"/>
  <c r="T314" i="2"/>
  <c r="O314" i="2"/>
  <c r="M314" i="2"/>
  <c r="K314" i="2"/>
  <c r="I314" i="2"/>
  <c r="G314" i="2"/>
  <c r="U313" i="2"/>
  <c r="T313" i="2"/>
  <c r="O313" i="2"/>
  <c r="M313" i="2"/>
  <c r="K313" i="2"/>
  <c r="I313" i="2"/>
  <c r="G313" i="2"/>
  <c r="U312" i="2"/>
  <c r="T312" i="2"/>
  <c r="O312" i="2"/>
  <c r="M312" i="2"/>
  <c r="K312" i="2"/>
  <c r="I312" i="2"/>
  <c r="G312" i="2"/>
  <c r="U311" i="2"/>
  <c r="T311" i="2"/>
  <c r="O311" i="2"/>
  <c r="M311" i="2"/>
  <c r="K311" i="2"/>
  <c r="I311" i="2"/>
  <c r="G311" i="2"/>
  <c r="S310" i="2"/>
  <c r="R310" i="2"/>
  <c r="Q310" i="2"/>
  <c r="T310" i="2" s="1"/>
  <c r="P310" i="2"/>
  <c r="U310" i="2" s="1"/>
  <c r="L310" i="2"/>
  <c r="K310" i="2"/>
  <c r="J310" i="2"/>
  <c r="H310" i="2"/>
  <c r="F310" i="2"/>
  <c r="E310" i="2"/>
  <c r="D310" i="2"/>
  <c r="G310" i="2" s="1"/>
  <c r="U309" i="2"/>
  <c r="T309" i="2"/>
  <c r="O309" i="2"/>
  <c r="M309" i="2"/>
  <c r="K309" i="2"/>
  <c r="I309" i="2"/>
  <c r="G309" i="2"/>
  <c r="U308" i="2"/>
  <c r="T308" i="2"/>
  <c r="O308" i="2"/>
  <c r="M308" i="2"/>
  <c r="K308" i="2"/>
  <c r="I308" i="2"/>
  <c r="G308" i="2"/>
  <c r="U307" i="2"/>
  <c r="T307" i="2"/>
  <c r="O307" i="2"/>
  <c r="M307" i="2"/>
  <c r="K307" i="2"/>
  <c r="I307" i="2"/>
  <c r="G307" i="2"/>
  <c r="U306" i="2"/>
  <c r="T306" i="2"/>
  <c r="O306" i="2"/>
  <c r="M306" i="2"/>
  <c r="K306" i="2"/>
  <c r="I306" i="2"/>
  <c r="G306" i="2"/>
  <c r="U305" i="2"/>
  <c r="T305" i="2"/>
  <c r="O305" i="2"/>
  <c r="M305" i="2"/>
  <c r="K305" i="2"/>
  <c r="I305" i="2"/>
  <c r="G305" i="2"/>
  <c r="U304" i="2"/>
  <c r="T304" i="2"/>
  <c r="O304" i="2"/>
  <c r="M304" i="2"/>
  <c r="K304" i="2"/>
  <c r="I304" i="2"/>
  <c r="G304" i="2"/>
  <c r="S303" i="2"/>
  <c r="R303" i="2"/>
  <c r="Q303" i="2"/>
  <c r="P303" i="2"/>
  <c r="U303" i="2" s="1"/>
  <c r="O303" i="2"/>
  <c r="L303" i="2"/>
  <c r="K303" i="2"/>
  <c r="J303" i="2"/>
  <c r="H303" i="2"/>
  <c r="F303" i="2"/>
  <c r="E303" i="2"/>
  <c r="D303" i="2"/>
  <c r="U302" i="2"/>
  <c r="T302" i="2"/>
  <c r="O302" i="2"/>
  <c r="M302" i="2"/>
  <c r="K302" i="2"/>
  <c r="I302" i="2"/>
  <c r="G302" i="2"/>
  <c r="S299" i="2"/>
  <c r="R299" i="2"/>
  <c r="Q299" i="2"/>
  <c r="T299" i="2" s="1"/>
  <c r="P299" i="2"/>
  <c r="U299" i="2" s="1"/>
  <c r="L299" i="2"/>
  <c r="J299" i="2"/>
  <c r="H299" i="2"/>
  <c r="F299" i="2"/>
  <c r="E299" i="2"/>
  <c r="D299" i="2"/>
  <c r="S298" i="2"/>
  <c r="R298" i="2"/>
  <c r="Q298" i="2"/>
  <c r="P298" i="2"/>
  <c r="L298" i="2"/>
  <c r="J298" i="2"/>
  <c r="H298" i="2"/>
  <c r="I298" i="2" s="1"/>
  <c r="G298" i="2"/>
  <c r="F298" i="2"/>
  <c r="E298" i="2"/>
  <c r="K298" i="2" s="1"/>
  <c r="D298" i="2"/>
  <c r="O298" i="2" s="1"/>
  <c r="U297" i="2"/>
  <c r="T297" i="2"/>
  <c r="O297" i="2"/>
  <c r="M297" i="2"/>
  <c r="K297" i="2"/>
  <c r="I297" i="2"/>
  <c r="G297" i="2"/>
  <c r="U296" i="2"/>
  <c r="T296" i="2"/>
  <c r="O296" i="2"/>
  <c r="M296" i="2"/>
  <c r="K296" i="2"/>
  <c r="I296" i="2"/>
  <c r="G296" i="2"/>
  <c r="U295" i="2"/>
  <c r="T295" i="2"/>
  <c r="O295" i="2"/>
  <c r="M295" i="2"/>
  <c r="K295" i="2"/>
  <c r="I295" i="2"/>
  <c r="G295" i="2"/>
  <c r="U294" i="2"/>
  <c r="T294" i="2"/>
  <c r="O294" i="2"/>
  <c r="M294" i="2"/>
  <c r="K294" i="2"/>
  <c r="I294" i="2"/>
  <c r="G294" i="2"/>
  <c r="U293" i="2"/>
  <c r="T293" i="2"/>
  <c r="O293" i="2"/>
  <c r="M293" i="2"/>
  <c r="K293" i="2"/>
  <c r="I293" i="2"/>
  <c r="G293" i="2"/>
  <c r="T292" i="2"/>
  <c r="S292" i="2"/>
  <c r="R292" i="2"/>
  <c r="Q292" i="2"/>
  <c r="P292" i="2"/>
  <c r="L292" i="2"/>
  <c r="J292" i="2"/>
  <c r="H292" i="2"/>
  <c r="F292" i="2"/>
  <c r="U292" i="2" s="1"/>
  <c r="E292" i="2"/>
  <c r="D292" i="2"/>
  <c r="U291" i="2"/>
  <c r="T291" i="2"/>
  <c r="O291" i="2"/>
  <c r="M291" i="2"/>
  <c r="K291" i="2"/>
  <c r="I291" i="2"/>
  <c r="G291" i="2"/>
  <c r="U290" i="2"/>
  <c r="T290" i="2"/>
  <c r="O290" i="2"/>
  <c r="M290" i="2"/>
  <c r="K290" i="2"/>
  <c r="I290" i="2"/>
  <c r="G290" i="2"/>
  <c r="U289" i="2"/>
  <c r="T289" i="2"/>
  <c r="O289" i="2"/>
  <c r="M289" i="2"/>
  <c r="K289" i="2"/>
  <c r="I289" i="2"/>
  <c r="G289" i="2"/>
  <c r="U288" i="2"/>
  <c r="T288" i="2"/>
  <c r="O288" i="2"/>
  <c r="M288" i="2"/>
  <c r="K288" i="2"/>
  <c r="I288" i="2"/>
  <c r="G288" i="2"/>
  <c r="U287" i="2"/>
  <c r="T287" i="2"/>
  <c r="O287" i="2"/>
  <c r="M287" i="2"/>
  <c r="K287" i="2"/>
  <c r="I287" i="2"/>
  <c r="G287" i="2"/>
  <c r="U286" i="2"/>
  <c r="T286" i="2"/>
  <c r="O286" i="2"/>
  <c r="M286" i="2"/>
  <c r="K286" i="2"/>
  <c r="I286" i="2"/>
  <c r="G286" i="2"/>
  <c r="S285" i="2"/>
  <c r="R285" i="2"/>
  <c r="Q285" i="2"/>
  <c r="T285" i="2" s="1"/>
  <c r="P285" i="2"/>
  <c r="U285" i="2" s="1"/>
  <c r="O285" i="2"/>
  <c r="L285" i="2"/>
  <c r="J285" i="2"/>
  <c r="H285" i="2"/>
  <c r="F285" i="2"/>
  <c r="E285" i="2"/>
  <c r="D285" i="2"/>
  <c r="I285" i="2" s="1"/>
  <c r="U284" i="2"/>
  <c r="T284" i="2"/>
  <c r="O284" i="2"/>
  <c r="M284" i="2"/>
  <c r="K284" i="2"/>
  <c r="I284" i="2"/>
  <c r="G284" i="2"/>
  <c r="U283" i="2"/>
  <c r="T283" i="2"/>
  <c r="O283" i="2"/>
  <c r="M283" i="2"/>
  <c r="K283" i="2"/>
  <c r="I283" i="2"/>
  <c r="G283" i="2"/>
  <c r="U282" i="2"/>
  <c r="T282" i="2"/>
  <c r="O282" i="2"/>
  <c r="M282" i="2"/>
  <c r="K282" i="2"/>
  <c r="I282" i="2"/>
  <c r="G282" i="2"/>
  <c r="U281" i="2"/>
  <c r="T281" i="2"/>
  <c r="O281" i="2"/>
  <c r="M281" i="2"/>
  <c r="K281" i="2"/>
  <c r="I281" i="2"/>
  <c r="G281" i="2"/>
  <c r="U280" i="2"/>
  <c r="T280" i="2"/>
  <c r="O280" i="2"/>
  <c r="M280" i="2"/>
  <c r="K280" i="2"/>
  <c r="I280" i="2"/>
  <c r="G280" i="2"/>
  <c r="U279" i="2"/>
  <c r="T279" i="2"/>
  <c r="O279" i="2"/>
  <c r="M279" i="2"/>
  <c r="K279" i="2"/>
  <c r="I279" i="2"/>
  <c r="G279" i="2"/>
  <c r="U278" i="2"/>
  <c r="T278" i="2"/>
  <c r="O278" i="2"/>
  <c r="M278" i="2"/>
  <c r="K278" i="2"/>
  <c r="I278" i="2"/>
  <c r="G278" i="2"/>
  <c r="U277" i="2"/>
  <c r="T277" i="2"/>
  <c r="O277" i="2"/>
  <c r="M277" i="2"/>
  <c r="K277" i="2"/>
  <c r="I277" i="2"/>
  <c r="G277" i="2"/>
  <c r="U276" i="2"/>
  <c r="T276" i="2"/>
  <c r="O276" i="2"/>
  <c r="M276" i="2"/>
  <c r="K276" i="2"/>
  <c r="I276" i="2"/>
  <c r="G276" i="2"/>
  <c r="S275" i="2"/>
  <c r="R275" i="2"/>
  <c r="Q275" i="2"/>
  <c r="P275" i="2"/>
  <c r="O275" i="2"/>
  <c r="L275" i="2"/>
  <c r="J275" i="2"/>
  <c r="K275" i="2" s="1"/>
  <c r="H275" i="2"/>
  <c r="F275" i="2"/>
  <c r="G275" i="2" s="1"/>
  <c r="E275" i="2"/>
  <c r="D275" i="2"/>
  <c r="U274" i="2"/>
  <c r="T274" i="2"/>
  <c r="O274" i="2"/>
  <c r="M274" i="2"/>
  <c r="K274" i="2"/>
  <c r="I274" i="2"/>
  <c r="G274" i="2"/>
  <c r="U273" i="2"/>
  <c r="T273" i="2"/>
  <c r="O273" i="2"/>
  <c r="M273" i="2"/>
  <c r="K273" i="2"/>
  <c r="I273" i="2"/>
  <c r="G273" i="2"/>
  <c r="U272" i="2"/>
  <c r="T272" i="2"/>
  <c r="O272" i="2"/>
  <c r="M272" i="2"/>
  <c r="K272" i="2"/>
  <c r="I272" i="2"/>
  <c r="G272" i="2"/>
  <c r="U271" i="2"/>
  <c r="T271" i="2"/>
  <c r="O271" i="2"/>
  <c r="M271" i="2"/>
  <c r="K271" i="2"/>
  <c r="I271" i="2"/>
  <c r="G271" i="2"/>
  <c r="U270" i="2"/>
  <c r="T270" i="2"/>
  <c r="O270" i="2"/>
  <c r="M270" i="2"/>
  <c r="K270" i="2"/>
  <c r="I270" i="2"/>
  <c r="G270" i="2"/>
  <c r="U269" i="2"/>
  <c r="T269" i="2"/>
  <c r="O269" i="2"/>
  <c r="M269" i="2"/>
  <c r="K269" i="2"/>
  <c r="I269" i="2"/>
  <c r="G269" i="2"/>
  <c r="U268" i="2"/>
  <c r="T268" i="2"/>
  <c r="O268" i="2"/>
  <c r="M268" i="2"/>
  <c r="K268" i="2"/>
  <c r="I268" i="2"/>
  <c r="G268" i="2"/>
  <c r="S267" i="2"/>
  <c r="R267" i="2"/>
  <c r="Q267" i="2"/>
  <c r="T267" i="2" s="1"/>
  <c r="P267" i="2"/>
  <c r="U267" i="2" s="1"/>
  <c r="O267" i="2"/>
  <c r="L267" i="2"/>
  <c r="J267" i="2"/>
  <c r="H267" i="2"/>
  <c r="F267" i="2"/>
  <c r="E267" i="2"/>
  <c r="K267" i="2" s="1"/>
  <c r="D267" i="2"/>
  <c r="U266" i="2"/>
  <c r="T266" i="2"/>
  <c r="O266" i="2"/>
  <c r="M266" i="2"/>
  <c r="K266" i="2"/>
  <c r="I266" i="2"/>
  <c r="G266" i="2"/>
  <c r="U265" i="2"/>
  <c r="T265" i="2"/>
  <c r="O265" i="2"/>
  <c r="M265" i="2"/>
  <c r="K265" i="2"/>
  <c r="I265" i="2"/>
  <c r="G265" i="2"/>
  <c r="U264" i="2"/>
  <c r="T264" i="2"/>
  <c r="O264" i="2"/>
  <c r="M264" i="2"/>
  <c r="K264" i="2"/>
  <c r="I264" i="2"/>
  <c r="G264" i="2"/>
  <c r="U263" i="2"/>
  <c r="T263" i="2"/>
  <c r="O263" i="2"/>
  <c r="M263" i="2"/>
  <c r="K263" i="2"/>
  <c r="I263" i="2"/>
  <c r="G263" i="2"/>
  <c r="S260" i="2"/>
  <c r="R260" i="2"/>
  <c r="Q260" i="2"/>
  <c r="T260" i="2" s="1"/>
  <c r="P260" i="2"/>
  <c r="U260" i="2" s="1"/>
  <c r="L260" i="2"/>
  <c r="J260" i="2"/>
  <c r="H260" i="2"/>
  <c r="F260" i="2"/>
  <c r="E260" i="2"/>
  <c r="M260" i="2" s="1"/>
  <c r="D260" i="2"/>
  <c r="I260" i="2" s="1"/>
  <c r="S259" i="2"/>
  <c r="R259" i="2"/>
  <c r="Q259" i="2"/>
  <c r="P259" i="2"/>
  <c r="O259" i="2"/>
  <c r="L259" i="2"/>
  <c r="J259" i="2"/>
  <c r="K259" i="2" s="1"/>
  <c r="H259" i="2"/>
  <c r="F259" i="2"/>
  <c r="G259" i="2" s="1"/>
  <c r="E259" i="2"/>
  <c r="D259" i="2"/>
  <c r="U258" i="2"/>
  <c r="T258" i="2"/>
  <c r="O258" i="2"/>
  <c r="M258" i="2"/>
  <c r="K258" i="2"/>
  <c r="I258" i="2"/>
  <c r="G258" i="2"/>
  <c r="U257" i="2"/>
  <c r="T257" i="2"/>
  <c r="O257" i="2"/>
  <c r="M257" i="2"/>
  <c r="K257" i="2"/>
  <c r="I257" i="2"/>
  <c r="G257" i="2"/>
  <c r="U256" i="2"/>
  <c r="T256" i="2"/>
  <c r="O256" i="2"/>
  <c r="M256" i="2"/>
  <c r="K256" i="2"/>
  <c r="I256" i="2"/>
  <c r="G256" i="2"/>
  <c r="U255" i="2"/>
  <c r="T255" i="2"/>
  <c r="O255" i="2"/>
  <c r="M255" i="2"/>
  <c r="K255" i="2"/>
  <c r="I255" i="2"/>
  <c r="G255" i="2"/>
  <c r="U254" i="2"/>
  <c r="T254" i="2"/>
  <c r="S254" i="2"/>
  <c r="R254" i="2"/>
  <c r="Q254" i="2"/>
  <c r="P254" i="2"/>
  <c r="L254" i="2"/>
  <c r="K254" i="2"/>
  <c r="J254" i="2"/>
  <c r="H254" i="2"/>
  <c r="F254" i="2"/>
  <c r="E254" i="2"/>
  <c r="D254" i="2"/>
  <c r="G254" i="2" s="1"/>
  <c r="U253" i="2"/>
  <c r="T253" i="2"/>
  <c r="O253" i="2"/>
  <c r="M253" i="2"/>
  <c r="K253" i="2"/>
  <c r="I253" i="2"/>
  <c r="G253" i="2"/>
  <c r="U252" i="2"/>
  <c r="T252" i="2"/>
  <c r="O252" i="2"/>
  <c r="M252" i="2"/>
  <c r="K252" i="2"/>
  <c r="I252" i="2"/>
  <c r="G252" i="2"/>
  <c r="U251" i="2"/>
  <c r="T251" i="2"/>
  <c r="O251" i="2"/>
  <c r="M251" i="2"/>
  <c r="K251" i="2"/>
  <c r="I251" i="2"/>
  <c r="G251" i="2"/>
  <c r="U250" i="2"/>
  <c r="T250" i="2"/>
  <c r="O250" i="2"/>
  <c r="M250" i="2"/>
  <c r="K250" i="2"/>
  <c r="I250" i="2"/>
  <c r="G250" i="2"/>
  <c r="U249" i="2"/>
  <c r="T249" i="2"/>
  <c r="O249" i="2"/>
  <c r="M249" i="2"/>
  <c r="K249" i="2"/>
  <c r="I249" i="2"/>
  <c r="G249" i="2"/>
  <c r="U248" i="2"/>
  <c r="T248" i="2"/>
  <c r="O248" i="2"/>
  <c r="M248" i="2"/>
  <c r="K248" i="2"/>
  <c r="I248" i="2"/>
  <c r="G248" i="2"/>
  <c r="S247" i="2"/>
  <c r="R247" i="2"/>
  <c r="Q247" i="2"/>
  <c r="P247" i="2"/>
  <c r="O247" i="2"/>
  <c r="L247" i="2"/>
  <c r="J247" i="2"/>
  <c r="H247" i="2"/>
  <c r="F247" i="2"/>
  <c r="G247" i="2" s="1"/>
  <c r="E247" i="2"/>
  <c r="D247" i="2"/>
  <c r="U246" i="2"/>
  <c r="T246" i="2"/>
  <c r="O246" i="2"/>
  <c r="M246" i="2"/>
  <c r="K246" i="2"/>
  <c r="I246" i="2"/>
  <c r="G246" i="2"/>
  <c r="U245" i="2"/>
  <c r="T245" i="2"/>
  <c r="O245" i="2"/>
  <c r="M245" i="2"/>
  <c r="K245" i="2"/>
  <c r="I245" i="2"/>
  <c r="G245" i="2"/>
  <c r="U244" i="2"/>
  <c r="T244" i="2"/>
  <c r="O244" i="2"/>
  <c r="M244" i="2"/>
  <c r="K244" i="2"/>
  <c r="I244" i="2"/>
  <c r="G244" i="2"/>
  <c r="U243" i="2"/>
  <c r="T243" i="2"/>
  <c r="O243" i="2"/>
  <c r="M243" i="2"/>
  <c r="K243" i="2"/>
  <c r="I243" i="2"/>
  <c r="G243" i="2"/>
  <c r="U242" i="2"/>
  <c r="T242" i="2"/>
  <c r="O242" i="2"/>
  <c r="M242" i="2"/>
  <c r="K242" i="2"/>
  <c r="I242" i="2"/>
  <c r="G242" i="2"/>
  <c r="U241" i="2"/>
  <c r="T241" i="2"/>
  <c r="O241" i="2"/>
  <c r="M241" i="2"/>
  <c r="K241" i="2"/>
  <c r="I241" i="2"/>
  <c r="G241" i="2"/>
  <c r="S240" i="2"/>
  <c r="R240" i="2"/>
  <c r="Q240" i="2"/>
  <c r="P240" i="2"/>
  <c r="L240" i="2"/>
  <c r="J240" i="2"/>
  <c r="H240" i="2"/>
  <c r="F240" i="2"/>
  <c r="E240" i="2"/>
  <c r="M240" i="2" s="1"/>
  <c r="D240" i="2"/>
  <c r="U239" i="2"/>
  <c r="T239" i="2"/>
  <c r="O239" i="2"/>
  <c r="M239" i="2"/>
  <c r="K239" i="2"/>
  <c r="I239" i="2"/>
  <c r="G239" i="2"/>
  <c r="U238" i="2"/>
  <c r="T238" i="2"/>
  <c r="O238" i="2"/>
  <c r="M238" i="2"/>
  <c r="K238" i="2"/>
  <c r="I238" i="2"/>
  <c r="G238" i="2"/>
  <c r="U237" i="2"/>
  <c r="T237" i="2"/>
  <c r="O237" i="2"/>
  <c r="M237" i="2"/>
  <c r="K237" i="2"/>
  <c r="I237" i="2"/>
  <c r="G237" i="2"/>
  <c r="U236" i="2"/>
  <c r="T236" i="2"/>
  <c r="O236" i="2"/>
  <c r="M236" i="2"/>
  <c r="K236" i="2"/>
  <c r="I236" i="2"/>
  <c r="G236" i="2"/>
  <c r="U235" i="2"/>
  <c r="T235" i="2"/>
  <c r="O235" i="2"/>
  <c r="M235" i="2"/>
  <c r="K235" i="2"/>
  <c r="I235" i="2"/>
  <c r="G235" i="2"/>
  <c r="U234" i="2"/>
  <c r="T234" i="2"/>
  <c r="O234" i="2"/>
  <c r="M234" i="2"/>
  <c r="K234" i="2"/>
  <c r="I234" i="2"/>
  <c r="G234" i="2"/>
  <c r="S231" i="2"/>
  <c r="R231" i="2"/>
  <c r="Q231" i="2"/>
  <c r="P231" i="2"/>
  <c r="U231" i="2" s="1"/>
  <c r="L231" i="2"/>
  <c r="J231" i="2"/>
  <c r="H231" i="2"/>
  <c r="F231" i="2"/>
  <c r="E231" i="2"/>
  <c r="D231" i="2"/>
  <c r="G231" i="2" s="1"/>
  <c r="T230" i="2"/>
  <c r="S230" i="2"/>
  <c r="R230" i="2"/>
  <c r="Q230" i="2"/>
  <c r="P230" i="2"/>
  <c r="O230" i="2"/>
  <c r="L230" i="2"/>
  <c r="J230" i="2"/>
  <c r="H230" i="2"/>
  <c r="F230" i="2"/>
  <c r="G230" i="2" s="1"/>
  <c r="E230" i="2"/>
  <c r="M230" i="2" s="1"/>
  <c r="D230" i="2"/>
  <c r="U229" i="2"/>
  <c r="T229" i="2"/>
  <c r="O229" i="2"/>
  <c r="M229" i="2"/>
  <c r="K229" i="2"/>
  <c r="I229" i="2"/>
  <c r="G229" i="2"/>
  <c r="U228" i="2"/>
  <c r="T228" i="2"/>
  <c r="O228" i="2"/>
  <c r="M228" i="2"/>
  <c r="K228" i="2"/>
  <c r="I228" i="2"/>
  <c r="G228" i="2"/>
  <c r="U227" i="2"/>
  <c r="T227" i="2"/>
  <c r="O227" i="2"/>
  <c r="M227" i="2"/>
  <c r="K227" i="2"/>
  <c r="I227" i="2"/>
  <c r="G227" i="2"/>
  <c r="U226" i="2"/>
  <c r="T226" i="2"/>
  <c r="O226" i="2"/>
  <c r="M226" i="2"/>
  <c r="K226" i="2"/>
  <c r="I226" i="2"/>
  <c r="G226" i="2"/>
  <c r="U225" i="2"/>
  <c r="T225" i="2"/>
  <c r="O225" i="2"/>
  <c r="M225" i="2"/>
  <c r="K225" i="2"/>
  <c r="I225" i="2"/>
  <c r="G225" i="2"/>
  <c r="S224" i="2"/>
  <c r="R224" i="2"/>
  <c r="Q224" i="2"/>
  <c r="P224" i="2"/>
  <c r="U224" i="2" s="1"/>
  <c r="L224" i="2"/>
  <c r="J224" i="2"/>
  <c r="H224" i="2"/>
  <c r="I224" i="2" s="1"/>
  <c r="G224" i="2"/>
  <c r="F224" i="2"/>
  <c r="E224" i="2"/>
  <c r="M224" i="2" s="1"/>
  <c r="D224" i="2"/>
  <c r="O224" i="2" s="1"/>
  <c r="U223" i="2"/>
  <c r="T223" i="2"/>
  <c r="O223" i="2"/>
  <c r="M223" i="2"/>
  <c r="K223" i="2"/>
  <c r="I223" i="2"/>
  <c r="G223" i="2"/>
  <c r="U222" i="2"/>
  <c r="T222" i="2"/>
  <c r="O222" i="2"/>
  <c r="M222" i="2"/>
  <c r="K222" i="2"/>
  <c r="I222" i="2"/>
  <c r="G222" i="2"/>
  <c r="U221" i="2"/>
  <c r="T221" i="2"/>
  <c r="O221" i="2"/>
  <c r="M221" i="2"/>
  <c r="K221" i="2"/>
  <c r="I221" i="2"/>
  <c r="G221" i="2"/>
  <c r="U220" i="2"/>
  <c r="T220" i="2"/>
  <c r="O220" i="2"/>
  <c r="M220" i="2"/>
  <c r="K220" i="2"/>
  <c r="I220" i="2"/>
  <c r="G220" i="2"/>
  <c r="U219" i="2"/>
  <c r="T219" i="2"/>
  <c r="O219" i="2"/>
  <c r="M219" i="2"/>
  <c r="K219" i="2"/>
  <c r="I219" i="2"/>
  <c r="G219" i="2"/>
  <c r="U218" i="2"/>
  <c r="T218" i="2"/>
  <c r="O218" i="2"/>
  <c r="M218" i="2"/>
  <c r="K218" i="2"/>
  <c r="I218" i="2"/>
  <c r="G218" i="2"/>
  <c r="U217" i="2"/>
  <c r="T217" i="2"/>
  <c r="O217" i="2"/>
  <c r="M217" i="2"/>
  <c r="K217" i="2"/>
  <c r="I217" i="2"/>
  <c r="G217" i="2"/>
  <c r="S216" i="2"/>
  <c r="R216" i="2"/>
  <c r="Q216" i="2"/>
  <c r="T216" i="2" s="1"/>
  <c r="P216" i="2"/>
  <c r="U216" i="2" s="1"/>
  <c r="L216" i="2"/>
  <c r="J216" i="2"/>
  <c r="H216" i="2"/>
  <c r="F216" i="2"/>
  <c r="E216" i="2"/>
  <c r="D216" i="2"/>
  <c r="G216" i="2" s="1"/>
  <c r="U215" i="2"/>
  <c r="T215" i="2"/>
  <c r="O215" i="2"/>
  <c r="M215" i="2"/>
  <c r="K215" i="2"/>
  <c r="I215" i="2"/>
  <c r="G215" i="2"/>
  <c r="U214" i="2"/>
  <c r="T214" i="2"/>
  <c r="O214" i="2"/>
  <c r="M214" i="2"/>
  <c r="K214" i="2"/>
  <c r="I214" i="2"/>
  <c r="G214" i="2"/>
  <c r="U213" i="2"/>
  <c r="T213" i="2"/>
  <c r="O213" i="2"/>
  <c r="M213" i="2"/>
  <c r="K213" i="2"/>
  <c r="I213" i="2"/>
  <c r="G213" i="2"/>
  <c r="U212" i="2"/>
  <c r="T212" i="2"/>
  <c r="O212" i="2"/>
  <c r="M212" i="2"/>
  <c r="K212" i="2"/>
  <c r="I212" i="2"/>
  <c r="G212" i="2"/>
  <c r="U211" i="2"/>
  <c r="T211" i="2"/>
  <c r="O211" i="2"/>
  <c r="M211" i="2"/>
  <c r="K211" i="2"/>
  <c r="I211" i="2"/>
  <c r="G211" i="2"/>
  <c r="U210" i="2"/>
  <c r="T210" i="2"/>
  <c r="O210" i="2"/>
  <c r="M210" i="2"/>
  <c r="K210" i="2"/>
  <c r="I210" i="2"/>
  <c r="G210" i="2"/>
  <c r="U209" i="2"/>
  <c r="T209" i="2"/>
  <c r="O209" i="2"/>
  <c r="M209" i="2"/>
  <c r="K209" i="2"/>
  <c r="I209" i="2"/>
  <c r="G209" i="2"/>
  <c r="U208" i="2"/>
  <c r="T208" i="2"/>
  <c r="O208" i="2"/>
  <c r="M208" i="2"/>
  <c r="K208" i="2"/>
  <c r="I208" i="2"/>
  <c r="G208" i="2"/>
  <c r="S205" i="2"/>
  <c r="R205" i="2"/>
  <c r="Q205" i="2"/>
  <c r="P205" i="2"/>
  <c r="L205" i="2"/>
  <c r="J205" i="2"/>
  <c r="H205" i="2"/>
  <c r="F205" i="2"/>
  <c r="U205" i="2" s="1"/>
  <c r="E205" i="2"/>
  <c r="D205" i="2"/>
  <c r="S204" i="2"/>
  <c r="R204" i="2"/>
  <c r="Q204" i="2"/>
  <c r="T204" i="2" s="1"/>
  <c r="P204" i="2"/>
  <c r="U204" i="2" s="1"/>
  <c r="O204" i="2"/>
  <c r="L204" i="2"/>
  <c r="J204" i="2"/>
  <c r="H204" i="2"/>
  <c r="F204" i="2"/>
  <c r="E204" i="2"/>
  <c r="M204" i="2" s="1"/>
  <c r="D204" i="2"/>
  <c r="I204" i="2" s="1"/>
  <c r="U203" i="2"/>
  <c r="T203" i="2"/>
  <c r="O203" i="2"/>
  <c r="M203" i="2"/>
  <c r="K203" i="2"/>
  <c r="I203" i="2"/>
  <c r="G203" i="2"/>
  <c r="U202" i="2"/>
  <c r="T202" i="2"/>
  <c r="O202" i="2"/>
  <c r="M202" i="2"/>
  <c r="K202" i="2"/>
  <c r="I202" i="2"/>
  <c r="G202" i="2"/>
  <c r="U201" i="2"/>
  <c r="T201" i="2"/>
  <c r="O201" i="2"/>
  <c r="M201" i="2"/>
  <c r="K201" i="2"/>
  <c r="I201" i="2"/>
  <c r="G201" i="2"/>
  <c r="U200" i="2"/>
  <c r="T200" i="2"/>
  <c r="O200" i="2"/>
  <c r="M200" i="2"/>
  <c r="K200" i="2"/>
  <c r="I200" i="2"/>
  <c r="G200" i="2"/>
  <c r="U199" i="2"/>
  <c r="T199" i="2"/>
  <c r="O199" i="2"/>
  <c r="M199" i="2"/>
  <c r="K199" i="2"/>
  <c r="I199" i="2"/>
  <c r="G199" i="2"/>
  <c r="S198" i="2"/>
  <c r="R198" i="2"/>
  <c r="Q198" i="2"/>
  <c r="P198" i="2"/>
  <c r="U198" i="2" s="1"/>
  <c r="L198" i="2"/>
  <c r="J198" i="2"/>
  <c r="K198" i="2" s="1"/>
  <c r="H198" i="2"/>
  <c r="F198" i="2"/>
  <c r="E198" i="2"/>
  <c r="D198" i="2"/>
  <c r="O198" i="2" s="1"/>
  <c r="U197" i="2"/>
  <c r="T197" i="2"/>
  <c r="O197" i="2"/>
  <c r="M197" i="2"/>
  <c r="K197" i="2"/>
  <c r="I197" i="2"/>
  <c r="G197" i="2"/>
  <c r="U196" i="2"/>
  <c r="T196" i="2"/>
  <c r="O196" i="2"/>
  <c r="M196" i="2"/>
  <c r="K196" i="2"/>
  <c r="I196" i="2"/>
  <c r="G196" i="2"/>
  <c r="U195" i="2"/>
  <c r="T195" i="2"/>
  <c r="O195" i="2"/>
  <c r="M195" i="2"/>
  <c r="K195" i="2"/>
  <c r="I195" i="2"/>
  <c r="G195" i="2"/>
  <c r="U194" i="2"/>
  <c r="T194" i="2"/>
  <c r="O194" i="2"/>
  <c r="M194" i="2"/>
  <c r="K194" i="2"/>
  <c r="I194" i="2"/>
  <c r="G194" i="2"/>
  <c r="U193" i="2"/>
  <c r="T193" i="2"/>
  <c r="O193" i="2"/>
  <c r="M193" i="2"/>
  <c r="K193" i="2"/>
  <c r="I193" i="2"/>
  <c r="G193" i="2"/>
  <c r="U192" i="2"/>
  <c r="T192" i="2"/>
  <c r="O192" i="2"/>
  <c r="M192" i="2"/>
  <c r="K192" i="2"/>
  <c r="I192" i="2"/>
  <c r="G192" i="2"/>
  <c r="S191" i="2"/>
  <c r="R191" i="2"/>
  <c r="Q191" i="2"/>
  <c r="P191" i="2"/>
  <c r="U191" i="2" s="1"/>
  <c r="L191" i="2"/>
  <c r="J191" i="2"/>
  <c r="H191" i="2"/>
  <c r="F191" i="2"/>
  <c r="E191" i="2"/>
  <c r="D191" i="2"/>
  <c r="G191" i="2" s="1"/>
  <c r="U190" i="2"/>
  <c r="T190" i="2"/>
  <c r="O190" i="2"/>
  <c r="M190" i="2"/>
  <c r="K190" i="2"/>
  <c r="I190" i="2"/>
  <c r="G190" i="2"/>
  <c r="U189" i="2"/>
  <c r="T189" i="2"/>
  <c r="O189" i="2"/>
  <c r="M189" i="2"/>
  <c r="K189" i="2"/>
  <c r="I189" i="2"/>
  <c r="G189" i="2"/>
  <c r="U188" i="2"/>
  <c r="T188" i="2"/>
  <c r="O188" i="2"/>
  <c r="M188" i="2"/>
  <c r="K188" i="2"/>
  <c r="I188" i="2"/>
  <c r="G188" i="2"/>
  <c r="U187" i="2"/>
  <c r="T187" i="2"/>
  <c r="O187" i="2"/>
  <c r="M187" i="2"/>
  <c r="K187" i="2"/>
  <c r="I187" i="2"/>
  <c r="G187" i="2"/>
  <c r="U186" i="2"/>
  <c r="T186" i="2"/>
  <c r="O186" i="2"/>
  <c r="M186" i="2"/>
  <c r="K186" i="2"/>
  <c r="I186" i="2"/>
  <c r="G186" i="2"/>
  <c r="S185" i="2"/>
  <c r="R185" i="2"/>
  <c r="Q185" i="2"/>
  <c r="P185" i="2"/>
  <c r="O185" i="2"/>
  <c r="L185" i="2"/>
  <c r="J185" i="2"/>
  <c r="H185" i="2"/>
  <c r="I185" i="2" s="1"/>
  <c r="F185" i="2"/>
  <c r="G185" i="2" s="1"/>
  <c r="E185" i="2"/>
  <c r="K185" i="2" s="1"/>
  <c r="D185" i="2"/>
  <c r="U184" i="2"/>
  <c r="T184" i="2"/>
  <c r="O184" i="2"/>
  <c r="M184" i="2"/>
  <c r="K184" i="2"/>
  <c r="I184" i="2"/>
  <c r="G184" i="2"/>
  <c r="U183" i="2"/>
  <c r="T183" i="2"/>
  <c r="O183" i="2"/>
  <c r="M183" i="2"/>
  <c r="K183" i="2"/>
  <c r="I183" i="2"/>
  <c r="G183" i="2"/>
  <c r="U182" i="2"/>
  <c r="T182" i="2"/>
  <c r="O182" i="2"/>
  <c r="M182" i="2"/>
  <c r="K182" i="2"/>
  <c r="I182" i="2"/>
  <c r="G182" i="2"/>
  <c r="U181" i="2"/>
  <c r="T181" i="2"/>
  <c r="O181" i="2"/>
  <c r="M181" i="2"/>
  <c r="K181" i="2"/>
  <c r="I181" i="2"/>
  <c r="G181" i="2"/>
  <c r="U180" i="2"/>
  <c r="T180" i="2"/>
  <c r="O180" i="2"/>
  <c r="M180" i="2"/>
  <c r="K180" i="2"/>
  <c r="I180" i="2"/>
  <c r="G180" i="2"/>
  <c r="S179" i="2"/>
  <c r="R179" i="2"/>
  <c r="Q179" i="2"/>
  <c r="P179" i="2"/>
  <c r="L179" i="2"/>
  <c r="J179" i="2"/>
  <c r="H179" i="2"/>
  <c r="F179" i="2"/>
  <c r="U179" i="2" s="1"/>
  <c r="E179" i="2"/>
  <c r="M179" i="2" s="1"/>
  <c r="D179" i="2"/>
  <c r="G179" i="2" s="1"/>
  <c r="U178" i="2"/>
  <c r="T178" i="2"/>
  <c r="O178" i="2"/>
  <c r="M178" i="2"/>
  <c r="K178" i="2"/>
  <c r="I178" i="2"/>
  <c r="G178" i="2"/>
  <c r="U177" i="2"/>
  <c r="T177" i="2"/>
  <c r="O177" i="2"/>
  <c r="M177" i="2"/>
  <c r="K177" i="2"/>
  <c r="I177" i="2"/>
  <c r="G177" i="2"/>
  <c r="U176" i="2"/>
  <c r="T176" i="2"/>
  <c r="O176" i="2"/>
  <c r="M176" i="2"/>
  <c r="K176" i="2"/>
  <c r="I176" i="2"/>
  <c r="G176" i="2"/>
  <c r="U175" i="2"/>
  <c r="T175" i="2"/>
  <c r="O175" i="2"/>
  <c r="M175" i="2"/>
  <c r="K175" i="2"/>
  <c r="I175" i="2"/>
  <c r="G175" i="2"/>
  <c r="U174" i="2"/>
  <c r="T174" i="2"/>
  <c r="O174" i="2"/>
  <c r="M174" i="2"/>
  <c r="K174" i="2"/>
  <c r="I174" i="2"/>
  <c r="G174" i="2"/>
  <c r="U173" i="2"/>
  <c r="T173" i="2"/>
  <c r="O173" i="2"/>
  <c r="M173" i="2"/>
  <c r="K173" i="2"/>
  <c r="I173" i="2"/>
  <c r="G173" i="2"/>
  <c r="S170" i="2"/>
  <c r="R170" i="2"/>
  <c r="Q170" i="2"/>
  <c r="T170" i="2" s="1"/>
  <c r="P170" i="2"/>
  <c r="U170" i="2" s="1"/>
  <c r="L170" i="2"/>
  <c r="J170" i="2"/>
  <c r="H170" i="2"/>
  <c r="I170" i="2" s="1"/>
  <c r="F170" i="2"/>
  <c r="E170" i="2"/>
  <c r="D170" i="2"/>
  <c r="O170" i="2" s="1"/>
  <c r="S169" i="2"/>
  <c r="R169" i="2"/>
  <c r="Q169" i="2"/>
  <c r="T169" i="2" s="1"/>
  <c r="P169" i="2"/>
  <c r="U169" i="2" s="1"/>
  <c r="L169" i="2"/>
  <c r="J169" i="2"/>
  <c r="H169" i="2"/>
  <c r="F169" i="2"/>
  <c r="E169" i="2"/>
  <c r="K169" i="2" s="1"/>
  <c r="D169" i="2"/>
  <c r="O169" i="2" s="1"/>
  <c r="U168" i="2"/>
  <c r="T168" i="2"/>
  <c r="O168" i="2"/>
  <c r="M168" i="2"/>
  <c r="K168" i="2"/>
  <c r="I168" i="2"/>
  <c r="G168" i="2"/>
  <c r="U167" i="2"/>
  <c r="T167" i="2"/>
  <c r="O167" i="2"/>
  <c r="M167" i="2"/>
  <c r="K167" i="2"/>
  <c r="I167" i="2"/>
  <c r="G167" i="2"/>
  <c r="U166" i="2"/>
  <c r="T166" i="2"/>
  <c r="O166" i="2"/>
  <c r="M166" i="2"/>
  <c r="K166" i="2"/>
  <c r="I166" i="2"/>
  <c r="G166" i="2"/>
  <c r="U165" i="2"/>
  <c r="T165" i="2"/>
  <c r="O165" i="2"/>
  <c r="M165" i="2"/>
  <c r="K165" i="2"/>
  <c r="I165" i="2"/>
  <c r="G165" i="2"/>
  <c r="U164" i="2"/>
  <c r="T164" i="2"/>
  <c r="O164" i="2"/>
  <c r="M164" i="2"/>
  <c r="K164" i="2"/>
  <c r="I164" i="2"/>
  <c r="G164" i="2"/>
  <c r="S163" i="2"/>
  <c r="R163" i="2"/>
  <c r="Q163" i="2"/>
  <c r="P163" i="2"/>
  <c r="U163" i="2" s="1"/>
  <c r="L163" i="2"/>
  <c r="J163" i="2"/>
  <c r="H163" i="2"/>
  <c r="F163" i="2"/>
  <c r="E163" i="2"/>
  <c r="D163" i="2"/>
  <c r="O163" i="2" s="1"/>
  <c r="U162" i="2"/>
  <c r="T162" i="2"/>
  <c r="O162" i="2"/>
  <c r="M162" i="2"/>
  <c r="K162" i="2"/>
  <c r="I162" i="2"/>
  <c r="G162" i="2"/>
  <c r="U161" i="2"/>
  <c r="T161" i="2"/>
  <c r="O161" i="2"/>
  <c r="M161" i="2"/>
  <c r="K161" i="2"/>
  <c r="I161" i="2"/>
  <c r="G161" i="2"/>
  <c r="U160" i="2"/>
  <c r="T160" i="2"/>
  <c r="O160" i="2"/>
  <c r="M160" i="2"/>
  <c r="K160" i="2"/>
  <c r="I160" i="2"/>
  <c r="G160" i="2"/>
  <c r="U159" i="2"/>
  <c r="T159" i="2"/>
  <c r="O159" i="2"/>
  <c r="M159" i="2"/>
  <c r="K159" i="2"/>
  <c r="I159" i="2"/>
  <c r="G159" i="2"/>
  <c r="U158" i="2"/>
  <c r="T158" i="2"/>
  <c r="O158" i="2"/>
  <c r="M158" i="2"/>
  <c r="K158" i="2"/>
  <c r="I158" i="2"/>
  <c r="G158" i="2"/>
  <c r="S157" i="2"/>
  <c r="R157" i="2"/>
  <c r="Q157" i="2"/>
  <c r="T157" i="2" s="1"/>
  <c r="P157" i="2"/>
  <c r="U157" i="2" s="1"/>
  <c r="O157" i="2"/>
  <c r="L157" i="2"/>
  <c r="J157" i="2"/>
  <c r="H157" i="2"/>
  <c r="I157" i="2" s="1"/>
  <c r="F157" i="2"/>
  <c r="E157" i="2"/>
  <c r="D157" i="2"/>
  <c r="U156" i="2"/>
  <c r="T156" i="2"/>
  <c r="O156" i="2"/>
  <c r="M156" i="2"/>
  <c r="K156" i="2"/>
  <c r="I156" i="2"/>
  <c r="G156" i="2"/>
  <c r="U155" i="2"/>
  <c r="T155" i="2"/>
  <c r="O155" i="2"/>
  <c r="M155" i="2"/>
  <c r="K155" i="2"/>
  <c r="I155" i="2"/>
  <c r="G155" i="2"/>
  <c r="U154" i="2"/>
  <c r="T154" i="2"/>
  <c r="O154" i="2"/>
  <c r="M154" i="2"/>
  <c r="K154" i="2"/>
  <c r="I154" i="2"/>
  <c r="G154" i="2"/>
  <c r="U153" i="2"/>
  <c r="T153" i="2"/>
  <c r="O153" i="2"/>
  <c r="M153" i="2"/>
  <c r="K153" i="2"/>
  <c r="I153" i="2"/>
  <c r="G153" i="2"/>
  <c r="U152" i="2"/>
  <c r="T152" i="2"/>
  <c r="O152" i="2"/>
  <c r="M152" i="2"/>
  <c r="K152" i="2"/>
  <c r="I152" i="2"/>
  <c r="G152" i="2"/>
  <c r="U151" i="2"/>
  <c r="T151" i="2"/>
  <c r="O151" i="2"/>
  <c r="M151" i="2"/>
  <c r="K151" i="2"/>
  <c r="I151" i="2"/>
  <c r="G151" i="2"/>
  <c r="S150" i="2"/>
  <c r="T150" i="2" s="1"/>
  <c r="R150" i="2"/>
  <c r="Q150" i="2"/>
  <c r="P150" i="2"/>
  <c r="L150" i="2"/>
  <c r="J150" i="2"/>
  <c r="K150" i="2" s="1"/>
  <c r="H150" i="2"/>
  <c r="F150" i="2"/>
  <c r="U150" i="2" s="1"/>
  <c r="E150" i="2"/>
  <c r="D150" i="2"/>
  <c r="U149" i="2"/>
  <c r="T149" i="2"/>
  <c r="O149" i="2"/>
  <c r="M149" i="2"/>
  <c r="K149" i="2"/>
  <c r="I149" i="2"/>
  <c r="G149" i="2"/>
  <c r="U148" i="2"/>
  <c r="T148" i="2"/>
  <c r="O148" i="2"/>
  <c r="M148" i="2"/>
  <c r="K148" i="2"/>
  <c r="I148" i="2"/>
  <c r="G148" i="2"/>
  <c r="U147" i="2"/>
  <c r="T147" i="2"/>
  <c r="O147" i="2"/>
  <c r="M147" i="2"/>
  <c r="K147" i="2"/>
  <c r="I147" i="2"/>
  <c r="G147" i="2"/>
  <c r="U146" i="2"/>
  <c r="T146" i="2"/>
  <c r="O146" i="2"/>
  <c r="M146" i="2"/>
  <c r="K146" i="2"/>
  <c r="I146" i="2"/>
  <c r="G146" i="2"/>
  <c r="U145" i="2"/>
  <c r="T145" i="2"/>
  <c r="O145" i="2"/>
  <c r="M145" i="2"/>
  <c r="K145" i="2"/>
  <c r="I145" i="2"/>
  <c r="G145" i="2"/>
  <c r="S144" i="2"/>
  <c r="R144" i="2"/>
  <c r="Q144" i="2"/>
  <c r="T144" i="2" s="1"/>
  <c r="P144" i="2"/>
  <c r="L144" i="2"/>
  <c r="J144" i="2"/>
  <c r="H144" i="2"/>
  <c r="F144" i="2"/>
  <c r="E144" i="2"/>
  <c r="K144" i="2" s="1"/>
  <c r="D144" i="2"/>
  <c r="U143" i="2"/>
  <c r="T143" i="2"/>
  <c r="O143" i="2"/>
  <c r="M143" i="2"/>
  <c r="K143" i="2"/>
  <c r="I143" i="2"/>
  <c r="G143" i="2"/>
  <c r="U142" i="2"/>
  <c r="T142" i="2"/>
  <c r="O142" i="2"/>
  <c r="M142" i="2"/>
  <c r="K142" i="2"/>
  <c r="I142" i="2"/>
  <c r="G142" i="2"/>
  <c r="U141" i="2"/>
  <c r="T141" i="2"/>
  <c r="O141" i="2"/>
  <c r="M141" i="2"/>
  <c r="K141" i="2"/>
  <c r="I141" i="2"/>
  <c r="G141" i="2"/>
  <c r="U140" i="2"/>
  <c r="T140" i="2"/>
  <c r="O140" i="2"/>
  <c r="M140" i="2"/>
  <c r="K140" i="2"/>
  <c r="I140" i="2"/>
  <c r="G140" i="2"/>
  <c r="U139" i="2"/>
  <c r="T139" i="2"/>
  <c r="O139" i="2"/>
  <c r="M139" i="2"/>
  <c r="K139" i="2"/>
  <c r="I139" i="2"/>
  <c r="G139" i="2"/>
  <c r="U138" i="2"/>
  <c r="T138" i="2"/>
  <c r="O138" i="2"/>
  <c r="M138" i="2"/>
  <c r="K138" i="2"/>
  <c r="I138" i="2"/>
  <c r="G138" i="2"/>
  <c r="S137" i="2"/>
  <c r="R137" i="2"/>
  <c r="Q137" i="2"/>
  <c r="P137" i="2"/>
  <c r="U137" i="2" s="1"/>
  <c r="L137" i="2"/>
  <c r="J137" i="2"/>
  <c r="H137" i="2"/>
  <c r="F137" i="2"/>
  <c r="E137" i="2"/>
  <c r="D137" i="2"/>
  <c r="O137" i="2" s="1"/>
  <c r="U136" i="2"/>
  <c r="T136" i="2"/>
  <c r="O136" i="2"/>
  <c r="M136" i="2"/>
  <c r="K136" i="2"/>
  <c r="I136" i="2"/>
  <c r="G136" i="2"/>
  <c r="U135" i="2"/>
  <c r="T135" i="2"/>
  <c r="O135" i="2"/>
  <c r="M135" i="2"/>
  <c r="K135" i="2"/>
  <c r="I135" i="2"/>
  <c r="G135" i="2"/>
  <c r="U134" i="2"/>
  <c r="T134" i="2"/>
  <c r="O134" i="2"/>
  <c r="M134" i="2"/>
  <c r="K134" i="2"/>
  <c r="I134" i="2"/>
  <c r="G134" i="2"/>
  <c r="U133" i="2"/>
  <c r="T133" i="2"/>
  <c r="O133" i="2"/>
  <c r="M133" i="2"/>
  <c r="K133" i="2"/>
  <c r="I133" i="2"/>
  <c r="G133" i="2"/>
  <c r="S132" i="2"/>
  <c r="R132" i="2"/>
  <c r="Q132" i="2"/>
  <c r="T132" i="2" s="1"/>
  <c r="P132" i="2"/>
  <c r="U132" i="2" s="1"/>
  <c r="M132" i="2"/>
  <c r="L132" i="2"/>
  <c r="J132" i="2"/>
  <c r="H132" i="2"/>
  <c r="F132" i="2"/>
  <c r="E132" i="2"/>
  <c r="D132" i="2"/>
  <c r="O132" i="2" s="1"/>
  <c r="U131" i="2"/>
  <c r="T131" i="2"/>
  <c r="O131" i="2"/>
  <c r="M131" i="2"/>
  <c r="K131" i="2"/>
  <c r="I131" i="2"/>
  <c r="G131" i="2"/>
  <c r="U130" i="2"/>
  <c r="T130" i="2"/>
  <c r="O130" i="2"/>
  <c r="M130" i="2"/>
  <c r="K130" i="2"/>
  <c r="I130" i="2"/>
  <c r="G130" i="2"/>
  <c r="U129" i="2"/>
  <c r="T129" i="2"/>
  <c r="O129" i="2"/>
  <c r="M129" i="2"/>
  <c r="K129" i="2"/>
  <c r="I129" i="2"/>
  <c r="G129" i="2"/>
  <c r="U128" i="2"/>
  <c r="T128" i="2"/>
  <c r="O128" i="2"/>
  <c r="M128" i="2"/>
  <c r="K128" i="2"/>
  <c r="I128" i="2"/>
  <c r="G128" i="2"/>
  <c r="U127" i="2"/>
  <c r="T127" i="2"/>
  <c r="O127" i="2"/>
  <c r="M127" i="2"/>
  <c r="K127" i="2"/>
  <c r="I127" i="2"/>
  <c r="G127" i="2"/>
  <c r="S126" i="2"/>
  <c r="R126" i="2"/>
  <c r="Q126" i="2"/>
  <c r="T126" i="2" s="1"/>
  <c r="P126" i="2"/>
  <c r="U126" i="2" s="1"/>
  <c r="L126" i="2"/>
  <c r="M126" i="2" s="1"/>
  <c r="K126" i="2"/>
  <c r="J126" i="2"/>
  <c r="H126" i="2"/>
  <c r="F126" i="2"/>
  <c r="E126" i="2"/>
  <c r="D126" i="2"/>
  <c r="G126" i="2" s="1"/>
  <c r="U125" i="2"/>
  <c r="T125" i="2"/>
  <c r="O125" i="2"/>
  <c r="M125" i="2"/>
  <c r="K125" i="2"/>
  <c r="I125" i="2"/>
  <c r="G125" i="2"/>
  <c r="U124" i="2"/>
  <c r="T124" i="2"/>
  <c r="O124" i="2"/>
  <c r="M124" i="2"/>
  <c r="K124" i="2"/>
  <c r="I124" i="2"/>
  <c r="G124" i="2"/>
  <c r="U123" i="2"/>
  <c r="T123" i="2"/>
  <c r="O123" i="2"/>
  <c r="M123" i="2"/>
  <c r="K123" i="2"/>
  <c r="I123" i="2"/>
  <c r="G123" i="2"/>
  <c r="U122" i="2"/>
  <c r="T122" i="2"/>
  <c r="O122" i="2"/>
  <c r="M122" i="2"/>
  <c r="K122" i="2"/>
  <c r="I122" i="2"/>
  <c r="G122" i="2"/>
  <c r="S121" i="2"/>
  <c r="R121" i="2"/>
  <c r="Q121" i="2"/>
  <c r="T121" i="2" s="1"/>
  <c r="P121" i="2"/>
  <c r="U121" i="2" s="1"/>
  <c r="O121" i="2"/>
  <c r="L121" i="2"/>
  <c r="J121" i="2"/>
  <c r="H121" i="2"/>
  <c r="F121" i="2"/>
  <c r="E121" i="2"/>
  <c r="D121" i="2"/>
  <c r="U120" i="2"/>
  <c r="T120" i="2"/>
  <c r="O120" i="2"/>
  <c r="M120" i="2"/>
  <c r="K120" i="2"/>
  <c r="I120" i="2"/>
  <c r="G120" i="2"/>
  <c r="U119" i="2"/>
  <c r="T119" i="2"/>
  <c r="O119" i="2"/>
  <c r="M119" i="2"/>
  <c r="K119" i="2"/>
  <c r="I119" i="2"/>
  <c r="G119" i="2"/>
  <c r="U118" i="2"/>
  <c r="T118" i="2"/>
  <c r="O118" i="2"/>
  <c r="M118" i="2"/>
  <c r="K118" i="2"/>
  <c r="I118" i="2"/>
  <c r="G118" i="2"/>
  <c r="U117" i="2"/>
  <c r="T117" i="2"/>
  <c r="O117" i="2"/>
  <c r="M117" i="2"/>
  <c r="K117" i="2"/>
  <c r="I117" i="2"/>
  <c r="G117" i="2"/>
  <c r="U116" i="2"/>
  <c r="T116" i="2"/>
  <c r="O116" i="2"/>
  <c r="M116" i="2"/>
  <c r="K116" i="2"/>
  <c r="I116" i="2"/>
  <c r="G116" i="2"/>
  <c r="U115" i="2"/>
  <c r="T115" i="2"/>
  <c r="O115" i="2"/>
  <c r="M115" i="2"/>
  <c r="K115" i="2"/>
  <c r="I115" i="2"/>
  <c r="G115" i="2"/>
  <c r="U114" i="2"/>
  <c r="T114" i="2"/>
  <c r="O114" i="2"/>
  <c r="M114" i="2"/>
  <c r="K114" i="2"/>
  <c r="I114" i="2"/>
  <c r="G114" i="2"/>
  <c r="U113" i="2"/>
  <c r="T113" i="2"/>
  <c r="O113" i="2"/>
  <c r="M113" i="2"/>
  <c r="K113" i="2"/>
  <c r="I113" i="2"/>
  <c r="G113" i="2"/>
  <c r="S112" i="2"/>
  <c r="R112" i="2"/>
  <c r="Q112" i="2"/>
  <c r="P112" i="2"/>
  <c r="U112" i="2" s="1"/>
  <c r="L112" i="2"/>
  <c r="J112" i="2"/>
  <c r="H112" i="2"/>
  <c r="I112" i="2" s="1"/>
  <c r="G112" i="2"/>
  <c r="F112" i="2"/>
  <c r="E112" i="2"/>
  <c r="M112" i="2" s="1"/>
  <c r="D112" i="2"/>
  <c r="O112" i="2" s="1"/>
  <c r="U111" i="2"/>
  <c r="T111" i="2"/>
  <c r="O111" i="2"/>
  <c r="M111" i="2"/>
  <c r="K111" i="2"/>
  <c r="I111" i="2"/>
  <c r="G111" i="2"/>
  <c r="U110" i="2"/>
  <c r="T110" i="2"/>
  <c r="O110" i="2"/>
  <c r="M110" i="2"/>
  <c r="K110" i="2"/>
  <c r="I110" i="2"/>
  <c r="G110" i="2"/>
  <c r="U109" i="2"/>
  <c r="T109" i="2"/>
  <c r="O109" i="2"/>
  <c r="M109" i="2"/>
  <c r="K109" i="2"/>
  <c r="I109" i="2"/>
  <c r="G109" i="2"/>
  <c r="U108" i="2"/>
  <c r="T108" i="2"/>
  <c r="O108" i="2"/>
  <c r="M108" i="2"/>
  <c r="K108" i="2"/>
  <c r="I108" i="2"/>
  <c r="G108" i="2"/>
  <c r="U107" i="2"/>
  <c r="T107" i="2"/>
  <c r="O107" i="2"/>
  <c r="M107" i="2"/>
  <c r="K107" i="2"/>
  <c r="I107" i="2"/>
  <c r="G107" i="2"/>
  <c r="S106" i="2"/>
  <c r="R106" i="2"/>
  <c r="Q106" i="2"/>
  <c r="T106" i="2" s="1"/>
  <c r="P106" i="2"/>
  <c r="L106" i="2"/>
  <c r="J106" i="2"/>
  <c r="H106" i="2"/>
  <c r="F106" i="2"/>
  <c r="G106" i="2" s="1"/>
  <c r="E106" i="2"/>
  <c r="M106" i="2" s="1"/>
  <c r="D106" i="2"/>
  <c r="U105" i="2"/>
  <c r="T105" i="2"/>
  <c r="O105" i="2"/>
  <c r="M105" i="2"/>
  <c r="K105" i="2"/>
  <c r="I105" i="2"/>
  <c r="G105" i="2"/>
  <c r="T102" i="2"/>
  <c r="S102" i="2"/>
  <c r="R102" i="2"/>
  <c r="Q102" i="2"/>
  <c r="P102" i="2"/>
  <c r="U102" i="2" s="1"/>
  <c r="O102" i="2"/>
  <c r="L102" i="2"/>
  <c r="J102" i="2"/>
  <c r="H102" i="2"/>
  <c r="F102" i="2"/>
  <c r="E102" i="2"/>
  <c r="D102" i="2"/>
  <c r="S101" i="2"/>
  <c r="R101" i="2"/>
  <c r="Q101" i="2"/>
  <c r="T101" i="2" s="1"/>
  <c r="P101" i="2"/>
  <c r="U101" i="2" s="1"/>
  <c r="O101" i="2"/>
  <c r="L101" i="2"/>
  <c r="J101" i="2"/>
  <c r="H101" i="2"/>
  <c r="F101" i="2"/>
  <c r="E101" i="2"/>
  <c r="D101" i="2"/>
  <c r="I101" i="2" s="1"/>
  <c r="U100" i="2"/>
  <c r="T100" i="2"/>
  <c r="O100" i="2"/>
  <c r="M100" i="2"/>
  <c r="K100" i="2"/>
  <c r="I100" i="2"/>
  <c r="G100" i="2"/>
  <c r="U99" i="2"/>
  <c r="T99" i="2"/>
  <c r="O99" i="2"/>
  <c r="M99" i="2"/>
  <c r="K99" i="2"/>
  <c r="I99" i="2"/>
  <c r="G99" i="2"/>
  <c r="U98" i="2"/>
  <c r="T98" i="2"/>
  <c r="O98" i="2"/>
  <c r="M98" i="2"/>
  <c r="K98" i="2"/>
  <c r="I98" i="2"/>
  <c r="G98" i="2"/>
  <c r="U97" i="2"/>
  <c r="T97" i="2"/>
  <c r="O97" i="2"/>
  <c r="M97" i="2"/>
  <c r="K97" i="2"/>
  <c r="I97" i="2"/>
  <c r="G97" i="2"/>
  <c r="S96" i="2"/>
  <c r="R96" i="2"/>
  <c r="Q96" i="2"/>
  <c r="P96" i="2"/>
  <c r="L96" i="2"/>
  <c r="J96" i="2"/>
  <c r="H96" i="2"/>
  <c r="F96" i="2"/>
  <c r="U96" i="2" s="1"/>
  <c r="E96" i="2"/>
  <c r="M96" i="2" s="1"/>
  <c r="D96" i="2"/>
  <c r="U95" i="2"/>
  <c r="T95" i="2"/>
  <c r="O95" i="2"/>
  <c r="M95" i="2"/>
  <c r="K95" i="2"/>
  <c r="I95" i="2"/>
  <c r="G95" i="2"/>
  <c r="U94" i="2"/>
  <c r="T94" i="2"/>
  <c r="O94" i="2"/>
  <c r="M94" i="2"/>
  <c r="K94" i="2"/>
  <c r="I94" i="2"/>
  <c r="G94" i="2"/>
  <c r="U93" i="2"/>
  <c r="T93" i="2"/>
  <c r="O93" i="2"/>
  <c r="M93" i="2"/>
  <c r="K93" i="2"/>
  <c r="I93" i="2"/>
  <c r="G93" i="2"/>
  <c r="U92" i="2"/>
  <c r="T92" i="2"/>
  <c r="O92" i="2"/>
  <c r="M92" i="2"/>
  <c r="K92" i="2"/>
  <c r="I92" i="2"/>
  <c r="G92" i="2"/>
  <c r="S91" i="2"/>
  <c r="R91" i="2"/>
  <c r="Q91" i="2"/>
  <c r="T91" i="2" s="1"/>
  <c r="P91" i="2"/>
  <c r="U91" i="2" s="1"/>
  <c r="L91" i="2"/>
  <c r="J91" i="2"/>
  <c r="H91" i="2"/>
  <c r="F91" i="2"/>
  <c r="E91" i="2"/>
  <c r="K91" i="2" s="1"/>
  <c r="D91" i="2"/>
  <c r="O91" i="2" s="1"/>
  <c r="U90" i="2"/>
  <c r="T90" i="2"/>
  <c r="O90" i="2"/>
  <c r="M90" i="2"/>
  <c r="K90" i="2"/>
  <c r="I90" i="2"/>
  <c r="G90" i="2"/>
  <c r="U89" i="2"/>
  <c r="T89" i="2"/>
  <c r="O89" i="2"/>
  <c r="M89" i="2"/>
  <c r="K89" i="2"/>
  <c r="I89" i="2"/>
  <c r="G89" i="2"/>
  <c r="U88" i="2"/>
  <c r="T88" i="2"/>
  <c r="O88" i="2"/>
  <c r="M88" i="2"/>
  <c r="K88" i="2"/>
  <c r="I88" i="2"/>
  <c r="G88" i="2"/>
  <c r="S85" i="2"/>
  <c r="R85" i="2"/>
  <c r="Q85" i="2"/>
  <c r="T85" i="2" s="1"/>
  <c r="P85" i="2"/>
  <c r="U85" i="2" s="1"/>
  <c r="L85" i="2"/>
  <c r="J85" i="2"/>
  <c r="H85" i="2"/>
  <c r="F85" i="2"/>
  <c r="E85" i="2"/>
  <c r="M85" i="2" s="1"/>
  <c r="D85" i="2"/>
  <c r="S84" i="2"/>
  <c r="R84" i="2"/>
  <c r="Q84" i="2"/>
  <c r="T84" i="2" s="1"/>
  <c r="P84" i="2"/>
  <c r="U84" i="2" s="1"/>
  <c r="L84" i="2"/>
  <c r="J84" i="2"/>
  <c r="H84" i="2"/>
  <c r="I84" i="2" s="1"/>
  <c r="G84" i="2"/>
  <c r="F84" i="2"/>
  <c r="E84" i="2"/>
  <c r="D84" i="2"/>
  <c r="O84" i="2" s="1"/>
  <c r="U83" i="2"/>
  <c r="T83" i="2"/>
  <c r="O83" i="2"/>
  <c r="M83" i="2"/>
  <c r="K83" i="2"/>
  <c r="I83" i="2"/>
  <c r="G83" i="2"/>
  <c r="U82" i="2"/>
  <c r="T82" i="2"/>
  <c r="O82" i="2"/>
  <c r="M82" i="2"/>
  <c r="K82" i="2"/>
  <c r="I82" i="2"/>
  <c r="G82" i="2"/>
  <c r="U81" i="2"/>
  <c r="T81" i="2"/>
  <c r="O81" i="2"/>
  <c r="M81" i="2"/>
  <c r="K81" i="2"/>
  <c r="I81" i="2"/>
  <c r="G81" i="2"/>
  <c r="U80" i="2"/>
  <c r="T80" i="2"/>
  <c r="O80" i="2"/>
  <c r="M80" i="2"/>
  <c r="K80" i="2"/>
  <c r="I80" i="2"/>
  <c r="G80" i="2"/>
  <c r="U79" i="2"/>
  <c r="T79" i="2"/>
  <c r="O79" i="2"/>
  <c r="M79" i="2"/>
  <c r="K79" i="2"/>
  <c r="I79" i="2"/>
  <c r="G79" i="2"/>
  <c r="U78" i="2"/>
  <c r="T78" i="2"/>
  <c r="S78" i="2"/>
  <c r="R78" i="2"/>
  <c r="Q78" i="2"/>
  <c r="P78" i="2"/>
  <c r="L78" i="2"/>
  <c r="K78" i="2"/>
  <c r="J78" i="2"/>
  <c r="H78" i="2"/>
  <c r="F78" i="2"/>
  <c r="E78" i="2"/>
  <c r="D78" i="2"/>
  <c r="G78" i="2" s="1"/>
  <c r="U77" i="2"/>
  <c r="T77" i="2"/>
  <c r="O77" i="2"/>
  <c r="M77" i="2"/>
  <c r="K77" i="2"/>
  <c r="I77" i="2"/>
  <c r="G77" i="2"/>
  <c r="U76" i="2"/>
  <c r="T76" i="2"/>
  <c r="O76" i="2"/>
  <c r="M76" i="2"/>
  <c r="K76" i="2"/>
  <c r="I76" i="2"/>
  <c r="G76" i="2"/>
  <c r="U75" i="2"/>
  <c r="T75" i="2"/>
  <c r="O75" i="2"/>
  <c r="M75" i="2"/>
  <c r="K75" i="2"/>
  <c r="I75" i="2"/>
  <c r="G75" i="2"/>
  <c r="U74" i="2"/>
  <c r="T74" i="2"/>
  <c r="O74" i="2"/>
  <c r="M74" i="2"/>
  <c r="K74" i="2"/>
  <c r="I74" i="2"/>
  <c r="G74" i="2"/>
  <c r="U73" i="2"/>
  <c r="T73" i="2"/>
  <c r="O73" i="2"/>
  <c r="M73" i="2"/>
  <c r="K73" i="2"/>
  <c r="I73" i="2"/>
  <c r="G73" i="2"/>
  <c r="U72" i="2"/>
  <c r="T72" i="2"/>
  <c r="O72" i="2"/>
  <c r="M72" i="2"/>
  <c r="K72" i="2"/>
  <c r="I72" i="2"/>
  <c r="G72" i="2"/>
  <c r="U71" i="2"/>
  <c r="T71" i="2"/>
  <c r="O71" i="2"/>
  <c r="M71" i="2"/>
  <c r="K71" i="2"/>
  <c r="I71" i="2"/>
  <c r="G71" i="2"/>
  <c r="S70" i="2"/>
  <c r="R70" i="2"/>
  <c r="Q70" i="2"/>
  <c r="P70" i="2"/>
  <c r="O70" i="2"/>
  <c r="L70" i="2"/>
  <c r="J70" i="2"/>
  <c r="H70" i="2"/>
  <c r="F70" i="2"/>
  <c r="G70" i="2" s="1"/>
  <c r="E70" i="2"/>
  <c r="D70" i="2"/>
  <c r="U69" i="2"/>
  <c r="T69" i="2"/>
  <c r="O69" i="2"/>
  <c r="M69" i="2"/>
  <c r="K69" i="2"/>
  <c r="I69" i="2"/>
  <c r="G69" i="2"/>
  <c r="U68" i="2"/>
  <c r="T68" i="2"/>
  <c r="O68" i="2"/>
  <c r="M68" i="2"/>
  <c r="K68" i="2"/>
  <c r="I68" i="2"/>
  <c r="G68" i="2"/>
  <c r="U67" i="2"/>
  <c r="T67" i="2"/>
  <c r="O67" i="2"/>
  <c r="M67" i="2"/>
  <c r="K67" i="2"/>
  <c r="I67" i="2"/>
  <c r="G67" i="2"/>
  <c r="U66" i="2"/>
  <c r="T66" i="2"/>
  <c r="O66" i="2"/>
  <c r="M66" i="2"/>
  <c r="K66" i="2"/>
  <c r="I66" i="2"/>
  <c r="G66" i="2"/>
  <c r="U65" i="2"/>
  <c r="T65" i="2"/>
  <c r="O65" i="2"/>
  <c r="M65" i="2"/>
  <c r="K65" i="2"/>
  <c r="I65" i="2"/>
  <c r="G65" i="2"/>
  <c r="U64" i="2"/>
  <c r="T64" i="2"/>
  <c r="O64" i="2"/>
  <c r="M64" i="2"/>
  <c r="K64" i="2"/>
  <c r="I64" i="2"/>
  <c r="G64" i="2"/>
  <c r="S63" i="2"/>
  <c r="R63" i="2"/>
  <c r="Q63" i="2"/>
  <c r="T63" i="2" s="1"/>
  <c r="P63" i="2"/>
  <c r="U63" i="2" s="1"/>
  <c r="L63" i="2"/>
  <c r="J63" i="2"/>
  <c r="H63" i="2"/>
  <c r="F63" i="2"/>
  <c r="E63" i="2"/>
  <c r="K63" i="2" s="1"/>
  <c r="D63" i="2"/>
  <c r="O63" i="2" s="1"/>
  <c r="U62" i="2"/>
  <c r="T62" i="2"/>
  <c r="O62" i="2"/>
  <c r="M62" i="2"/>
  <c r="K62" i="2"/>
  <c r="I62" i="2"/>
  <c r="G62" i="2"/>
  <c r="U61" i="2"/>
  <c r="T61" i="2"/>
  <c r="O61" i="2"/>
  <c r="M61" i="2"/>
  <c r="K61" i="2"/>
  <c r="I61" i="2"/>
  <c r="G61" i="2"/>
  <c r="U60" i="2"/>
  <c r="T60" i="2"/>
  <c r="O60" i="2"/>
  <c r="M60" i="2"/>
  <c r="K60" i="2"/>
  <c r="I60" i="2"/>
  <c r="G60" i="2"/>
  <c r="U59" i="2"/>
  <c r="T59" i="2"/>
  <c r="O59" i="2"/>
  <c r="M59" i="2"/>
  <c r="K59" i="2"/>
  <c r="I59" i="2"/>
  <c r="G59" i="2"/>
  <c r="S58" i="2"/>
  <c r="R58" i="2"/>
  <c r="Q58" i="2"/>
  <c r="T58" i="2" s="1"/>
  <c r="P58" i="2"/>
  <c r="U58" i="2" s="1"/>
  <c r="O58" i="2"/>
  <c r="L58" i="2"/>
  <c r="J58" i="2"/>
  <c r="H58" i="2"/>
  <c r="F58" i="2"/>
  <c r="E58" i="2"/>
  <c r="M58" i="2" s="1"/>
  <c r="D58" i="2"/>
  <c r="I58" i="2" s="1"/>
  <c r="U57" i="2"/>
  <c r="T57" i="2"/>
  <c r="O57" i="2"/>
  <c r="M57" i="2"/>
  <c r="K57" i="2"/>
  <c r="I57" i="2"/>
  <c r="G57" i="2"/>
  <c r="T54" i="2"/>
  <c r="S54" i="2"/>
  <c r="R54" i="2"/>
  <c r="Q54" i="2"/>
  <c r="P54" i="2"/>
  <c r="O54" i="2"/>
  <c r="L54" i="2"/>
  <c r="J54" i="2"/>
  <c r="H54" i="2"/>
  <c r="F54" i="2"/>
  <c r="G54" i="2" s="1"/>
  <c r="E54" i="2"/>
  <c r="M54" i="2" s="1"/>
  <c r="D54" i="2"/>
  <c r="S53" i="2"/>
  <c r="R53" i="2"/>
  <c r="Q53" i="2"/>
  <c r="T53" i="2" s="1"/>
  <c r="P53" i="2"/>
  <c r="O53" i="2"/>
  <c r="L53" i="2"/>
  <c r="K53" i="2"/>
  <c r="J53" i="2"/>
  <c r="H53" i="2"/>
  <c r="F53" i="2"/>
  <c r="E53" i="2"/>
  <c r="D53" i="2"/>
  <c r="I53" i="2" s="1"/>
  <c r="U52" i="2"/>
  <c r="T52" i="2"/>
  <c r="O52" i="2"/>
  <c r="M52" i="2"/>
  <c r="K52" i="2"/>
  <c r="I52" i="2"/>
  <c r="G52" i="2"/>
  <c r="U51" i="2"/>
  <c r="T51" i="2"/>
  <c r="O51" i="2"/>
  <c r="M51" i="2"/>
  <c r="K51" i="2"/>
  <c r="I51" i="2"/>
  <c r="G51" i="2"/>
  <c r="U50" i="2"/>
  <c r="T50" i="2"/>
  <c r="O50" i="2"/>
  <c r="M50" i="2"/>
  <c r="K50" i="2"/>
  <c r="I50" i="2"/>
  <c r="G50" i="2"/>
  <c r="U49" i="2"/>
  <c r="T49" i="2"/>
  <c r="O49" i="2"/>
  <c r="M49" i="2"/>
  <c r="K49" i="2"/>
  <c r="I49" i="2"/>
  <c r="G49" i="2"/>
  <c r="U48" i="2"/>
  <c r="T48" i="2"/>
  <c r="O48" i="2"/>
  <c r="M48" i="2"/>
  <c r="K48" i="2"/>
  <c r="I48" i="2"/>
  <c r="G48" i="2"/>
  <c r="S47" i="2"/>
  <c r="R47" i="2"/>
  <c r="Q47" i="2"/>
  <c r="T47" i="2" s="1"/>
  <c r="P47" i="2"/>
  <c r="U47" i="2" s="1"/>
  <c r="L47" i="2"/>
  <c r="J47" i="2"/>
  <c r="K47" i="2" s="1"/>
  <c r="H47" i="2"/>
  <c r="F47" i="2"/>
  <c r="E47" i="2"/>
  <c r="D47" i="2"/>
  <c r="O47" i="2" s="1"/>
  <c r="U46" i="2"/>
  <c r="T46" i="2"/>
  <c r="O46" i="2"/>
  <c r="M46" i="2"/>
  <c r="K46" i="2"/>
  <c r="I46" i="2"/>
  <c r="G46" i="2"/>
  <c r="U45" i="2"/>
  <c r="T45" i="2"/>
  <c r="O45" i="2"/>
  <c r="M45" i="2"/>
  <c r="K45" i="2"/>
  <c r="I45" i="2"/>
  <c r="G45" i="2"/>
  <c r="U44" i="2"/>
  <c r="T44" i="2"/>
  <c r="O44" i="2"/>
  <c r="M44" i="2"/>
  <c r="K44" i="2"/>
  <c r="I44" i="2"/>
  <c r="G44" i="2"/>
  <c r="U43" i="2"/>
  <c r="T43" i="2"/>
  <c r="O43" i="2"/>
  <c r="M43" i="2"/>
  <c r="K43" i="2"/>
  <c r="I43" i="2"/>
  <c r="G43" i="2"/>
  <c r="U42" i="2"/>
  <c r="T42" i="2"/>
  <c r="O42" i="2"/>
  <c r="M42" i="2"/>
  <c r="K42" i="2"/>
  <c r="I42" i="2"/>
  <c r="G42" i="2"/>
  <c r="U41" i="2"/>
  <c r="T41" i="2"/>
  <c r="O41" i="2"/>
  <c r="M41" i="2"/>
  <c r="K41" i="2"/>
  <c r="I41" i="2"/>
  <c r="G41" i="2"/>
  <c r="T40" i="2"/>
  <c r="S40" i="2"/>
  <c r="R40" i="2"/>
  <c r="Q40" i="2"/>
  <c r="P40" i="2"/>
  <c r="O40" i="2"/>
  <c r="L40" i="2"/>
  <c r="M40" i="2" s="1"/>
  <c r="J40" i="2"/>
  <c r="H40" i="2"/>
  <c r="F40" i="2"/>
  <c r="G40" i="2" s="1"/>
  <c r="E40" i="2"/>
  <c r="D40" i="2"/>
  <c r="U39" i="2"/>
  <c r="T39" i="2"/>
  <c r="O39" i="2"/>
  <c r="M39" i="2"/>
  <c r="K39" i="2"/>
  <c r="I39" i="2"/>
  <c r="G39" i="2"/>
  <c r="U38" i="2"/>
  <c r="T38" i="2"/>
  <c r="O38" i="2"/>
  <c r="M38" i="2"/>
  <c r="K38" i="2"/>
  <c r="I38" i="2"/>
  <c r="G38" i="2"/>
  <c r="U37" i="2"/>
  <c r="T37" i="2"/>
  <c r="O37" i="2"/>
  <c r="M37" i="2"/>
  <c r="K37" i="2"/>
  <c r="I37" i="2"/>
  <c r="G37" i="2"/>
  <c r="U36" i="2"/>
  <c r="T36" i="2"/>
  <c r="O36" i="2"/>
  <c r="M36" i="2"/>
  <c r="K36" i="2"/>
  <c r="I36" i="2"/>
  <c r="G36" i="2"/>
  <c r="S35" i="2"/>
  <c r="R35" i="2"/>
  <c r="Q35" i="2"/>
  <c r="P35" i="2"/>
  <c r="L35" i="2"/>
  <c r="J35" i="2"/>
  <c r="H35" i="2"/>
  <c r="F35" i="2"/>
  <c r="U35" i="2" s="1"/>
  <c r="E35" i="2"/>
  <c r="M35" i="2" s="1"/>
  <c r="D35" i="2"/>
  <c r="O35" i="2" s="1"/>
  <c r="U34" i="2"/>
  <c r="T34" i="2"/>
  <c r="O34" i="2"/>
  <c r="M34" i="2"/>
  <c r="K34" i="2"/>
  <c r="I34" i="2"/>
  <c r="G34" i="2"/>
  <c r="U33" i="2"/>
  <c r="T33" i="2"/>
  <c r="O33" i="2"/>
  <c r="M33" i="2"/>
  <c r="K33" i="2"/>
  <c r="I33" i="2"/>
  <c r="G33" i="2"/>
  <c r="U32" i="2"/>
  <c r="T32" i="2"/>
  <c r="O32" i="2"/>
  <c r="M32" i="2"/>
  <c r="K32" i="2"/>
  <c r="I32" i="2"/>
  <c r="G32" i="2"/>
  <c r="U31" i="2"/>
  <c r="T31" i="2"/>
  <c r="O31" i="2"/>
  <c r="M31" i="2"/>
  <c r="K31" i="2"/>
  <c r="I31" i="2"/>
  <c r="G31" i="2"/>
  <c r="U30" i="2"/>
  <c r="T30" i="2"/>
  <c r="O30" i="2"/>
  <c r="M30" i="2"/>
  <c r="K30" i="2"/>
  <c r="I30" i="2"/>
  <c r="G30" i="2"/>
  <c r="U29" i="2"/>
  <c r="T29" i="2"/>
  <c r="O29" i="2"/>
  <c r="M29" i="2"/>
  <c r="K29" i="2"/>
  <c r="I29" i="2"/>
  <c r="G29" i="2"/>
  <c r="U28" i="2"/>
  <c r="T28" i="2"/>
  <c r="O28" i="2"/>
  <c r="M28" i="2"/>
  <c r="K28" i="2"/>
  <c r="I28" i="2"/>
  <c r="G28" i="2"/>
  <c r="S27" i="2"/>
  <c r="R27" i="2"/>
  <c r="Q27" i="2"/>
  <c r="P27" i="2"/>
  <c r="U27" i="2" s="1"/>
  <c r="L27" i="2"/>
  <c r="J27" i="2"/>
  <c r="H27" i="2"/>
  <c r="F27" i="2"/>
  <c r="E27" i="2"/>
  <c r="D27" i="2"/>
  <c r="O27" i="2" s="1"/>
  <c r="U26" i="2"/>
  <c r="T26" i="2"/>
  <c r="O26" i="2"/>
  <c r="M26" i="2"/>
  <c r="K26" i="2"/>
  <c r="I26" i="2"/>
  <c r="G26" i="2"/>
  <c r="U25" i="2"/>
  <c r="T25" i="2"/>
  <c r="O25" i="2"/>
  <c r="M25" i="2"/>
  <c r="K25" i="2"/>
  <c r="I25" i="2"/>
  <c r="G25" i="2"/>
  <c r="U24" i="2"/>
  <c r="T24" i="2"/>
  <c r="O24" i="2"/>
  <c r="M24" i="2"/>
  <c r="K24" i="2"/>
  <c r="I24" i="2"/>
  <c r="G24" i="2"/>
  <c r="U23" i="2"/>
  <c r="T23" i="2"/>
  <c r="O23" i="2"/>
  <c r="M23" i="2"/>
  <c r="K23" i="2"/>
  <c r="I23" i="2"/>
  <c r="G23" i="2"/>
  <c r="U22" i="2"/>
  <c r="T22" i="2"/>
  <c r="O22" i="2"/>
  <c r="M22" i="2"/>
  <c r="K22" i="2"/>
  <c r="I22" i="2"/>
  <c r="G22" i="2"/>
  <c r="U21" i="2"/>
  <c r="T21" i="2"/>
  <c r="O21" i="2"/>
  <c r="M21" i="2"/>
  <c r="K21" i="2"/>
  <c r="I21" i="2"/>
  <c r="G21" i="2"/>
  <c r="U20" i="2"/>
  <c r="T20" i="2"/>
  <c r="O20" i="2"/>
  <c r="M20" i="2"/>
  <c r="K20" i="2"/>
  <c r="I20" i="2"/>
  <c r="G20" i="2"/>
  <c r="S19" i="2"/>
  <c r="R19" i="2"/>
  <c r="Q19" i="2"/>
  <c r="P19" i="2"/>
  <c r="O19" i="2"/>
  <c r="L19" i="2"/>
  <c r="J19" i="2"/>
  <c r="K19" i="2" s="1"/>
  <c r="H19" i="2"/>
  <c r="F19" i="2"/>
  <c r="U19" i="2" s="1"/>
  <c r="E19" i="2"/>
  <c r="D19" i="2"/>
  <c r="U18" i="2"/>
  <c r="T18" i="2"/>
  <c r="O18" i="2"/>
  <c r="M18" i="2"/>
  <c r="K18" i="2"/>
  <c r="I18" i="2"/>
  <c r="G18" i="2"/>
  <c r="U17" i="2"/>
  <c r="T17" i="2"/>
  <c r="O17" i="2"/>
  <c r="M17" i="2"/>
  <c r="K17" i="2"/>
  <c r="I17" i="2"/>
  <c r="G17" i="2"/>
  <c r="U16" i="2"/>
  <c r="T16" i="2"/>
  <c r="O16" i="2"/>
  <c r="M16" i="2"/>
  <c r="K16" i="2"/>
  <c r="I16" i="2"/>
  <c r="G16" i="2"/>
  <c r="U15" i="2"/>
  <c r="T15" i="2"/>
  <c r="O15" i="2"/>
  <c r="M15" i="2"/>
  <c r="K15" i="2"/>
  <c r="I15" i="2"/>
  <c r="G15" i="2"/>
  <c r="U14" i="2"/>
  <c r="T14" i="2"/>
  <c r="O14" i="2"/>
  <c r="M14" i="2"/>
  <c r="K14" i="2"/>
  <c r="I14" i="2"/>
  <c r="G14" i="2"/>
  <c r="U13" i="2"/>
  <c r="T13" i="2"/>
  <c r="O13" i="2"/>
  <c r="M13" i="2"/>
  <c r="K13" i="2"/>
  <c r="I13" i="2"/>
  <c r="G13" i="2"/>
  <c r="U12" i="2"/>
  <c r="T12" i="2"/>
  <c r="O12" i="2"/>
  <c r="M12" i="2"/>
  <c r="K12" i="2"/>
  <c r="I12" i="2"/>
  <c r="G12" i="2"/>
  <c r="U11" i="2"/>
  <c r="T11" i="2"/>
  <c r="O11" i="2"/>
  <c r="M11" i="2"/>
  <c r="K11" i="2"/>
  <c r="I11" i="2"/>
  <c r="G11" i="2"/>
  <c r="S10" i="2"/>
  <c r="R10" i="2"/>
  <c r="Q10" i="2"/>
  <c r="T10" i="2" s="1"/>
  <c r="P10" i="2"/>
  <c r="U10" i="2" s="1"/>
  <c r="L10" i="2"/>
  <c r="J10" i="2"/>
  <c r="H10" i="2"/>
  <c r="F10" i="2"/>
  <c r="E10" i="2"/>
  <c r="D10" i="2"/>
  <c r="O10" i="2" s="1"/>
  <c r="U9" i="2"/>
  <c r="T9" i="2"/>
  <c r="O9" i="2"/>
  <c r="M9" i="2"/>
  <c r="K9" i="2"/>
  <c r="I9" i="2"/>
  <c r="G9" i="2"/>
  <c r="U8" i="2"/>
  <c r="T8" i="2"/>
  <c r="O8" i="2"/>
  <c r="M8" i="2"/>
  <c r="K8" i="2"/>
  <c r="I8" i="2"/>
  <c r="G8" i="2"/>
  <c r="S339" i="1"/>
  <c r="R339" i="1"/>
  <c r="Q339" i="1"/>
  <c r="T339" i="1" s="1"/>
  <c r="P339" i="1"/>
  <c r="O339" i="1"/>
  <c r="L339" i="1"/>
  <c r="J339" i="1"/>
  <c r="H339" i="1"/>
  <c r="F339" i="1"/>
  <c r="E339" i="1"/>
  <c r="D339" i="1"/>
  <c r="S338" i="1"/>
  <c r="R338" i="1"/>
  <c r="Q338" i="1"/>
  <c r="P338" i="1"/>
  <c r="L338" i="1"/>
  <c r="K338" i="1"/>
  <c r="J338" i="1"/>
  <c r="H338" i="1"/>
  <c r="I338" i="1" s="1"/>
  <c r="F338" i="1"/>
  <c r="E338" i="1"/>
  <c r="D338" i="1"/>
  <c r="G338" i="1" s="1"/>
  <c r="S337" i="1"/>
  <c r="R337" i="1"/>
  <c r="Q337" i="1"/>
  <c r="T337" i="1" s="1"/>
  <c r="P337" i="1"/>
  <c r="U337" i="1" s="1"/>
  <c r="L337" i="1"/>
  <c r="J337" i="1"/>
  <c r="H337" i="1"/>
  <c r="F337" i="1"/>
  <c r="E337" i="1"/>
  <c r="M337" i="1" s="1"/>
  <c r="D337" i="1"/>
  <c r="O337" i="1" s="1"/>
  <c r="U336" i="1"/>
  <c r="T336" i="1"/>
  <c r="O336" i="1"/>
  <c r="M336" i="1"/>
  <c r="K336" i="1"/>
  <c r="I336" i="1"/>
  <c r="G336" i="1"/>
  <c r="U335" i="1"/>
  <c r="T335" i="1"/>
  <c r="O335" i="1"/>
  <c r="M335" i="1"/>
  <c r="K335" i="1"/>
  <c r="I335" i="1"/>
  <c r="G335" i="1"/>
  <c r="U334" i="1"/>
  <c r="T334" i="1"/>
  <c r="O334" i="1"/>
  <c r="M334" i="1"/>
  <c r="K334" i="1"/>
  <c r="I334" i="1"/>
  <c r="G334" i="1"/>
  <c r="U333" i="1"/>
  <c r="T333" i="1"/>
  <c r="O333" i="1"/>
  <c r="M333" i="1"/>
  <c r="K333" i="1"/>
  <c r="I333" i="1"/>
  <c r="G333" i="1"/>
  <c r="S332" i="1"/>
  <c r="R332" i="1"/>
  <c r="Q332" i="1"/>
  <c r="T332" i="1" s="1"/>
  <c r="P332" i="1"/>
  <c r="U332" i="1" s="1"/>
  <c r="L332" i="1"/>
  <c r="J332" i="1"/>
  <c r="H332" i="1"/>
  <c r="F332" i="1"/>
  <c r="E332" i="1"/>
  <c r="K332" i="1" s="1"/>
  <c r="D332" i="1"/>
  <c r="I332" i="1" s="1"/>
  <c r="U331" i="1"/>
  <c r="T331" i="1"/>
  <c r="O331" i="1"/>
  <c r="M331" i="1"/>
  <c r="K331" i="1"/>
  <c r="I331" i="1"/>
  <c r="G331" i="1"/>
  <c r="U330" i="1"/>
  <c r="T330" i="1"/>
  <c r="O330" i="1"/>
  <c r="M330" i="1"/>
  <c r="K330" i="1"/>
  <c r="I330" i="1"/>
  <c r="G330" i="1"/>
  <c r="U329" i="1"/>
  <c r="T329" i="1"/>
  <c r="O329" i="1"/>
  <c r="M329" i="1"/>
  <c r="K329" i="1"/>
  <c r="I329" i="1"/>
  <c r="G329" i="1"/>
  <c r="U328" i="1"/>
  <c r="T328" i="1"/>
  <c r="O328" i="1"/>
  <c r="M328" i="1"/>
  <c r="K328" i="1"/>
  <c r="I328" i="1"/>
  <c r="G328" i="1"/>
  <c r="U327" i="1"/>
  <c r="T327" i="1"/>
  <c r="O327" i="1"/>
  <c r="M327" i="1"/>
  <c r="K327" i="1"/>
  <c r="I327" i="1"/>
  <c r="G327" i="1"/>
  <c r="U326" i="1"/>
  <c r="T326" i="1"/>
  <c r="O326" i="1"/>
  <c r="M326" i="1"/>
  <c r="K326" i="1"/>
  <c r="I326" i="1"/>
  <c r="G326" i="1"/>
  <c r="U325" i="1"/>
  <c r="T325" i="1"/>
  <c r="O325" i="1"/>
  <c r="M325" i="1"/>
  <c r="K325" i="1"/>
  <c r="I325" i="1"/>
  <c r="G325" i="1"/>
  <c r="U324" i="1"/>
  <c r="T324" i="1"/>
  <c r="O324" i="1"/>
  <c r="M324" i="1"/>
  <c r="K324" i="1"/>
  <c r="I324" i="1"/>
  <c r="G324" i="1"/>
  <c r="S323" i="1"/>
  <c r="R323" i="1"/>
  <c r="Q323" i="1"/>
  <c r="P323" i="1"/>
  <c r="L323" i="1"/>
  <c r="M323" i="1" s="1"/>
  <c r="J323" i="1"/>
  <c r="H323" i="1"/>
  <c r="I323" i="1" s="1"/>
  <c r="F323" i="1"/>
  <c r="G323" i="1" s="1"/>
  <c r="E323" i="1"/>
  <c r="D323" i="1"/>
  <c r="O323" i="1" s="1"/>
  <c r="U322" i="1"/>
  <c r="T322" i="1"/>
  <c r="O322" i="1"/>
  <c r="M322" i="1"/>
  <c r="K322" i="1"/>
  <c r="I322" i="1"/>
  <c r="G322" i="1"/>
  <c r="U321" i="1"/>
  <c r="T321" i="1"/>
  <c r="O321" i="1"/>
  <c r="M321" i="1"/>
  <c r="K321" i="1"/>
  <c r="I321" i="1"/>
  <c r="G321" i="1"/>
  <c r="U320" i="1"/>
  <c r="T320" i="1"/>
  <c r="O320" i="1"/>
  <c r="M320" i="1"/>
  <c r="K320" i="1"/>
  <c r="I320" i="1"/>
  <c r="G320" i="1"/>
  <c r="U319" i="1"/>
  <c r="T319" i="1"/>
  <c r="O319" i="1"/>
  <c r="M319" i="1"/>
  <c r="K319" i="1"/>
  <c r="I319" i="1"/>
  <c r="G319" i="1"/>
  <c r="U318" i="1"/>
  <c r="T318" i="1"/>
  <c r="O318" i="1"/>
  <c r="M318" i="1"/>
  <c r="K318" i="1"/>
  <c r="I318" i="1"/>
  <c r="G318" i="1"/>
  <c r="S317" i="1"/>
  <c r="T317" i="1" s="1"/>
  <c r="R317" i="1"/>
  <c r="Q317" i="1"/>
  <c r="P317" i="1"/>
  <c r="L317" i="1"/>
  <c r="J317" i="1"/>
  <c r="K317" i="1" s="1"/>
  <c r="H317" i="1"/>
  <c r="F317" i="1"/>
  <c r="U317" i="1" s="1"/>
  <c r="E317" i="1"/>
  <c r="D317" i="1"/>
  <c r="U316" i="1"/>
  <c r="T316" i="1"/>
  <c r="O316" i="1"/>
  <c r="M316" i="1"/>
  <c r="K316" i="1"/>
  <c r="I316" i="1"/>
  <c r="G316" i="1"/>
  <c r="U315" i="1"/>
  <c r="T315" i="1"/>
  <c r="O315" i="1"/>
  <c r="M315" i="1"/>
  <c r="K315" i="1"/>
  <c r="I315" i="1"/>
  <c r="G315" i="1"/>
  <c r="U314" i="1"/>
  <c r="T314" i="1"/>
  <c r="O314" i="1"/>
  <c r="M314" i="1"/>
  <c r="K314" i="1"/>
  <c r="I314" i="1"/>
  <c r="G314" i="1"/>
  <c r="U313" i="1"/>
  <c r="T313" i="1"/>
  <c r="O313" i="1"/>
  <c r="M313" i="1"/>
  <c r="K313" i="1"/>
  <c r="I313" i="1"/>
  <c r="G313" i="1"/>
  <c r="U312" i="1"/>
  <c r="T312" i="1"/>
  <c r="O312" i="1"/>
  <c r="M312" i="1"/>
  <c r="K312" i="1"/>
  <c r="I312" i="1"/>
  <c r="G312" i="1"/>
  <c r="U311" i="1"/>
  <c r="T311" i="1"/>
  <c r="O311" i="1"/>
  <c r="M311" i="1"/>
  <c r="K311" i="1"/>
  <c r="I311" i="1"/>
  <c r="G311" i="1"/>
  <c r="S310" i="1"/>
  <c r="R310" i="1"/>
  <c r="Q310" i="1"/>
  <c r="T310" i="1" s="1"/>
  <c r="P310" i="1"/>
  <c r="U310" i="1" s="1"/>
  <c r="L310" i="1"/>
  <c r="J310" i="1"/>
  <c r="H310" i="1"/>
  <c r="F310" i="1"/>
  <c r="E310" i="1"/>
  <c r="K310" i="1" s="1"/>
  <c r="D310" i="1"/>
  <c r="I310" i="1" s="1"/>
  <c r="U309" i="1"/>
  <c r="T309" i="1"/>
  <c r="O309" i="1"/>
  <c r="M309" i="1"/>
  <c r="K309" i="1"/>
  <c r="I309" i="1"/>
  <c r="G309" i="1"/>
  <c r="U308" i="1"/>
  <c r="T308" i="1"/>
  <c r="O308" i="1"/>
  <c r="M308" i="1"/>
  <c r="K308" i="1"/>
  <c r="I308" i="1"/>
  <c r="G308" i="1"/>
  <c r="U307" i="1"/>
  <c r="T307" i="1"/>
  <c r="O307" i="1"/>
  <c r="M307" i="1"/>
  <c r="K307" i="1"/>
  <c r="I307" i="1"/>
  <c r="G307" i="1"/>
  <c r="U306" i="1"/>
  <c r="T306" i="1"/>
  <c r="O306" i="1"/>
  <c r="M306" i="1"/>
  <c r="K306" i="1"/>
  <c r="I306" i="1"/>
  <c r="G306" i="1"/>
  <c r="U305" i="1"/>
  <c r="T305" i="1"/>
  <c r="O305" i="1"/>
  <c r="M305" i="1"/>
  <c r="K305" i="1"/>
  <c r="I305" i="1"/>
  <c r="G305" i="1"/>
  <c r="U304" i="1"/>
  <c r="T304" i="1"/>
  <c r="O304" i="1"/>
  <c r="M304" i="1"/>
  <c r="K304" i="1"/>
  <c r="I304" i="1"/>
  <c r="G304" i="1"/>
  <c r="S303" i="1"/>
  <c r="R303" i="1"/>
  <c r="Q303" i="1"/>
  <c r="P303" i="1"/>
  <c r="U303" i="1" s="1"/>
  <c r="L303" i="1"/>
  <c r="J303" i="1"/>
  <c r="K303" i="1" s="1"/>
  <c r="H303" i="1"/>
  <c r="I303" i="1" s="1"/>
  <c r="F303" i="1"/>
  <c r="E303" i="1"/>
  <c r="D303" i="1"/>
  <c r="O303" i="1" s="1"/>
  <c r="U302" i="1"/>
  <c r="T302" i="1"/>
  <c r="O302" i="1"/>
  <c r="M302" i="1"/>
  <c r="K302" i="1"/>
  <c r="I302" i="1"/>
  <c r="G302" i="1"/>
  <c r="S299" i="1"/>
  <c r="R299" i="1"/>
  <c r="Q299" i="1"/>
  <c r="T299" i="1" s="1"/>
  <c r="P299" i="1"/>
  <c r="U299" i="1" s="1"/>
  <c r="L299" i="1"/>
  <c r="J299" i="1"/>
  <c r="H299" i="1"/>
  <c r="F299" i="1"/>
  <c r="E299" i="1"/>
  <c r="M299" i="1" s="1"/>
  <c r="D299" i="1"/>
  <c r="O299" i="1" s="1"/>
  <c r="U298" i="1"/>
  <c r="S298" i="1"/>
  <c r="R298" i="1"/>
  <c r="Q298" i="1"/>
  <c r="T298" i="1" s="1"/>
  <c r="P298" i="1"/>
  <c r="L298" i="1"/>
  <c r="K298" i="1"/>
  <c r="J298" i="1"/>
  <c r="I298" i="1"/>
  <c r="H298" i="1"/>
  <c r="F298" i="1"/>
  <c r="E298" i="1"/>
  <c r="D298" i="1"/>
  <c r="G298" i="1" s="1"/>
  <c r="U297" i="1"/>
  <c r="T297" i="1"/>
  <c r="O297" i="1"/>
  <c r="M297" i="1"/>
  <c r="K297" i="1"/>
  <c r="I297" i="1"/>
  <c r="G297" i="1"/>
  <c r="U296" i="1"/>
  <c r="T296" i="1"/>
  <c r="O296" i="1"/>
  <c r="M296" i="1"/>
  <c r="K296" i="1"/>
  <c r="I296" i="1"/>
  <c r="G296" i="1"/>
  <c r="U295" i="1"/>
  <c r="T295" i="1"/>
  <c r="O295" i="1"/>
  <c r="M295" i="1"/>
  <c r="K295" i="1"/>
  <c r="I295" i="1"/>
  <c r="G295" i="1"/>
  <c r="U294" i="1"/>
  <c r="T294" i="1"/>
  <c r="O294" i="1"/>
  <c r="M294" i="1"/>
  <c r="K294" i="1"/>
  <c r="I294" i="1"/>
  <c r="G294" i="1"/>
  <c r="U293" i="1"/>
  <c r="T293" i="1"/>
  <c r="O293" i="1"/>
  <c r="M293" i="1"/>
  <c r="K293" i="1"/>
  <c r="I293" i="1"/>
  <c r="G293" i="1"/>
  <c r="S292" i="1"/>
  <c r="R292" i="1"/>
  <c r="Q292" i="1"/>
  <c r="P292" i="1"/>
  <c r="L292" i="1"/>
  <c r="J292" i="1"/>
  <c r="H292" i="1"/>
  <c r="F292" i="1"/>
  <c r="E292" i="1"/>
  <c r="K292" i="1" s="1"/>
  <c r="D292" i="1"/>
  <c r="U291" i="1"/>
  <c r="T291" i="1"/>
  <c r="O291" i="1"/>
  <c r="M291" i="1"/>
  <c r="K291" i="1"/>
  <c r="I291" i="1"/>
  <c r="G291" i="1"/>
  <c r="U290" i="1"/>
  <c r="T290" i="1"/>
  <c r="O290" i="1"/>
  <c r="M290" i="1"/>
  <c r="K290" i="1"/>
  <c r="I290" i="1"/>
  <c r="G290" i="1"/>
  <c r="U289" i="1"/>
  <c r="T289" i="1"/>
  <c r="O289" i="1"/>
  <c r="M289" i="1"/>
  <c r="K289" i="1"/>
  <c r="I289" i="1"/>
  <c r="G289" i="1"/>
  <c r="U288" i="1"/>
  <c r="T288" i="1"/>
  <c r="O288" i="1"/>
  <c r="M288" i="1"/>
  <c r="K288" i="1"/>
  <c r="I288" i="1"/>
  <c r="G288" i="1"/>
  <c r="U287" i="1"/>
  <c r="T287" i="1"/>
  <c r="O287" i="1"/>
  <c r="M287" i="1"/>
  <c r="K287" i="1"/>
  <c r="I287" i="1"/>
  <c r="G287" i="1"/>
  <c r="U286" i="1"/>
  <c r="T286" i="1"/>
  <c r="O286" i="1"/>
  <c r="M286" i="1"/>
  <c r="K286" i="1"/>
  <c r="I286" i="1"/>
  <c r="G286" i="1"/>
  <c r="S285" i="1"/>
  <c r="R285" i="1"/>
  <c r="Q285" i="1"/>
  <c r="P285" i="1"/>
  <c r="U285" i="1" s="1"/>
  <c r="L285" i="1"/>
  <c r="J285" i="1"/>
  <c r="H285" i="1"/>
  <c r="F285" i="1"/>
  <c r="E285" i="1"/>
  <c r="D285" i="1"/>
  <c r="U284" i="1"/>
  <c r="T284" i="1"/>
  <c r="O284" i="1"/>
  <c r="M284" i="1"/>
  <c r="K284" i="1"/>
  <c r="I284" i="1"/>
  <c r="G284" i="1"/>
  <c r="U283" i="1"/>
  <c r="T283" i="1"/>
  <c r="O283" i="1"/>
  <c r="M283" i="1"/>
  <c r="K283" i="1"/>
  <c r="I283" i="1"/>
  <c r="G283" i="1"/>
  <c r="U282" i="1"/>
  <c r="T282" i="1"/>
  <c r="O282" i="1"/>
  <c r="M282" i="1"/>
  <c r="K282" i="1"/>
  <c r="I282" i="1"/>
  <c r="G282" i="1"/>
  <c r="U281" i="1"/>
  <c r="T281" i="1"/>
  <c r="O281" i="1"/>
  <c r="M281" i="1"/>
  <c r="K281" i="1"/>
  <c r="I281" i="1"/>
  <c r="G281" i="1"/>
  <c r="U280" i="1"/>
  <c r="T280" i="1"/>
  <c r="O280" i="1"/>
  <c r="M280" i="1"/>
  <c r="K280" i="1"/>
  <c r="I280" i="1"/>
  <c r="G280" i="1"/>
  <c r="U279" i="1"/>
  <c r="T279" i="1"/>
  <c r="O279" i="1"/>
  <c r="M279" i="1"/>
  <c r="K279" i="1"/>
  <c r="I279" i="1"/>
  <c r="G279" i="1"/>
  <c r="U278" i="1"/>
  <c r="T278" i="1"/>
  <c r="O278" i="1"/>
  <c r="M278" i="1"/>
  <c r="K278" i="1"/>
  <c r="I278" i="1"/>
  <c r="G278" i="1"/>
  <c r="U277" i="1"/>
  <c r="T277" i="1"/>
  <c r="O277" i="1"/>
  <c r="M277" i="1"/>
  <c r="K277" i="1"/>
  <c r="I277" i="1"/>
  <c r="G277" i="1"/>
  <c r="U276" i="1"/>
  <c r="T276" i="1"/>
  <c r="O276" i="1"/>
  <c r="M276" i="1"/>
  <c r="K276" i="1"/>
  <c r="I276" i="1"/>
  <c r="G276" i="1"/>
  <c r="S275" i="1"/>
  <c r="R275" i="1"/>
  <c r="Q275" i="1"/>
  <c r="P275" i="1"/>
  <c r="L275" i="1"/>
  <c r="J275" i="1"/>
  <c r="K275" i="1" s="1"/>
  <c r="H275" i="1"/>
  <c r="I275" i="1" s="1"/>
  <c r="F275" i="1"/>
  <c r="G275" i="1" s="1"/>
  <c r="E275" i="1"/>
  <c r="D275" i="1"/>
  <c r="O275" i="1" s="1"/>
  <c r="U274" i="1"/>
  <c r="T274" i="1"/>
  <c r="O274" i="1"/>
  <c r="M274" i="1"/>
  <c r="K274" i="1"/>
  <c r="I274" i="1"/>
  <c r="G274" i="1"/>
  <c r="U273" i="1"/>
  <c r="T273" i="1"/>
  <c r="O273" i="1"/>
  <c r="M273" i="1"/>
  <c r="K273" i="1"/>
  <c r="I273" i="1"/>
  <c r="G273" i="1"/>
  <c r="U272" i="1"/>
  <c r="T272" i="1"/>
  <c r="O272" i="1"/>
  <c r="M272" i="1"/>
  <c r="K272" i="1"/>
  <c r="I272" i="1"/>
  <c r="G272" i="1"/>
  <c r="U271" i="1"/>
  <c r="T271" i="1"/>
  <c r="O271" i="1"/>
  <c r="M271" i="1"/>
  <c r="K271" i="1"/>
  <c r="I271" i="1"/>
  <c r="G271" i="1"/>
  <c r="U270" i="1"/>
  <c r="T270" i="1"/>
  <c r="O270" i="1"/>
  <c r="M270" i="1"/>
  <c r="K270" i="1"/>
  <c r="I270" i="1"/>
  <c r="G270" i="1"/>
  <c r="U269" i="1"/>
  <c r="T269" i="1"/>
  <c r="O269" i="1"/>
  <c r="M269" i="1"/>
  <c r="K269" i="1"/>
  <c r="I269" i="1"/>
  <c r="G269" i="1"/>
  <c r="U268" i="1"/>
  <c r="T268" i="1"/>
  <c r="O268" i="1"/>
  <c r="M268" i="1"/>
  <c r="K268" i="1"/>
  <c r="I268" i="1"/>
  <c r="G268" i="1"/>
  <c r="S267" i="1"/>
  <c r="R267" i="1"/>
  <c r="Q267" i="1"/>
  <c r="T267" i="1" s="1"/>
  <c r="P267" i="1"/>
  <c r="L267" i="1"/>
  <c r="J267" i="1"/>
  <c r="H267" i="1"/>
  <c r="F267" i="1"/>
  <c r="U267" i="1" s="1"/>
  <c r="E267" i="1"/>
  <c r="D267" i="1"/>
  <c r="U266" i="1"/>
  <c r="T266" i="1"/>
  <c r="O266" i="1"/>
  <c r="M266" i="1"/>
  <c r="K266" i="1"/>
  <c r="I266" i="1"/>
  <c r="G266" i="1"/>
  <c r="U265" i="1"/>
  <c r="T265" i="1"/>
  <c r="O265" i="1"/>
  <c r="M265" i="1"/>
  <c r="K265" i="1"/>
  <c r="I265" i="1"/>
  <c r="G265" i="1"/>
  <c r="U264" i="1"/>
  <c r="T264" i="1"/>
  <c r="O264" i="1"/>
  <c r="M264" i="1"/>
  <c r="K264" i="1"/>
  <c r="I264" i="1"/>
  <c r="G264" i="1"/>
  <c r="U263" i="1"/>
  <c r="T263" i="1"/>
  <c r="O263" i="1"/>
  <c r="M263" i="1"/>
  <c r="K263" i="1"/>
  <c r="I263" i="1"/>
  <c r="G263" i="1"/>
  <c r="S260" i="1"/>
  <c r="R260" i="1"/>
  <c r="Q260" i="1"/>
  <c r="T260" i="1" s="1"/>
  <c r="P260" i="1"/>
  <c r="L260" i="1"/>
  <c r="J260" i="1"/>
  <c r="H260" i="1"/>
  <c r="F260" i="1"/>
  <c r="G260" i="1" s="1"/>
  <c r="E260" i="1"/>
  <c r="D260" i="1"/>
  <c r="O260" i="1" s="1"/>
  <c r="S259" i="1"/>
  <c r="R259" i="1"/>
  <c r="Q259" i="1"/>
  <c r="P259" i="1"/>
  <c r="U259" i="1" s="1"/>
  <c r="L259" i="1"/>
  <c r="J259" i="1"/>
  <c r="K259" i="1" s="1"/>
  <c r="I259" i="1"/>
  <c r="H259" i="1"/>
  <c r="F259" i="1"/>
  <c r="E259" i="1"/>
  <c r="D259" i="1"/>
  <c r="O259" i="1" s="1"/>
  <c r="U258" i="1"/>
  <c r="T258" i="1"/>
  <c r="O258" i="1"/>
  <c r="M258" i="1"/>
  <c r="K258" i="1"/>
  <c r="I258" i="1"/>
  <c r="G258" i="1"/>
  <c r="U257" i="1"/>
  <c r="T257" i="1"/>
  <c r="O257" i="1"/>
  <c r="M257" i="1"/>
  <c r="K257" i="1"/>
  <c r="I257" i="1"/>
  <c r="G257" i="1"/>
  <c r="U256" i="1"/>
  <c r="T256" i="1"/>
  <c r="O256" i="1"/>
  <c r="M256" i="1"/>
  <c r="K256" i="1"/>
  <c r="I256" i="1"/>
  <c r="G256" i="1"/>
  <c r="U255" i="1"/>
  <c r="T255" i="1"/>
  <c r="O255" i="1"/>
  <c r="M255" i="1"/>
  <c r="K255" i="1"/>
  <c r="I255" i="1"/>
  <c r="G255" i="1"/>
  <c r="S254" i="1"/>
  <c r="R254" i="1"/>
  <c r="Q254" i="1"/>
  <c r="T254" i="1" s="1"/>
  <c r="P254" i="1"/>
  <c r="L254" i="1"/>
  <c r="J254" i="1"/>
  <c r="H254" i="1"/>
  <c r="F254" i="1"/>
  <c r="E254" i="1"/>
  <c r="D254" i="1"/>
  <c r="U253" i="1"/>
  <c r="T253" i="1"/>
  <c r="O253" i="1"/>
  <c r="M253" i="1"/>
  <c r="K253" i="1"/>
  <c r="I253" i="1"/>
  <c r="G253" i="1"/>
  <c r="U252" i="1"/>
  <c r="T252" i="1"/>
  <c r="O252" i="1"/>
  <c r="M252" i="1"/>
  <c r="K252" i="1"/>
  <c r="I252" i="1"/>
  <c r="G252" i="1"/>
  <c r="U251" i="1"/>
  <c r="T251" i="1"/>
  <c r="O251" i="1"/>
  <c r="M251" i="1"/>
  <c r="K251" i="1"/>
  <c r="I251" i="1"/>
  <c r="G251" i="1"/>
  <c r="U250" i="1"/>
  <c r="T250" i="1"/>
  <c r="O250" i="1"/>
  <c r="M250" i="1"/>
  <c r="K250" i="1"/>
  <c r="I250" i="1"/>
  <c r="G250" i="1"/>
  <c r="U249" i="1"/>
  <c r="T249" i="1"/>
  <c r="O249" i="1"/>
  <c r="M249" i="1"/>
  <c r="K249" i="1"/>
  <c r="I249" i="1"/>
  <c r="G249" i="1"/>
  <c r="U248" i="1"/>
  <c r="T248" i="1"/>
  <c r="O248" i="1"/>
  <c r="M248" i="1"/>
  <c r="K248" i="1"/>
  <c r="I248" i="1"/>
  <c r="G248" i="1"/>
  <c r="S247" i="1"/>
  <c r="R247" i="1"/>
  <c r="Q247" i="1"/>
  <c r="P247" i="1"/>
  <c r="U247" i="1" s="1"/>
  <c r="L247" i="1"/>
  <c r="J247" i="1"/>
  <c r="H247" i="1"/>
  <c r="F247" i="1"/>
  <c r="E247" i="1"/>
  <c r="M247" i="1" s="1"/>
  <c r="D247" i="1"/>
  <c r="U246" i="1"/>
  <c r="T246" i="1"/>
  <c r="O246" i="1"/>
  <c r="M246" i="1"/>
  <c r="K246" i="1"/>
  <c r="I246" i="1"/>
  <c r="G246" i="1"/>
  <c r="U245" i="1"/>
  <c r="T245" i="1"/>
  <c r="O245" i="1"/>
  <c r="M245" i="1"/>
  <c r="K245" i="1"/>
  <c r="I245" i="1"/>
  <c r="G245" i="1"/>
  <c r="U244" i="1"/>
  <c r="T244" i="1"/>
  <c r="O244" i="1"/>
  <c r="M244" i="1"/>
  <c r="K244" i="1"/>
  <c r="I244" i="1"/>
  <c r="G244" i="1"/>
  <c r="U243" i="1"/>
  <c r="T243" i="1"/>
  <c r="O243" i="1"/>
  <c r="M243" i="1"/>
  <c r="K243" i="1"/>
  <c r="I243" i="1"/>
  <c r="G243" i="1"/>
  <c r="U242" i="1"/>
  <c r="T242" i="1"/>
  <c r="O242" i="1"/>
  <c r="M242" i="1"/>
  <c r="K242" i="1"/>
  <c r="I242" i="1"/>
  <c r="G242" i="1"/>
  <c r="U241" i="1"/>
  <c r="T241" i="1"/>
  <c r="O241" i="1"/>
  <c r="M241" i="1"/>
  <c r="K241" i="1"/>
  <c r="I241" i="1"/>
  <c r="G241" i="1"/>
  <c r="S240" i="1"/>
  <c r="R240" i="1"/>
  <c r="Q240" i="1"/>
  <c r="T240" i="1" s="1"/>
  <c r="P240" i="1"/>
  <c r="U240" i="1" s="1"/>
  <c r="L240" i="1"/>
  <c r="J240" i="1"/>
  <c r="H240" i="1"/>
  <c r="F240" i="1"/>
  <c r="E240" i="1"/>
  <c r="K240" i="1" s="1"/>
  <c r="D240" i="1"/>
  <c r="U239" i="1"/>
  <c r="T239" i="1"/>
  <c r="O239" i="1"/>
  <c r="M239" i="1"/>
  <c r="K239" i="1"/>
  <c r="I239" i="1"/>
  <c r="G239" i="1"/>
  <c r="U238" i="1"/>
  <c r="T238" i="1"/>
  <c r="O238" i="1"/>
  <c r="M238" i="1"/>
  <c r="K238" i="1"/>
  <c r="I238" i="1"/>
  <c r="G238" i="1"/>
  <c r="U237" i="1"/>
  <c r="T237" i="1"/>
  <c r="O237" i="1"/>
  <c r="M237" i="1"/>
  <c r="K237" i="1"/>
  <c r="I237" i="1"/>
  <c r="G237" i="1"/>
  <c r="U236" i="1"/>
  <c r="T236" i="1"/>
  <c r="O236" i="1"/>
  <c r="M236" i="1"/>
  <c r="K236" i="1"/>
  <c r="I236" i="1"/>
  <c r="G236" i="1"/>
  <c r="U235" i="1"/>
  <c r="T235" i="1"/>
  <c r="O235" i="1"/>
  <c r="M235" i="1"/>
  <c r="K235" i="1"/>
  <c r="I235" i="1"/>
  <c r="G235" i="1"/>
  <c r="U234" i="1"/>
  <c r="T234" i="1"/>
  <c r="O234" i="1"/>
  <c r="M234" i="1"/>
  <c r="K234" i="1"/>
  <c r="I234" i="1"/>
  <c r="G234" i="1"/>
  <c r="S231" i="1"/>
  <c r="R231" i="1"/>
  <c r="Q231" i="1"/>
  <c r="T231" i="1" s="1"/>
  <c r="P231" i="1"/>
  <c r="L231" i="1"/>
  <c r="J231" i="1"/>
  <c r="H231" i="1"/>
  <c r="F231" i="1"/>
  <c r="E231" i="1"/>
  <c r="K231" i="1" s="1"/>
  <c r="D231" i="1"/>
  <c r="G231" i="1" s="1"/>
  <c r="S230" i="1"/>
  <c r="R230" i="1"/>
  <c r="Q230" i="1"/>
  <c r="P230" i="1"/>
  <c r="L230" i="1"/>
  <c r="J230" i="1"/>
  <c r="K230" i="1" s="1"/>
  <c r="H230" i="1"/>
  <c r="I230" i="1" s="1"/>
  <c r="G230" i="1"/>
  <c r="F230" i="1"/>
  <c r="E230" i="1"/>
  <c r="D230" i="1"/>
  <c r="O230" i="1" s="1"/>
  <c r="U229" i="1"/>
  <c r="T229" i="1"/>
  <c r="O229" i="1"/>
  <c r="M229" i="1"/>
  <c r="K229" i="1"/>
  <c r="I229" i="1"/>
  <c r="G229" i="1"/>
  <c r="U228" i="1"/>
  <c r="T228" i="1"/>
  <c r="O228" i="1"/>
  <c r="M228" i="1"/>
  <c r="K228" i="1"/>
  <c r="I228" i="1"/>
  <c r="G228" i="1"/>
  <c r="U227" i="1"/>
  <c r="T227" i="1"/>
  <c r="O227" i="1"/>
  <c r="M227" i="1"/>
  <c r="K227" i="1"/>
  <c r="I227" i="1"/>
  <c r="G227" i="1"/>
  <c r="U226" i="1"/>
  <c r="T226" i="1"/>
  <c r="O226" i="1"/>
  <c r="M226" i="1"/>
  <c r="K226" i="1"/>
  <c r="I226" i="1"/>
  <c r="G226" i="1"/>
  <c r="U225" i="1"/>
  <c r="T225" i="1"/>
  <c r="O225" i="1"/>
  <c r="M225" i="1"/>
  <c r="K225" i="1"/>
  <c r="I225" i="1"/>
  <c r="G225" i="1"/>
  <c r="U224" i="1"/>
  <c r="T224" i="1"/>
  <c r="S224" i="1"/>
  <c r="R224" i="1"/>
  <c r="Q224" i="1"/>
  <c r="P224" i="1"/>
  <c r="L224" i="1"/>
  <c r="J224" i="1"/>
  <c r="K224" i="1" s="1"/>
  <c r="H224" i="1"/>
  <c r="F224" i="1"/>
  <c r="E224" i="1"/>
  <c r="D224" i="1"/>
  <c r="U223" i="1"/>
  <c r="T223" i="1"/>
  <c r="O223" i="1"/>
  <c r="M223" i="1"/>
  <c r="K223" i="1"/>
  <c r="I223" i="1"/>
  <c r="G223" i="1"/>
  <c r="U222" i="1"/>
  <c r="T222" i="1"/>
  <c r="O222" i="1"/>
  <c r="M222" i="1"/>
  <c r="K222" i="1"/>
  <c r="I222" i="1"/>
  <c r="G222" i="1"/>
  <c r="U221" i="1"/>
  <c r="T221" i="1"/>
  <c r="O221" i="1"/>
  <c r="M221" i="1"/>
  <c r="K221" i="1"/>
  <c r="I221" i="1"/>
  <c r="G221" i="1"/>
  <c r="U220" i="1"/>
  <c r="T220" i="1"/>
  <c r="O220" i="1"/>
  <c r="M220" i="1"/>
  <c r="K220" i="1"/>
  <c r="I220" i="1"/>
  <c r="G220" i="1"/>
  <c r="U219" i="1"/>
  <c r="T219" i="1"/>
  <c r="O219" i="1"/>
  <c r="M219" i="1"/>
  <c r="K219" i="1"/>
  <c r="I219" i="1"/>
  <c r="G219" i="1"/>
  <c r="U218" i="1"/>
  <c r="T218" i="1"/>
  <c r="O218" i="1"/>
  <c r="M218" i="1"/>
  <c r="K218" i="1"/>
  <c r="I218" i="1"/>
  <c r="G218" i="1"/>
  <c r="U217" i="1"/>
  <c r="T217" i="1"/>
  <c r="O217" i="1"/>
  <c r="M217" i="1"/>
  <c r="K217" i="1"/>
  <c r="I217" i="1"/>
  <c r="G217" i="1"/>
  <c r="S216" i="1"/>
  <c r="R216" i="1"/>
  <c r="Q216" i="1"/>
  <c r="T216" i="1" s="1"/>
  <c r="P216" i="1"/>
  <c r="L216" i="1"/>
  <c r="J216" i="1"/>
  <c r="H216" i="1"/>
  <c r="F216" i="1"/>
  <c r="U216" i="1" s="1"/>
  <c r="E216" i="1"/>
  <c r="K216" i="1" s="1"/>
  <c r="D216" i="1"/>
  <c r="I216" i="1" s="1"/>
  <c r="U215" i="1"/>
  <c r="T215" i="1"/>
  <c r="O215" i="1"/>
  <c r="M215" i="1"/>
  <c r="K215" i="1"/>
  <c r="I215" i="1"/>
  <c r="G215" i="1"/>
  <c r="U214" i="1"/>
  <c r="T214" i="1"/>
  <c r="O214" i="1"/>
  <c r="M214" i="1"/>
  <c r="K214" i="1"/>
  <c r="I214" i="1"/>
  <c r="G214" i="1"/>
  <c r="U213" i="1"/>
  <c r="T213" i="1"/>
  <c r="O213" i="1"/>
  <c r="M213" i="1"/>
  <c r="K213" i="1"/>
  <c r="I213" i="1"/>
  <c r="G213" i="1"/>
  <c r="U212" i="1"/>
  <c r="T212" i="1"/>
  <c r="O212" i="1"/>
  <c r="M212" i="1"/>
  <c r="K212" i="1"/>
  <c r="I212" i="1"/>
  <c r="G212" i="1"/>
  <c r="U211" i="1"/>
  <c r="T211" i="1"/>
  <c r="O211" i="1"/>
  <c r="M211" i="1"/>
  <c r="K211" i="1"/>
  <c r="I211" i="1"/>
  <c r="G211" i="1"/>
  <c r="U210" i="1"/>
  <c r="T210" i="1"/>
  <c r="O210" i="1"/>
  <c r="M210" i="1"/>
  <c r="K210" i="1"/>
  <c r="I210" i="1"/>
  <c r="G210" i="1"/>
  <c r="U209" i="1"/>
  <c r="T209" i="1"/>
  <c r="O209" i="1"/>
  <c r="M209" i="1"/>
  <c r="K209" i="1"/>
  <c r="I209" i="1"/>
  <c r="G209" i="1"/>
  <c r="U208" i="1"/>
  <c r="T208" i="1"/>
  <c r="O208" i="1"/>
  <c r="M208" i="1"/>
  <c r="K208" i="1"/>
  <c r="I208" i="1"/>
  <c r="G208" i="1"/>
  <c r="S205" i="1"/>
  <c r="R205" i="1"/>
  <c r="Q205" i="1"/>
  <c r="T205" i="1" s="1"/>
  <c r="P205" i="1"/>
  <c r="U205" i="1" s="1"/>
  <c r="O205" i="1"/>
  <c r="L205" i="1"/>
  <c r="J205" i="1"/>
  <c r="H205" i="1"/>
  <c r="F205" i="1"/>
  <c r="E205" i="1"/>
  <c r="D205" i="1"/>
  <c r="S204" i="1"/>
  <c r="R204" i="1"/>
  <c r="Q204" i="1"/>
  <c r="T204" i="1" s="1"/>
  <c r="P204" i="1"/>
  <c r="O204" i="1"/>
  <c r="L204" i="1"/>
  <c r="J204" i="1"/>
  <c r="H204" i="1"/>
  <c r="F204" i="1"/>
  <c r="E204" i="1"/>
  <c r="M204" i="1" s="1"/>
  <c r="D204" i="1"/>
  <c r="I204" i="1" s="1"/>
  <c r="U203" i="1"/>
  <c r="T203" i="1"/>
  <c r="O203" i="1"/>
  <c r="M203" i="1"/>
  <c r="K203" i="1"/>
  <c r="I203" i="1"/>
  <c r="G203" i="1"/>
  <c r="U202" i="1"/>
  <c r="T202" i="1"/>
  <c r="O202" i="1"/>
  <c r="M202" i="1"/>
  <c r="K202" i="1"/>
  <c r="I202" i="1"/>
  <c r="G202" i="1"/>
  <c r="U201" i="1"/>
  <c r="T201" i="1"/>
  <c r="O201" i="1"/>
  <c r="M201" i="1"/>
  <c r="K201" i="1"/>
  <c r="I201" i="1"/>
  <c r="G201" i="1"/>
  <c r="U200" i="1"/>
  <c r="T200" i="1"/>
  <c r="O200" i="1"/>
  <c r="M200" i="1"/>
  <c r="K200" i="1"/>
  <c r="I200" i="1"/>
  <c r="G200" i="1"/>
  <c r="U199" i="1"/>
  <c r="T199" i="1"/>
  <c r="O199" i="1"/>
  <c r="M199" i="1"/>
  <c r="K199" i="1"/>
  <c r="I199" i="1"/>
  <c r="G199" i="1"/>
  <c r="S198" i="1"/>
  <c r="R198" i="1"/>
  <c r="Q198" i="1"/>
  <c r="T198" i="1" s="1"/>
  <c r="P198" i="1"/>
  <c r="L198" i="1"/>
  <c r="J198" i="1"/>
  <c r="H198" i="1"/>
  <c r="F198" i="1"/>
  <c r="U198" i="1" s="1"/>
  <c r="E198" i="1"/>
  <c r="D198" i="1"/>
  <c r="U197" i="1"/>
  <c r="T197" i="1"/>
  <c r="O197" i="1"/>
  <c r="M197" i="1"/>
  <c r="K197" i="1"/>
  <c r="I197" i="1"/>
  <c r="G197" i="1"/>
  <c r="U196" i="1"/>
  <c r="T196" i="1"/>
  <c r="O196" i="1"/>
  <c r="M196" i="1"/>
  <c r="K196" i="1"/>
  <c r="I196" i="1"/>
  <c r="G196" i="1"/>
  <c r="U195" i="1"/>
  <c r="T195" i="1"/>
  <c r="O195" i="1"/>
  <c r="M195" i="1"/>
  <c r="K195" i="1"/>
  <c r="I195" i="1"/>
  <c r="G195" i="1"/>
  <c r="U194" i="1"/>
  <c r="T194" i="1"/>
  <c r="O194" i="1"/>
  <c r="M194" i="1"/>
  <c r="K194" i="1"/>
  <c r="I194" i="1"/>
  <c r="G194" i="1"/>
  <c r="U193" i="1"/>
  <c r="T193" i="1"/>
  <c r="O193" i="1"/>
  <c r="M193" i="1"/>
  <c r="K193" i="1"/>
  <c r="I193" i="1"/>
  <c r="G193" i="1"/>
  <c r="U192" i="1"/>
  <c r="T192" i="1"/>
  <c r="O192" i="1"/>
  <c r="M192" i="1"/>
  <c r="K192" i="1"/>
  <c r="I192" i="1"/>
  <c r="G192" i="1"/>
  <c r="S191" i="1"/>
  <c r="R191" i="1"/>
  <c r="Q191" i="1"/>
  <c r="T191" i="1" s="1"/>
  <c r="P191" i="1"/>
  <c r="O191" i="1"/>
  <c r="L191" i="1"/>
  <c r="J191" i="1"/>
  <c r="H191" i="1"/>
  <c r="F191" i="1"/>
  <c r="E191" i="1"/>
  <c r="K191" i="1" s="1"/>
  <c r="D191" i="1"/>
  <c r="U190" i="1"/>
  <c r="T190" i="1"/>
  <c r="O190" i="1"/>
  <c r="M190" i="1"/>
  <c r="K190" i="1"/>
  <c r="I190" i="1"/>
  <c r="G190" i="1"/>
  <c r="U189" i="1"/>
  <c r="T189" i="1"/>
  <c r="O189" i="1"/>
  <c r="M189" i="1"/>
  <c r="K189" i="1"/>
  <c r="I189" i="1"/>
  <c r="G189" i="1"/>
  <c r="U188" i="1"/>
  <c r="T188" i="1"/>
  <c r="O188" i="1"/>
  <c r="M188" i="1"/>
  <c r="K188" i="1"/>
  <c r="I188" i="1"/>
  <c r="G188" i="1"/>
  <c r="U187" i="1"/>
  <c r="T187" i="1"/>
  <c r="O187" i="1"/>
  <c r="M187" i="1"/>
  <c r="K187" i="1"/>
  <c r="I187" i="1"/>
  <c r="G187" i="1"/>
  <c r="U186" i="1"/>
  <c r="T186" i="1"/>
  <c r="O186" i="1"/>
  <c r="M186" i="1"/>
  <c r="K186" i="1"/>
  <c r="I186" i="1"/>
  <c r="G186" i="1"/>
  <c r="S185" i="1"/>
  <c r="R185" i="1"/>
  <c r="Q185" i="1"/>
  <c r="P185" i="1"/>
  <c r="L185" i="1"/>
  <c r="J185" i="1"/>
  <c r="H185" i="1"/>
  <c r="F185" i="1"/>
  <c r="E185" i="1"/>
  <c r="K185" i="1" s="1"/>
  <c r="D185" i="1"/>
  <c r="I185" i="1" s="1"/>
  <c r="U184" i="1"/>
  <c r="T184" i="1"/>
  <c r="O184" i="1"/>
  <c r="M184" i="1"/>
  <c r="K184" i="1"/>
  <c r="I184" i="1"/>
  <c r="G184" i="1"/>
  <c r="U183" i="1"/>
  <c r="T183" i="1"/>
  <c r="O183" i="1"/>
  <c r="M183" i="1"/>
  <c r="K183" i="1"/>
  <c r="I183" i="1"/>
  <c r="G183" i="1"/>
  <c r="U182" i="1"/>
  <c r="T182" i="1"/>
  <c r="O182" i="1"/>
  <c r="M182" i="1"/>
  <c r="K182" i="1"/>
  <c r="I182" i="1"/>
  <c r="G182" i="1"/>
  <c r="U181" i="1"/>
  <c r="T181" i="1"/>
  <c r="O181" i="1"/>
  <c r="M181" i="1"/>
  <c r="K181" i="1"/>
  <c r="I181" i="1"/>
  <c r="G181" i="1"/>
  <c r="U180" i="1"/>
  <c r="T180" i="1"/>
  <c r="O180" i="1"/>
  <c r="M180" i="1"/>
  <c r="K180" i="1"/>
  <c r="I180" i="1"/>
  <c r="G180" i="1"/>
  <c r="S179" i="1"/>
  <c r="R179" i="1"/>
  <c r="Q179" i="1"/>
  <c r="T179" i="1" s="1"/>
  <c r="P179" i="1"/>
  <c r="U179" i="1" s="1"/>
  <c r="O179" i="1"/>
  <c r="L179" i="1"/>
  <c r="J179" i="1"/>
  <c r="H179" i="1"/>
  <c r="F179" i="1"/>
  <c r="E179" i="1"/>
  <c r="K179" i="1" s="1"/>
  <c r="D179" i="1"/>
  <c r="U178" i="1"/>
  <c r="T178" i="1"/>
  <c r="O178" i="1"/>
  <c r="M178" i="1"/>
  <c r="K178" i="1"/>
  <c r="I178" i="1"/>
  <c r="G178" i="1"/>
  <c r="U177" i="1"/>
  <c r="T177" i="1"/>
  <c r="O177" i="1"/>
  <c r="M177" i="1"/>
  <c r="K177" i="1"/>
  <c r="I177" i="1"/>
  <c r="G177" i="1"/>
  <c r="U176" i="1"/>
  <c r="T176" i="1"/>
  <c r="O176" i="1"/>
  <c r="M176" i="1"/>
  <c r="K176" i="1"/>
  <c r="I176" i="1"/>
  <c r="G176" i="1"/>
  <c r="U175" i="1"/>
  <c r="T175" i="1"/>
  <c r="O175" i="1"/>
  <c r="M175" i="1"/>
  <c r="K175" i="1"/>
  <c r="I175" i="1"/>
  <c r="G175" i="1"/>
  <c r="U174" i="1"/>
  <c r="T174" i="1"/>
  <c r="O174" i="1"/>
  <c r="M174" i="1"/>
  <c r="K174" i="1"/>
  <c r="I174" i="1"/>
  <c r="G174" i="1"/>
  <c r="U173" i="1"/>
  <c r="T173" i="1"/>
  <c r="O173" i="1"/>
  <c r="M173" i="1"/>
  <c r="K173" i="1"/>
  <c r="I173" i="1"/>
  <c r="G173" i="1"/>
  <c r="S170" i="1"/>
  <c r="R170" i="1"/>
  <c r="Q170" i="1"/>
  <c r="T170" i="1" s="1"/>
  <c r="P170" i="1"/>
  <c r="L170" i="1"/>
  <c r="K170" i="1"/>
  <c r="J170" i="1"/>
  <c r="H170" i="1"/>
  <c r="F170" i="1"/>
  <c r="E170" i="1"/>
  <c r="D170" i="1"/>
  <c r="S169" i="1"/>
  <c r="R169" i="1"/>
  <c r="Q169" i="1"/>
  <c r="T169" i="1" s="1"/>
  <c r="P169" i="1"/>
  <c r="U169" i="1" s="1"/>
  <c r="L169" i="1"/>
  <c r="J169" i="1"/>
  <c r="K169" i="1" s="1"/>
  <c r="I169" i="1"/>
  <c r="H169" i="1"/>
  <c r="F169" i="1"/>
  <c r="E169" i="1"/>
  <c r="D169" i="1"/>
  <c r="U168" i="1"/>
  <c r="T168" i="1"/>
  <c r="O168" i="1"/>
  <c r="M168" i="1"/>
  <c r="K168" i="1"/>
  <c r="I168" i="1"/>
  <c r="G168" i="1"/>
  <c r="U167" i="1"/>
  <c r="T167" i="1"/>
  <c r="O167" i="1"/>
  <c r="M167" i="1"/>
  <c r="K167" i="1"/>
  <c r="I167" i="1"/>
  <c r="G167" i="1"/>
  <c r="U166" i="1"/>
  <c r="T166" i="1"/>
  <c r="O166" i="1"/>
  <c r="M166" i="1"/>
  <c r="K166" i="1"/>
  <c r="I166" i="1"/>
  <c r="G166" i="1"/>
  <c r="U165" i="1"/>
  <c r="T165" i="1"/>
  <c r="O165" i="1"/>
  <c r="M165" i="1"/>
  <c r="K165" i="1"/>
  <c r="I165" i="1"/>
  <c r="G165" i="1"/>
  <c r="U164" i="1"/>
  <c r="T164" i="1"/>
  <c r="O164" i="1"/>
  <c r="M164" i="1"/>
  <c r="K164" i="1"/>
  <c r="I164" i="1"/>
  <c r="G164" i="1"/>
  <c r="S163" i="1"/>
  <c r="R163" i="1"/>
  <c r="Q163" i="1"/>
  <c r="T163" i="1" s="1"/>
  <c r="P163" i="1"/>
  <c r="L163" i="1"/>
  <c r="M163" i="1" s="1"/>
  <c r="J163" i="1"/>
  <c r="H163" i="1"/>
  <c r="F163" i="1"/>
  <c r="U163" i="1" s="1"/>
  <c r="E163" i="1"/>
  <c r="D163" i="1"/>
  <c r="U162" i="1"/>
  <c r="T162" i="1"/>
  <c r="O162" i="1"/>
  <c r="M162" i="1"/>
  <c r="K162" i="1"/>
  <c r="I162" i="1"/>
  <c r="G162" i="1"/>
  <c r="U161" i="1"/>
  <c r="T161" i="1"/>
  <c r="O161" i="1"/>
  <c r="M161" i="1"/>
  <c r="K161" i="1"/>
  <c r="I161" i="1"/>
  <c r="G161" i="1"/>
  <c r="U160" i="1"/>
  <c r="T160" i="1"/>
  <c r="O160" i="1"/>
  <c r="M160" i="1"/>
  <c r="K160" i="1"/>
  <c r="I160" i="1"/>
  <c r="G160" i="1"/>
  <c r="U159" i="1"/>
  <c r="T159" i="1"/>
  <c r="O159" i="1"/>
  <c r="M159" i="1"/>
  <c r="K159" i="1"/>
  <c r="I159" i="1"/>
  <c r="G159" i="1"/>
  <c r="U158" i="1"/>
  <c r="T158" i="1"/>
  <c r="O158" i="1"/>
  <c r="M158" i="1"/>
  <c r="K158" i="1"/>
  <c r="I158" i="1"/>
  <c r="G158" i="1"/>
  <c r="S157" i="1"/>
  <c r="R157" i="1"/>
  <c r="Q157" i="1"/>
  <c r="P157" i="1"/>
  <c r="L157" i="1"/>
  <c r="J157" i="1"/>
  <c r="H157" i="1"/>
  <c r="F157" i="1"/>
  <c r="U157" i="1" s="1"/>
  <c r="E157" i="1"/>
  <c r="D157" i="1"/>
  <c r="U156" i="1"/>
  <c r="T156" i="1"/>
  <c r="O156" i="1"/>
  <c r="M156" i="1"/>
  <c r="K156" i="1"/>
  <c r="I156" i="1"/>
  <c r="G156" i="1"/>
  <c r="U155" i="1"/>
  <c r="T155" i="1"/>
  <c r="O155" i="1"/>
  <c r="M155" i="1"/>
  <c r="K155" i="1"/>
  <c r="I155" i="1"/>
  <c r="G155" i="1"/>
  <c r="U154" i="1"/>
  <c r="T154" i="1"/>
  <c r="O154" i="1"/>
  <c r="M154" i="1"/>
  <c r="K154" i="1"/>
  <c r="I154" i="1"/>
  <c r="G154" i="1"/>
  <c r="U153" i="1"/>
  <c r="T153" i="1"/>
  <c r="O153" i="1"/>
  <c r="M153" i="1"/>
  <c r="K153" i="1"/>
  <c r="I153" i="1"/>
  <c r="G153" i="1"/>
  <c r="U152" i="1"/>
  <c r="T152" i="1"/>
  <c r="O152" i="1"/>
  <c r="M152" i="1"/>
  <c r="K152" i="1"/>
  <c r="I152" i="1"/>
  <c r="G152" i="1"/>
  <c r="U151" i="1"/>
  <c r="T151" i="1"/>
  <c r="O151" i="1"/>
  <c r="M151" i="1"/>
  <c r="K151" i="1"/>
  <c r="I151" i="1"/>
  <c r="G151" i="1"/>
  <c r="S150" i="1"/>
  <c r="R150" i="1"/>
  <c r="Q150" i="1"/>
  <c r="P150" i="1"/>
  <c r="L150" i="1"/>
  <c r="J150" i="1"/>
  <c r="H150" i="1"/>
  <c r="F150" i="1"/>
  <c r="E150" i="1"/>
  <c r="M150" i="1" s="1"/>
  <c r="D150" i="1"/>
  <c r="U149" i="1"/>
  <c r="T149" i="1"/>
  <c r="O149" i="1"/>
  <c r="M149" i="1"/>
  <c r="K149" i="1"/>
  <c r="I149" i="1"/>
  <c r="G149" i="1"/>
  <c r="U148" i="1"/>
  <c r="T148" i="1"/>
  <c r="O148" i="1"/>
  <c r="M148" i="1"/>
  <c r="K148" i="1"/>
  <c r="I148" i="1"/>
  <c r="G148" i="1"/>
  <c r="U147" i="1"/>
  <c r="T147" i="1"/>
  <c r="O147" i="1"/>
  <c r="M147" i="1"/>
  <c r="K147" i="1"/>
  <c r="I147" i="1"/>
  <c r="G147" i="1"/>
  <c r="U146" i="1"/>
  <c r="T146" i="1"/>
  <c r="O146" i="1"/>
  <c r="M146" i="1"/>
  <c r="K146" i="1"/>
  <c r="I146" i="1"/>
  <c r="G146" i="1"/>
  <c r="U145" i="1"/>
  <c r="T145" i="1"/>
  <c r="O145" i="1"/>
  <c r="M145" i="1"/>
  <c r="K145" i="1"/>
  <c r="I145" i="1"/>
  <c r="G145" i="1"/>
  <c r="S144" i="1"/>
  <c r="R144" i="1"/>
  <c r="Q144" i="1"/>
  <c r="T144" i="1" s="1"/>
  <c r="P144" i="1"/>
  <c r="U144" i="1" s="1"/>
  <c r="L144" i="1"/>
  <c r="K144" i="1"/>
  <c r="J144" i="1"/>
  <c r="H144" i="1"/>
  <c r="F144" i="1"/>
  <c r="E144" i="1"/>
  <c r="D144" i="1"/>
  <c r="U143" i="1"/>
  <c r="T143" i="1"/>
  <c r="O143" i="1"/>
  <c r="M143" i="1"/>
  <c r="K143" i="1"/>
  <c r="I143" i="1"/>
  <c r="G143" i="1"/>
  <c r="U142" i="1"/>
  <c r="T142" i="1"/>
  <c r="O142" i="1"/>
  <c r="M142" i="1"/>
  <c r="K142" i="1"/>
  <c r="I142" i="1"/>
  <c r="G142" i="1"/>
  <c r="U141" i="1"/>
  <c r="T141" i="1"/>
  <c r="O141" i="1"/>
  <c r="M141" i="1"/>
  <c r="K141" i="1"/>
  <c r="I141" i="1"/>
  <c r="G141" i="1"/>
  <c r="U140" i="1"/>
  <c r="T140" i="1"/>
  <c r="O140" i="1"/>
  <c r="M140" i="1"/>
  <c r="K140" i="1"/>
  <c r="I140" i="1"/>
  <c r="G140" i="1"/>
  <c r="U139" i="1"/>
  <c r="T139" i="1"/>
  <c r="O139" i="1"/>
  <c r="M139" i="1"/>
  <c r="K139" i="1"/>
  <c r="I139" i="1"/>
  <c r="G139" i="1"/>
  <c r="U138" i="1"/>
  <c r="T138" i="1"/>
  <c r="O138" i="1"/>
  <c r="M138" i="1"/>
  <c r="K138" i="1"/>
  <c r="I138" i="1"/>
  <c r="G138" i="1"/>
  <c r="S137" i="1"/>
  <c r="R137" i="1"/>
  <c r="Q137" i="1"/>
  <c r="P137" i="1"/>
  <c r="L137" i="1"/>
  <c r="J137" i="1"/>
  <c r="K137" i="1" s="1"/>
  <c r="H137" i="1"/>
  <c r="F137" i="1"/>
  <c r="U137" i="1" s="1"/>
  <c r="E137" i="1"/>
  <c r="D137" i="1"/>
  <c r="U136" i="1"/>
  <c r="T136" i="1"/>
  <c r="O136" i="1"/>
  <c r="M136" i="1"/>
  <c r="K136" i="1"/>
  <c r="I136" i="1"/>
  <c r="G136" i="1"/>
  <c r="U135" i="1"/>
  <c r="T135" i="1"/>
  <c r="O135" i="1"/>
  <c r="M135" i="1"/>
  <c r="K135" i="1"/>
  <c r="I135" i="1"/>
  <c r="G135" i="1"/>
  <c r="U134" i="1"/>
  <c r="T134" i="1"/>
  <c r="O134" i="1"/>
  <c r="M134" i="1"/>
  <c r="K134" i="1"/>
  <c r="I134" i="1"/>
  <c r="G134" i="1"/>
  <c r="U133" i="1"/>
  <c r="T133" i="1"/>
  <c r="O133" i="1"/>
  <c r="M133" i="1"/>
  <c r="K133" i="1"/>
  <c r="I133" i="1"/>
  <c r="G133" i="1"/>
  <c r="S132" i="1"/>
  <c r="T132" i="1" s="1"/>
  <c r="R132" i="1"/>
  <c r="Q132" i="1"/>
  <c r="P132" i="1"/>
  <c r="U132" i="1" s="1"/>
  <c r="L132" i="1"/>
  <c r="J132" i="1"/>
  <c r="K132" i="1" s="1"/>
  <c r="H132" i="1"/>
  <c r="I132" i="1" s="1"/>
  <c r="G132" i="1"/>
  <c r="F132" i="1"/>
  <c r="E132" i="1"/>
  <c r="D132" i="1"/>
  <c r="O132" i="1" s="1"/>
  <c r="U131" i="1"/>
  <c r="T131" i="1"/>
  <c r="O131" i="1"/>
  <c r="M131" i="1"/>
  <c r="K131" i="1"/>
  <c r="I131" i="1"/>
  <c r="G131" i="1"/>
  <c r="U130" i="1"/>
  <c r="T130" i="1"/>
  <c r="O130" i="1"/>
  <c r="M130" i="1"/>
  <c r="K130" i="1"/>
  <c r="I130" i="1"/>
  <c r="G130" i="1"/>
  <c r="U129" i="1"/>
  <c r="T129" i="1"/>
  <c r="O129" i="1"/>
  <c r="M129" i="1"/>
  <c r="K129" i="1"/>
  <c r="I129" i="1"/>
  <c r="G129" i="1"/>
  <c r="U128" i="1"/>
  <c r="T128" i="1"/>
  <c r="O128" i="1"/>
  <c r="M128" i="1"/>
  <c r="K128" i="1"/>
  <c r="I128" i="1"/>
  <c r="G128" i="1"/>
  <c r="U127" i="1"/>
  <c r="T127" i="1"/>
  <c r="O127" i="1"/>
  <c r="M127" i="1"/>
  <c r="K127" i="1"/>
  <c r="I127" i="1"/>
  <c r="G127" i="1"/>
  <c r="U126" i="1"/>
  <c r="T126" i="1"/>
  <c r="S126" i="1"/>
  <c r="R126" i="1"/>
  <c r="Q126" i="1"/>
  <c r="P126" i="1"/>
  <c r="L126" i="1"/>
  <c r="M126" i="1" s="1"/>
  <c r="J126" i="1"/>
  <c r="H126" i="1"/>
  <c r="F126" i="1"/>
  <c r="E126" i="1"/>
  <c r="D126" i="1"/>
  <c r="U125" i="1"/>
  <c r="T125" i="1"/>
  <c r="O125" i="1"/>
  <c r="M125" i="1"/>
  <c r="K125" i="1"/>
  <c r="I125" i="1"/>
  <c r="G125" i="1"/>
  <c r="U124" i="1"/>
  <c r="T124" i="1"/>
  <c r="O124" i="1"/>
  <c r="M124" i="1"/>
  <c r="K124" i="1"/>
  <c r="I124" i="1"/>
  <c r="G124" i="1"/>
  <c r="U123" i="1"/>
  <c r="T123" i="1"/>
  <c r="O123" i="1"/>
  <c r="M123" i="1"/>
  <c r="K123" i="1"/>
  <c r="I123" i="1"/>
  <c r="G123" i="1"/>
  <c r="U122" i="1"/>
  <c r="T122" i="1"/>
  <c r="O122" i="1"/>
  <c r="M122" i="1"/>
  <c r="K122" i="1"/>
  <c r="I122" i="1"/>
  <c r="G122" i="1"/>
  <c r="S121" i="1"/>
  <c r="R121" i="1"/>
  <c r="Q121" i="1"/>
  <c r="P121" i="1"/>
  <c r="L121" i="1"/>
  <c r="J121" i="1"/>
  <c r="H121" i="1"/>
  <c r="I121" i="1" s="1"/>
  <c r="F121" i="1"/>
  <c r="U121" i="1" s="1"/>
  <c r="E121" i="1"/>
  <c r="M121" i="1" s="1"/>
  <c r="D121" i="1"/>
  <c r="U120" i="1"/>
  <c r="T120" i="1"/>
  <c r="O120" i="1"/>
  <c r="M120" i="1"/>
  <c r="K120" i="1"/>
  <c r="I120" i="1"/>
  <c r="G120" i="1"/>
  <c r="U119" i="1"/>
  <c r="T119" i="1"/>
  <c r="O119" i="1"/>
  <c r="M119" i="1"/>
  <c r="K119" i="1"/>
  <c r="I119" i="1"/>
  <c r="G119" i="1"/>
  <c r="U118" i="1"/>
  <c r="T118" i="1"/>
  <c r="O118" i="1"/>
  <c r="M118" i="1"/>
  <c r="K118" i="1"/>
  <c r="I118" i="1"/>
  <c r="G118" i="1"/>
  <c r="U117" i="1"/>
  <c r="T117" i="1"/>
  <c r="O117" i="1"/>
  <c r="M117" i="1"/>
  <c r="K117" i="1"/>
  <c r="I117" i="1"/>
  <c r="G117" i="1"/>
  <c r="U116" i="1"/>
  <c r="T116" i="1"/>
  <c r="O116" i="1"/>
  <c r="M116" i="1"/>
  <c r="K116" i="1"/>
  <c r="I116" i="1"/>
  <c r="G116" i="1"/>
  <c r="U115" i="1"/>
  <c r="T115" i="1"/>
  <c r="O115" i="1"/>
  <c r="M115" i="1"/>
  <c r="K115" i="1"/>
  <c r="I115" i="1"/>
  <c r="G115" i="1"/>
  <c r="U114" i="1"/>
  <c r="T114" i="1"/>
  <c r="O114" i="1"/>
  <c r="M114" i="1"/>
  <c r="K114" i="1"/>
  <c r="I114" i="1"/>
  <c r="G114" i="1"/>
  <c r="U113" i="1"/>
  <c r="T113" i="1"/>
  <c r="O113" i="1"/>
  <c r="M113" i="1"/>
  <c r="K113" i="1"/>
  <c r="I113" i="1"/>
  <c r="G113" i="1"/>
  <c r="S112" i="1"/>
  <c r="R112" i="1"/>
  <c r="Q112" i="1"/>
  <c r="P112" i="1"/>
  <c r="U112" i="1" s="1"/>
  <c r="L112" i="1"/>
  <c r="J112" i="1"/>
  <c r="H112" i="1"/>
  <c r="F112" i="1"/>
  <c r="E112" i="1"/>
  <c r="D112" i="1"/>
  <c r="O112" i="1" s="1"/>
  <c r="U111" i="1"/>
  <c r="T111" i="1"/>
  <c r="O111" i="1"/>
  <c r="M111" i="1"/>
  <c r="K111" i="1"/>
  <c r="I111" i="1"/>
  <c r="G111" i="1"/>
  <c r="U110" i="1"/>
  <c r="T110" i="1"/>
  <c r="O110" i="1"/>
  <c r="M110" i="1"/>
  <c r="K110" i="1"/>
  <c r="I110" i="1"/>
  <c r="G110" i="1"/>
  <c r="U109" i="1"/>
  <c r="T109" i="1"/>
  <c r="O109" i="1"/>
  <c r="M109" i="1"/>
  <c r="K109" i="1"/>
  <c r="I109" i="1"/>
  <c r="G109" i="1"/>
  <c r="U108" i="1"/>
  <c r="T108" i="1"/>
  <c r="O108" i="1"/>
  <c r="M108" i="1"/>
  <c r="K108" i="1"/>
  <c r="I108" i="1"/>
  <c r="G108" i="1"/>
  <c r="U107" i="1"/>
  <c r="T107" i="1"/>
  <c r="O107" i="1"/>
  <c r="M107" i="1"/>
  <c r="K107" i="1"/>
  <c r="I107" i="1"/>
  <c r="G107" i="1"/>
  <c r="S106" i="1"/>
  <c r="R106" i="1"/>
  <c r="Q106" i="1"/>
  <c r="T106" i="1" s="1"/>
  <c r="P106" i="1"/>
  <c r="O106" i="1"/>
  <c r="L106" i="1"/>
  <c r="J106" i="1"/>
  <c r="H106" i="1"/>
  <c r="G106" i="1"/>
  <c r="F106" i="1"/>
  <c r="E106" i="1"/>
  <c r="D106" i="1"/>
  <c r="I106" i="1" s="1"/>
  <c r="U105" i="1"/>
  <c r="T105" i="1"/>
  <c r="O105" i="1"/>
  <c r="M105" i="1"/>
  <c r="K105" i="1"/>
  <c r="I105" i="1"/>
  <c r="G105" i="1"/>
  <c r="S102" i="1"/>
  <c r="T102" i="1" s="1"/>
  <c r="R102" i="1"/>
  <c r="Q102" i="1"/>
  <c r="P102" i="1"/>
  <c r="U102" i="1" s="1"/>
  <c r="L102" i="1"/>
  <c r="J102" i="1"/>
  <c r="K102" i="1" s="1"/>
  <c r="H102" i="1"/>
  <c r="I102" i="1" s="1"/>
  <c r="F102" i="1"/>
  <c r="E102" i="1"/>
  <c r="D102" i="1"/>
  <c r="G102" i="1" s="1"/>
  <c r="S101" i="1"/>
  <c r="T101" i="1" s="1"/>
  <c r="R101" i="1"/>
  <c r="Q101" i="1"/>
  <c r="P101" i="1"/>
  <c r="L101" i="1"/>
  <c r="J101" i="1"/>
  <c r="H101" i="1"/>
  <c r="I101" i="1" s="1"/>
  <c r="F101" i="1"/>
  <c r="U101" i="1" s="1"/>
  <c r="E101" i="1"/>
  <c r="D101" i="1"/>
  <c r="O101" i="1" s="1"/>
  <c r="U100" i="1"/>
  <c r="T100" i="1"/>
  <c r="O100" i="1"/>
  <c r="M100" i="1"/>
  <c r="K100" i="1"/>
  <c r="I100" i="1"/>
  <c r="G100" i="1"/>
  <c r="U99" i="1"/>
  <c r="T99" i="1"/>
  <c r="O99" i="1"/>
  <c r="M99" i="1"/>
  <c r="K99" i="1"/>
  <c r="I99" i="1"/>
  <c r="G99" i="1"/>
  <c r="U98" i="1"/>
  <c r="T98" i="1"/>
  <c r="O98" i="1"/>
  <c r="M98" i="1"/>
  <c r="K98" i="1"/>
  <c r="I98" i="1"/>
  <c r="G98" i="1"/>
  <c r="U97" i="1"/>
  <c r="T97" i="1"/>
  <c r="O97" i="1"/>
  <c r="M97" i="1"/>
  <c r="K97" i="1"/>
  <c r="I97" i="1"/>
  <c r="G97" i="1"/>
  <c r="S96" i="1"/>
  <c r="R96" i="1"/>
  <c r="Q96" i="1"/>
  <c r="P96" i="1"/>
  <c r="O96" i="1"/>
  <c r="L96" i="1"/>
  <c r="J96" i="1"/>
  <c r="H96" i="1"/>
  <c r="I96" i="1" s="1"/>
  <c r="F96" i="1"/>
  <c r="G96" i="1" s="1"/>
  <c r="E96" i="1"/>
  <c r="K96" i="1" s="1"/>
  <c r="D96" i="1"/>
  <c r="U95" i="1"/>
  <c r="T95" i="1"/>
  <c r="O95" i="1"/>
  <c r="M95" i="1"/>
  <c r="K95" i="1"/>
  <c r="I95" i="1"/>
  <c r="G95" i="1"/>
  <c r="U94" i="1"/>
  <c r="T94" i="1"/>
  <c r="O94" i="1"/>
  <c r="M94" i="1"/>
  <c r="K94" i="1"/>
  <c r="I94" i="1"/>
  <c r="G94" i="1"/>
  <c r="U93" i="1"/>
  <c r="T93" i="1"/>
  <c r="O93" i="1"/>
  <c r="M93" i="1"/>
  <c r="K93" i="1"/>
  <c r="I93" i="1"/>
  <c r="G93" i="1"/>
  <c r="U92" i="1"/>
  <c r="T92" i="1"/>
  <c r="O92" i="1"/>
  <c r="M92" i="1"/>
  <c r="K92" i="1"/>
  <c r="I92" i="1"/>
  <c r="G92" i="1"/>
  <c r="U91" i="1"/>
  <c r="T91" i="1"/>
  <c r="S91" i="1"/>
  <c r="R91" i="1"/>
  <c r="Q91" i="1"/>
  <c r="P91" i="1"/>
  <c r="L91" i="1"/>
  <c r="M91" i="1" s="1"/>
  <c r="J91" i="1"/>
  <c r="K91" i="1" s="1"/>
  <c r="H91" i="1"/>
  <c r="F91" i="1"/>
  <c r="E91" i="1"/>
  <c r="D91" i="1"/>
  <c r="U90" i="1"/>
  <c r="T90" i="1"/>
  <c r="O90" i="1"/>
  <c r="M90" i="1"/>
  <c r="K90" i="1"/>
  <c r="I90" i="1"/>
  <c r="G90" i="1"/>
  <c r="U89" i="1"/>
  <c r="T89" i="1"/>
  <c r="O89" i="1"/>
  <c r="M89" i="1"/>
  <c r="K89" i="1"/>
  <c r="I89" i="1"/>
  <c r="G89" i="1"/>
  <c r="U88" i="1"/>
  <c r="T88" i="1"/>
  <c r="O88" i="1"/>
  <c r="M88" i="1"/>
  <c r="K88" i="1"/>
  <c r="I88" i="1"/>
  <c r="G88" i="1"/>
  <c r="S85" i="1"/>
  <c r="R85" i="1"/>
  <c r="Q85" i="1"/>
  <c r="P85" i="1"/>
  <c r="U85" i="1" s="1"/>
  <c r="L85" i="1"/>
  <c r="J85" i="1"/>
  <c r="K85" i="1" s="1"/>
  <c r="H85" i="1"/>
  <c r="I85" i="1" s="1"/>
  <c r="F85" i="1"/>
  <c r="E85" i="1"/>
  <c r="D85" i="1"/>
  <c r="G85" i="1" s="1"/>
  <c r="S84" i="1"/>
  <c r="R84" i="1"/>
  <c r="Q84" i="1"/>
  <c r="T84" i="1" s="1"/>
  <c r="P84" i="1"/>
  <c r="U84" i="1" s="1"/>
  <c r="L84" i="1"/>
  <c r="J84" i="1"/>
  <c r="H84" i="1"/>
  <c r="F84" i="1"/>
  <c r="E84" i="1"/>
  <c r="K84" i="1" s="1"/>
  <c r="D84" i="1"/>
  <c r="O84" i="1" s="1"/>
  <c r="U83" i="1"/>
  <c r="T83" i="1"/>
  <c r="O83" i="1"/>
  <c r="M83" i="1"/>
  <c r="K83" i="1"/>
  <c r="I83" i="1"/>
  <c r="G83" i="1"/>
  <c r="U82" i="1"/>
  <c r="T82" i="1"/>
  <c r="O82" i="1"/>
  <c r="M82" i="1"/>
  <c r="K82" i="1"/>
  <c r="I82" i="1"/>
  <c r="G82" i="1"/>
  <c r="U81" i="1"/>
  <c r="T81" i="1"/>
  <c r="O81" i="1"/>
  <c r="M81" i="1"/>
  <c r="K81" i="1"/>
  <c r="I81" i="1"/>
  <c r="G81" i="1"/>
  <c r="U80" i="1"/>
  <c r="T80" i="1"/>
  <c r="O80" i="1"/>
  <c r="M80" i="1"/>
  <c r="K80" i="1"/>
  <c r="I80" i="1"/>
  <c r="G80" i="1"/>
  <c r="U79" i="1"/>
  <c r="T79" i="1"/>
  <c r="O79" i="1"/>
  <c r="M79" i="1"/>
  <c r="K79" i="1"/>
  <c r="I79" i="1"/>
  <c r="G79" i="1"/>
  <c r="S78" i="1"/>
  <c r="R78" i="1"/>
  <c r="Q78" i="1"/>
  <c r="T78" i="1" s="1"/>
  <c r="P78" i="1"/>
  <c r="U78" i="1" s="1"/>
  <c r="L78" i="1"/>
  <c r="J78" i="1"/>
  <c r="H78" i="1"/>
  <c r="F78" i="1"/>
  <c r="E78" i="1"/>
  <c r="D78" i="1"/>
  <c r="U77" i="1"/>
  <c r="T77" i="1"/>
  <c r="O77" i="1"/>
  <c r="M77" i="1"/>
  <c r="K77" i="1"/>
  <c r="I77" i="1"/>
  <c r="G77" i="1"/>
  <c r="U76" i="1"/>
  <c r="T76" i="1"/>
  <c r="O76" i="1"/>
  <c r="M76" i="1"/>
  <c r="K76" i="1"/>
  <c r="I76" i="1"/>
  <c r="G76" i="1"/>
  <c r="U75" i="1"/>
  <c r="T75" i="1"/>
  <c r="O75" i="1"/>
  <c r="M75" i="1"/>
  <c r="K75" i="1"/>
  <c r="I75" i="1"/>
  <c r="G75" i="1"/>
  <c r="U74" i="1"/>
  <c r="T74" i="1"/>
  <c r="O74" i="1"/>
  <c r="M74" i="1"/>
  <c r="K74" i="1"/>
  <c r="I74" i="1"/>
  <c r="G74" i="1"/>
  <c r="U73" i="1"/>
  <c r="T73" i="1"/>
  <c r="O73" i="1"/>
  <c r="M73" i="1"/>
  <c r="K73" i="1"/>
  <c r="I73" i="1"/>
  <c r="G73" i="1"/>
  <c r="U72" i="1"/>
  <c r="T72" i="1"/>
  <c r="O72" i="1"/>
  <c r="M72" i="1"/>
  <c r="K72" i="1"/>
  <c r="I72" i="1"/>
  <c r="G72" i="1"/>
  <c r="U71" i="1"/>
  <c r="T71" i="1"/>
  <c r="O71" i="1"/>
  <c r="M71" i="1"/>
  <c r="K71" i="1"/>
  <c r="I71" i="1"/>
  <c r="G71" i="1"/>
  <c r="S70" i="1"/>
  <c r="T70" i="1" s="1"/>
  <c r="R70" i="1"/>
  <c r="Q70" i="1"/>
  <c r="P70" i="1"/>
  <c r="O70" i="1"/>
  <c r="L70" i="1"/>
  <c r="J70" i="1"/>
  <c r="H70" i="1"/>
  <c r="I70" i="1" s="1"/>
  <c r="F70" i="1"/>
  <c r="E70" i="1"/>
  <c r="D70" i="1"/>
  <c r="U69" i="1"/>
  <c r="T69" i="1"/>
  <c r="O69" i="1"/>
  <c r="M69" i="1"/>
  <c r="K69" i="1"/>
  <c r="I69" i="1"/>
  <c r="G69" i="1"/>
  <c r="U68" i="1"/>
  <c r="T68" i="1"/>
  <c r="O68" i="1"/>
  <c r="M68" i="1"/>
  <c r="K68" i="1"/>
  <c r="I68" i="1"/>
  <c r="G68" i="1"/>
  <c r="U67" i="1"/>
  <c r="T67" i="1"/>
  <c r="O67" i="1"/>
  <c r="M67" i="1"/>
  <c r="K67" i="1"/>
  <c r="I67" i="1"/>
  <c r="G67" i="1"/>
  <c r="U66" i="1"/>
  <c r="T66" i="1"/>
  <c r="O66" i="1"/>
  <c r="M66" i="1"/>
  <c r="K66" i="1"/>
  <c r="I66" i="1"/>
  <c r="G66" i="1"/>
  <c r="U65" i="1"/>
  <c r="T65" i="1"/>
  <c r="O65" i="1"/>
  <c r="M65" i="1"/>
  <c r="K65" i="1"/>
  <c r="I65" i="1"/>
  <c r="G65" i="1"/>
  <c r="U64" i="1"/>
  <c r="T64" i="1"/>
  <c r="O64" i="1"/>
  <c r="M64" i="1"/>
  <c r="K64" i="1"/>
  <c r="I64" i="1"/>
  <c r="G64" i="1"/>
  <c r="S63" i="1"/>
  <c r="R63" i="1"/>
  <c r="Q63" i="1"/>
  <c r="T63" i="1" s="1"/>
  <c r="P63" i="1"/>
  <c r="L63" i="1"/>
  <c r="J63" i="1"/>
  <c r="H63" i="1"/>
  <c r="F63" i="1"/>
  <c r="U63" i="1" s="1"/>
  <c r="E63" i="1"/>
  <c r="K63" i="1" s="1"/>
  <c r="D63" i="1"/>
  <c r="O63" i="1" s="1"/>
  <c r="U62" i="1"/>
  <c r="T62" i="1"/>
  <c r="O62" i="1"/>
  <c r="M62" i="1"/>
  <c r="K62" i="1"/>
  <c r="I62" i="1"/>
  <c r="G62" i="1"/>
  <c r="U61" i="1"/>
  <c r="T61" i="1"/>
  <c r="O61" i="1"/>
  <c r="M61" i="1"/>
  <c r="K61" i="1"/>
  <c r="I61" i="1"/>
  <c r="G61" i="1"/>
  <c r="U60" i="1"/>
  <c r="T60" i="1"/>
  <c r="O60" i="1"/>
  <c r="M60" i="1"/>
  <c r="K60" i="1"/>
  <c r="I60" i="1"/>
  <c r="G60" i="1"/>
  <c r="U59" i="1"/>
  <c r="T59" i="1"/>
  <c r="O59" i="1"/>
  <c r="M59" i="1"/>
  <c r="K59" i="1"/>
  <c r="I59" i="1"/>
  <c r="G59" i="1"/>
  <c r="S58" i="1"/>
  <c r="R58" i="1"/>
  <c r="Q58" i="1"/>
  <c r="T58" i="1" s="1"/>
  <c r="P58" i="1"/>
  <c r="L58" i="1"/>
  <c r="K58" i="1"/>
  <c r="J58" i="1"/>
  <c r="I58" i="1"/>
  <c r="H58" i="1"/>
  <c r="G58" i="1"/>
  <c r="F58" i="1"/>
  <c r="E58" i="1"/>
  <c r="D58" i="1"/>
  <c r="O58" i="1" s="1"/>
  <c r="U57" i="1"/>
  <c r="T57" i="1"/>
  <c r="O57" i="1"/>
  <c r="M57" i="1"/>
  <c r="K57" i="1"/>
  <c r="I57" i="1"/>
  <c r="G57" i="1"/>
  <c r="S54" i="1"/>
  <c r="T54" i="1" s="1"/>
  <c r="R54" i="1"/>
  <c r="Q54" i="1"/>
  <c r="P54" i="1"/>
  <c r="U54" i="1" s="1"/>
  <c r="L54" i="1"/>
  <c r="J54" i="1"/>
  <c r="H54" i="1"/>
  <c r="F54" i="1"/>
  <c r="E54" i="1"/>
  <c r="D54" i="1"/>
  <c r="O54" i="1" s="1"/>
  <c r="S53" i="1"/>
  <c r="R53" i="1"/>
  <c r="Q53" i="1"/>
  <c r="T53" i="1" s="1"/>
  <c r="P53" i="1"/>
  <c r="U53" i="1" s="1"/>
  <c r="L53" i="1"/>
  <c r="J53" i="1"/>
  <c r="H53" i="1"/>
  <c r="F53" i="1"/>
  <c r="E53" i="1"/>
  <c r="D53" i="1"/>
  <c r="O53" i="1" s="1"/>
  <c r="U52" i="1"/>
  <c r="T52" i="1"/>
  <c r="O52" i="1"/>
  <c r="M52" i="1"/>
  <c r="K52" i="1"/>
  <c r="I52" i="1"/>
  <c r="G52" i="1"/>
  <c r="U51" i="1"/>
  <c r="T51" i="1"/>
  <c r="O51" i="1"/>
  <c r="M51" i="1"/>
  <c r="K51" i="1"/>
  <c r="I51" i="1"/>
  <c r="G51" i="1"/>
  <c r="U50" i="1"/>
  <c r="T50" i="1"/>
  <c r="O50" i="1"/>
  <c r="M50" i="1"/>
  <c r="K50" i="1"/>
  <c r="I50" i="1"/>
  <c r="G50" i="1"/>
  <c r="U49" i="1"/>
  <c r="T49" i="1"/>
  <c r="O49" i="1"/>
  <c r="M49" i="1"/>
  <c r="K49" i="1"/>
  <c r="I49" i="1"/>
  <c r="G49" i="1"/>
  <c r="U48" i="1"/>
  <c r="T48" i="1"/>
  <c r="O48" i="1"/>
  <c r="M48" i="1"/>
  <c r="K48" i="1"/>
  <c r="I48" i="1"/>
  <c r="G48" i="1"/>
  <c r="S47" i="1"/>
  <c r="R47" i="1"/>
  <c r="Q47" i="1"/>
  <c r="P47" i="1"/>
  <c r="U47" i="1" s="1"/>
  <c r="O47" i="1"/>
  <c r="L47" i="1"/>
  <c r="J47" i="1"/>
  <c r="H47" i="1"/>
  <c r="F47" i="1"/>
  <c r="E47" i="1"/>
  <c r="D47" i="1"/>
  <c r="U46" i="1"/>
  <c r="T46" i="1"/>
  <c r="O46" i="1"/>
  <c r="M46" i="1"/>
  <c r="K46" i="1"/>
  <c r="I46" i="1"/>
  <c r="G46" i="1"/>
  <c r="U45" i="1"/>
  <c r="T45" i="1"/>
  <c r="O45" i="1"/>
  <c r="M45" i="1"/>
  <c r="K45" i="1"/>
  <c r="I45" i="1"/>
  <c r="G45" i="1"/>
  <c r="U44" i="1"/>
  <c r="T44" i="1"/>
  <c r="O44" i="1"/>
  <c r="M44" i="1"/>
  <c r="K44" i="1"/>
  <c r="I44" i="1"/>
  <c r="G44" i="1"/>
  <c r="U43" i="1"/>
  <c r="T43" i="1"/>
  <c r="O43" i="1"/>
  <c r="M43" i="1"/>
  <c r="K43" i="1"/>
  <c r="I43" i="1"/>
  <c r="G43" i="1"/>
  <c r="U42" i="1"/>
  <c r="T42" i="1"/>
  <c r="O42" i="1"/>
  <c r="M42" i="1"/>
  <c r="K42" i="1"/>
  <c r="I42" i="1"/>
  <c r="G42" i="1"/>
  <c r="U41" i="1"/>
  <c r="T41" i="1"/>
  <c r="O41" i="1"/>
  <c r="M41" i="1"/>
  <c r="K41" i="1"/>
  <c r="I41" i="1"/>
  <c r="G41" i="1"/>
  <c r="S40" i="1"/>
  <c r="R40" i="1"/>
  <c r="Q40" i="1"/>
  <c r="P40" i="1"/>
  <c r="U40" i="1" s="1"/>
  <c r="L40" i="1"/>
  <c r="J40" i="1"/>
  <c r="H40" i="1"/>
  <c r="I40" i="1" s="1"/>
  <c r="G40" i="1"/>
  <c r="F40" i="1"/>
  <c r="E40" i="1"/>
  <c r="D40" i="1"/>
  <c r="O40" i="1" s="1"/>
  <c r="U39" i="1"/>
  <c r="T39" i="1"/>
  <c r="O39" i="1"/>
  <c r="M39" i="1"/>
  <c r="K39" i="1"/>
  <c r="I39" i="1"/>
  <c r="G39" i="1"/>
  <c r="U38" i="1"/>
  <c r="T38" i="1"/>
  <c r="O38" i="1"/>
  <c r="M38" i="1"/>
  <c r="K38" i="1"/>
  <c r="I38" i="1"/>
  <c r="G38" i="1"/>
  <c r="U37" i="1"/>
  <c r="T37" i="1"/>
  <c r="O37" i="1"/>
  <c r="M37" i="1"/>
  <c r="K37" i="1"/>
  <c r="I37" i="1"/>
  <c r="G37" i="1"/>
  <c r="U36" i="1"/>
  <c r="T36" i="1"/>
  <c r="O36" i="1"/>
  <c r="M36" i="1"/>
  <c r="K36" i="1"/>
  <c r="I36" i="1"/>
  <c r="G36" i="1"/>
  <c r="U35" i="1"/>
  <c r="T35" i="1"/>
  <c r="S35" i="1"/>
  <c r="R35" i="1"/>
  <c r="Q35" i="1"/>
  <c r="P35" i="1"/>
  <c r="L35" i="1"/>
  <c r="M35" i="1" s="1"/>
  <c r="J35" i="1"/>
  <c r="K35" i="1" s="1"/>
  <c r="H35" i="1"/>
  <c r="F35" i="1"/>
  <c r="E35" i="1"/>
  <c r="D35" i="1"/>
  <c r="U34" i="1"/>
  <c r="T34" i="1"/>
  <c r="O34" i="1"/>
  <c r="M34" i="1"/>
  <c r="K34" i="1"/>
  <c r="I34" i="1"/>
  <c r="G34" i="1"/>
  <c r="U33" i="1"/>
  <c r="T33" i="1"/>
  <c r="O33" i="1"/>
  <c r="M33" i="1"/>
  <c r="K33" i="1"/>
  <c r="I33" i="1"/>
  <c r="G33" i="1"/>
  <c r="U32" i="1"/>
  <c r="T32" i="1"/>
  <c r="O32" i="1"/>
  <c r="M32" i="1"/>
  <c r="K32" i="1"/>
  <c r="I32" i="1"/>
  <c r="G32" i="1"/>
  <c r="U31" i="1"/>
  <c r="T31" i="1"/>
  <c r="O31" i="1"/>
  <c r="M31" i="1"/>
  <c r="K31" i="1"/>
  <c r="I31" i="1"/>
  <c r="G31" i="1"/>
  <c r="U30" i="1"/>
  <c r="T30" i="1"/>
  <c r="O30" i="1"/>
  <c r="M30" i="1"/>
  <c r="K30" i="1"/>
  <c r="I30" i="1"/>
  <c r="G30" i="1"/>
  <c r="U29" i="1"/>
  <c r="T29" i="1"/>
  <c r="O29" i="1"/>
  <c r="M29" i="1"/>
  <c r="K29" i="1"/>
  <c r="I29" i="1"/>
  <c r="G29" i="1"/>
  <c r="U28" i="1"/>
  <c r="T28" i="1"/>
  <c r="O28" i="1"/>
  <c r="M28" i="1"/>
  <c r="K28" i="1"/>
  <c r="I28" i="1"/>
  <c r="G28" i="1"/>
  <c r="S27" i="1"/>
  <c r="R27" i="1"/>
  <c r="Q27" i="1"/>
  <c r="P27" i="1"/>
  <c r="L27" i="1"/>
  <c r="J27" i="1"/>
  <c r="H27" i="1"/>
  <c r="F27" i="1"/>
  <c r="U27" i="1" s="1"/>
  <c r="E27" i="1"/>
  <c r="D27" i="1"/>
  <c r="G27" i="1" s="1"/>
  <c r="U26" i="1"/>
  <c r="T26" i="1"/>
  <c r="O26" i="1"/>
  <c r="M26" i="1"/>
  <c r="K26" i="1"/>
  <c r="I26" i="1"/>
  <c r="G26" i="1"/>
  <c r="U25" i="1"/>
  <c r="T25" i="1"/>
  <c r="O25" i="1"/>
  <c r="M25" i="1"/>
  <c r="K25" i="1"/>
  <c r="I25" i="1"/>
  <c r="G25" i="1"/>
  <c r="U24" i="1"/>
  <c r="T24" i="1"/>
  <c r="O24" i="1"/>
  <c r="M24" i="1"/>
  <c r="K24" i="1"/>
  <c r="I24" i="1"/>
  <c r="G24" i="1"/>
  <c r="U23" i="1"/>
  <c r="T23" i="1"/>
  <c r="O23" i="1"/>
  <c r="M23" i="1"/>
  <c r="K23" i="1"/>
  <c r="I23" i="1"/>
  <c r="G23" i="1"/>
  <c r="U22" i="1"/>
  <c r="T22" i="1"/>
  <c r="O22" i="1"/>
  <c r="M22" i="1"/>
  <c r="K22" i="1"/>
  <c r="I22" i="1"/>
  <c r="G22" i="1"/>
  <c r="U21" i="1"/>
  <c r="T21" i="1"/>
  <c r="O21" i="1"/>
  <c r="M21" i="1"/>
  <c r="K21" i="1"/>
  <c r="I21" i="1"/>
  <c r="G21" i="1"/>
  <c r="U20" i="1"/>
  <c r="T20" i="1"/>
  <c r="O20" i="1"/>
  <c r="M20" i="1"/>
  <c r="K20" i="1"/>
  <c r="I20" i="1"/>
  <c r="G20" i="1"/>
  <c r="S19" i="1"/>
  <c r="R19" i="1"/>
  <c r="Q19" i="1"/>
  <c r="T19" i="1" s="1"/>
  <c r="P19" i="1"/>
  <c r="U19" i="1" s="1"/>
  <c r="L19" i="1"/>
  <c r="K19" i="1"/>
  <c r="J19" i="1"/>
  <c r="H19" i="1"/>
  <c r="F19" i="1"/>
  <c r="E19" i="1"/>
  <c r="D19" i="1"/>
  <c r="G19" i="1" s="1"/>
  <c r="U18" i="1"/>
  <c r="T18" i="1"/>
  <c r="O18" i="1"/>
  <c r="M18" i="1"/>
  <c r="K18" i="1"/>
  <c r="I18" i="1"/>
  <c r="G18" i="1"/>
  <c r="U17" i="1"/>
  <c r="T17" i="1"/>
  <c r="O17" i="1"/>
  <c r="M17" i="1"/>
  <c r="K17" i="1"/>
  <c r="I17" i="1"/>
  <c r="G17" i="1"/>
  <c r="U16" i="1"/>
  <c r="T16" i="1"/>
  <c r="O16" i="1"/>
  <c r="M16" i="1"/>
  <c r="K16" i="1"/>
  <c r="I16" i="1"/>
  <c r="G16" i="1"/>
  <c r="U15" i="1"/>
  <c r="T15" i="1"/>
  <c r="O15" i="1"/>
  <c r="M15" i="1"/>
  <c r="K15" i="1"/>
  <c r="I15" i="1"/>
  <c r="G15" i="1"/>
  <c r="U14" i="1"/>
  <c r="T14" i="1"/>
  <c r="O14" i="1"/>
  <c r="M14" i="1"/>
  <c r="K14" i="1"/>
  <c r="I14" i="1"/>
  <c r="G14" i="1"/>
  <c r="U13" i="1"/>
  <c r="T13" i="1"/>
  <c r="O13" i="1"/>
  <c r="M13" i="1"/>
  <c r="K13" i="1"/>
  <c r="I13" i="1"/>
  <c r="G13" i="1"/>
  <c r="U12" i="1"/>
  <c r="T12" i="1"/>
  <c r="O12" i="1"/>
  <c r="M12" i="1"/>
  <c r="K12" i="1"/>
  <c r="I12" i="1"/>
  <c r="G12" i="1"/>
  <c r="U11" i="1"/>
  <c r="T11" i="1"/>
  <c r="O11" i="1"/>
  <c r="M11" i="1"/>
  <c r="K11" i="1"/>
  <c r="I11" i="1"/>
  <c r="G11" i="1"/>
  <c r="U10" i="1"/>
  <c r="T10" i="1"/>
  <c r="S10" i="1"/>
  <c r="R10" i="1"/>
  <c r="Q10" i="1"/>
  <c r="P10" i="1"/>
  <c r="L10" i="1"/>
  <c r="J10" i="1"/>
  <c r="K10" i="1" s="1"/>
  <c r="H10" i="1"/>
  <c r="F10" i="1"/>
  <c r="E10" i="1"/>
  <c r="M10" i="1" s="1"/>
  <c r="D10" i="1"/>
  <c r="O10" i="1" s="1"/>
  <c r="U9" i="1"/>
  <c r="T9" i="1"/>
  <c r="O9" i="1"/>
  <c r="M9" i="1"/>
  <c r="K9" i="1"/>
  <c r="I9" i="1"/>
  <c r="G9" i="1"/>
  <c r="U8" i="1"/>
  <c r="T8" i="1"/>
  <c r="O8" i="1"/>
  <c r="M8" i="1"/>
  <c r="K8" i="1"/>
  <c r="I8" i="1"/>
  <c r="G8" i="1"/>
  <c r="M216" i="2" l="1"/>
  <c r="K216" i="2"/>
  <c r="I240" i="2"/>
  <c r="G240" i="2"/>
  <c r="I338" i="2"/>
  <c r="O338" i="2"/>
  <c r="M40" i="4"/>
  <c r="K40" i="4"/>
  <c r="O144" i="1"/>
  <c r="G144" i="1"/>
  <c r="O247" i="1"/>
  <c r="I247" i="1"/>
  <c r="G247" i="1"/>
  <c r="O285" i="1"/>
  <c r="I285" i="1"/>
  <c r="G285" i="1"/>
  <c r="T70" i="2"/>
  <c r="I106" i="2"/>
  <c r="O106" i="2"/>
  <c r="O144" i="2"/>
  <c r="G144" i="2"/>
  <c r="M292" i="2"/>
  <c r="K292" i="2"/>
  <c r="I299" i="2"/>
  <c r="O299" i="2"/>
  <c r="T101" i="3"/>
  <c r="G137" i="3"/>
  <c r="I137" i="3"/>
  <c r="O224" i="3"/>
  <c r="G224" i="3"/>
  <c r="I179" i="1"/>
  <c r="G179" i="1"/>
  <c r="I85" i="2"/>
  <c r="O85" i="2"/>
  <c r="M317" i="3"/>
  <c r="K317" i="3"/>
  <c r="G78" i="1"/>
  <c r="O85" i="1"/>
  <c r="K121" i="1"/>
  <c r="M144" i="1"/>
  <c r="U170" i="1"/>
  <c r="M191" i="1"/>
  <c r="G216" i="1"/>
  <c r="M285" i="1"/>
  <c r="K70" i="2"/>
  <c r="M70" i="2"/>
  <c r="G85" i="2"/>
  <c r="G338" i="2"/>
  <c r="T205" i="3"/>
  <c r="T247" i="3"/>
  <c r="M260" i="3"/>
  <c r="K260" i="3"/>
  <c r="I54" i="1"/>
  <c r="I63" i="1"/>
  <c r="M78" i="1"/>
  <c r="O170" i="1"/>
  <c r="I170" i="1"/>
  <c r="G170" i="1"/>
  <c r="K198" i="1"/>
  <c r="M198" i="1"/>
  <c r="I198" i="2"/>
  <c r="G198" i="2"/>
  <c r="O47" i="3"/>
  <c r="I47" i="3"/>
  <c r="G47" i="3"/>
  <c r="O112" i="3"/>
  <c r="G112" i="3"/>
  <c r="M27" i="1"/>
  <c r="T40" i="1"/>
  <c r="K53" i="1"/>
  <c r="M54" i="1"/>
  <c r="U106" i="1"/>
  <c r="K112" i="1"/>
  <c r="K157" i="1"/>
  <c r="M170" i="1"/>
  <c r="I191" i="1"/>
  <c r="G191" i="1"/>
  <c r="K339" i="1"/>
  <c r="M339" i="1"/>
  <c r="T96" i="2"/>
  <c r="M101" i="2"/>
  <c r="K101" i="2"/>
  <c r="O260" i="2"/>
  <c r="M285" i="2"/>
  <c r="K285" i="2"/>
  <c r="M58" i="3"/>
  <c r="M310" i="3"/>
  <c r="K310" i="3"/>
  <c r="I53" i="1"/>
  <c r="G84" i="1"/>
  <c r="I112" i="1"/>
  <c r="G112" i="1"/>
  <c r="G204" i="1"/>
  <c r="K40" i="1"/>
  <c r="M106" i="1"/>
  <c r="K106" i="1"/>
  <c r="U150" i="1"/>
  <c r="U185" i="1"/>
  <c r="M231" i="1"/>
  <c r="M267" i="1"/>
  <c r="K267" i="1"/>
  <c r="T323" i="1"/>
  <c r="G96" i="2"/>
  <c r="T179" i="2"/>
  <c r="T247" i="2"/>
  <c r="T85" i="3"/>
  <c r="T106" i="3"/>
  <c r="T230" i="3"/>
  <c r="I150" i="1"/>
  <c r="O150" i="1"/>
  <c r="M260" i="1"/>
  <c r="K260" i="1"/>
  <c r="G54" i="1"/>
  <c r="T96" i="1"/>
  <c r="T150" i="1"/>
  <c r="M179" i="1"/>
  <c r="T185" i="1"/>
  <c r="O231" i="1"/>
  <c r="O240" i="2"/>
  <c r="M247" i="2"/>
  <c r="K247" i="2"/>
  <c r="G106" i="3"/>
  <c r="G230" i="3"/>
  <c r="T292" i="3"/>
  <c r="I260" i="1"/>
  <c r="G339" i="1"/>
  <c r="K35" i="2"/>
  <c r="G91" i="2"/>
  <c r="G101" i="2"/>
  <c r="T112" i="2"/>
  <c r="G169" i="2"/>
  <c r="M198" i="2"/>
  <c r="T224" i="2"/>
  <c r="G285" i="2"/>
  <c r="M299" i="2"/>
  <c r="M47" i="3"/>
  <c r="T96" i="3"/>
  <c r="M137" i="3"/>
  <c r="I144" i="3"/>
  <c r="G170" i="3"/>
  <c r="M224" i="3"/>
  <c r="M267" i="3"/>
  <c r="G298" i="3"/>
  <c r="G317" i="3"/>
  <c r="M185" i="4"/>
  <c r="K185" i="4"/>
  <c r="I58" i="5"/>
  <c r="G58" i="5"/>
  <c r="I102" i="5"/>
  <c r="O102" i="5"/>
  <c r="G102" i="5"/>
  <c r="M157" i="7"/>
  <c r="K157" i="7"/>
  <c r="G267" i="7"/>
  <c r="I267" i="7"/>
  <c r="K101" i="1"/>
  <c r="O102" i="1"/>
  <c r="U254" i="1"/>
  <c r="G299" i="1"/>
  <c r="G337" i="1"/>
  <c r="O338" i="1"/>
  <c r="I339" i="1"/>
  <c r="K10" i="2"/>
  <c r="M27" i="2"/>
  <c r="T27" i="2"/>
  <c r="M53" i="2"/>
  <c r="G58" i="2"/>
  <c r="G63" i="2"/>
  <c r="I91" i="2"/>
  <c r="K132" i="2"/>
  <c r="M137" i="2"/>
  <c r="T137" i="2"/>
  <c r="I144" i="2"/>
  <c r="M163" i="2"/>
  <c r="T163" i="2"/>
  <c r="I169" i="2"/>
  <c r="G204" i="2"/>
  <c r="M231" i="2"/>
  <c r="T231" i="2"/>
  <c r="T240" i="2"/>
  <c r="G260" i="2"/>
  <c r="G267" i="2"/>
  <c r="G299" i="2"/>
  <c r="M310" i="2"/>
  <c r="G317" i="2"/>
  <c r="M332" i="2"/>
  <c r="M35" i="3"/>
  <c r="M40" i="3"/>
  <c r="M63" i="3"/>
  <c r="K78" i="3"/>
  <c r="I112" i="3"/>
  <c r="M132" i="3"/>
  <c r="O157" i="3"/>
  <c r="O169" i="3"/>
  <c r="I170" i="3"/>
  <c r="M204" i="3"/>
  <c r="G267" i="3"/>
  <c r="I298" i="3"/>
  <c r="I317" i="3"/>
  <c r="K323" i="3"/>
  <c r="M332" i="3"/>
  <c r="M339" i="3"/>
  <c r="T339" i="3"/>
  <c r="O27" i="4"/>
  <c r="G35" i="4"/>
  <c r="I332" i="5"/>
  <c r="G332" i="5"/>
  <c r="M78" i="6"/>
  <c r="K78" i="6"/>
  <c r="M285" i="6"/>
  <c r="K285" i="6"/>
  <c r="I96" i="8"/>
  <c r="G96" i="8"/>
  <c r="M102" i="1"/>
  <c r="I126" i="1"/>
  <c r="I205" i="1"/>
  <c r="M259" i="1"/>
  <c r="U292" i="1"/>
  <c r="M298" i="1"/>
  <c r="M303" i="1"/>
  <c r="G332" i="1"/>
  <c r="I337" i="1"/>
  <c r="M338" i="1"/>
  <c r="U53" i="2"/>
  <c r="I63" i="2"/>
  <c r="K85" i="2"/>
  <c r="K96" i="2"/>
  <c r="I102" i="2"/>
  <c r="K112" i="2"/>
  <c r="K121" i="2"/>
  <c r="K170" i="2"/>
  <c r="K224" i="2"/>
  <c r="I267" i="2"/>
  <c r="I303" i="2"/>
  <c r="I317" i="2"/>
  <c r="M337" i="2"/>
  <c r="M339" i="2"/>
  <c r="T339" i="2"/>
  <c r="I10" i="3"/>
  <c r="U84" i="3"/>
  <c r="I91" i="3"/>
  <c r="I96" i="3"/>
  <c r="K106" i="3"/>
  <c r="K112" i="3"/>
  <c r="M121" i="3"/>
  <c r="M126" i="3"/>
  <c r="G132" i="3"/>
  <c r="M157" i="3"/>
  <c r="M163" i="3"/>
  <c r="M169" i="3"/>
  <c r="K205" i="3"/>
  <c r="K230" i="3"/>
  <c r="M240" i="3"/>
  <c r="I267" i="3"/>
  <c r="K292" i="3"/>
  <c r="M299" i="3"/>
  <c r="I310" i="3"/>
  <c r="K10" i="4"/>
  <c r="M27" i="4"/>
  <c r="I35" i="4"/>
  <c r="O179" i="4"/>
  <c r="G179" i="4"/>
  <c r="O47" i="8"/>
  <c r="I47" i="8"/>
  <c r="I303" i="8"/>
  <c r="O303" i="8"/>
  <c r="M58" i="11"/>
  <c r="K58" i="11"/>
  <c r="I47" i="1"/>
  <c r="T47" i="1"/>
  <c r="M58" i="1"/>
  <c r="K70" i="1"/>
  <c r="I84" i="1"/>
  <c r="M85" i="1"/>
  <c r="T85" i="1"/>
  <c r="G91" i="1"/>
  <c r="T112" i="1"/>
  <c r="T121" i="1"/>
  <c r="K126" i="1"/>
  <c r="M132" i="1"/>
  <c r="I144" i="1"/>
  <c r="I163" i="1"/>
  <c r="K205" i="1"/>
  <c r="M230" i="1"/>
  <c r="K247" i="1"/>
  <c r="I254" i="1"/>
  <c r="U275" i="1"/>
  <c r="T292" i="1"/>
  <c r="I299" i="1"/>
  <c r="K337" i="1"/>
  <c r="T338" i="1"/>
  <c r="G10" i="2"/>
  <c r="I19" i="2"/>
  <c r="T35" i="2"/>
  <c r="I40" i="2"/>
  <c r="U40" i="2"/>
  <c r="M47" i="2"/>
  <c r="U54" i="2"/>
  <c r="M78" i="2"/>
  <c r="K84" i="2"/>
  <c r="M102" i="2"/>
  <c r="G121" i="2"/>
  <c r="G132" i="2"/>
  <c r="G150" i="2"/>
  <c r="K157" i="2"/>
  <c r="U185" i="2"/>
  <c r="M191" i="2"/>
  <c r="T191" i="2"/>
  <c r="T198" i="2"/>
  <c r="G205" i="2"/>
  <c r="U230" i="2"/>
  <c r="K240" i="2"/>
  <c r="M254" i="2"/>
  <c r="I259" i="2"/>
  <c r="U259" i="2"/>
  <c r="I275" i="2"/>
  <c r="U275" i="2"/>
  <c r="U298" i="2"/>
  <c r="M303" i="2"/>
  <c r="T303" i="2"/>
  <c r="G337" i="2"/>
  <c r="M10" i="3"/>
  <c r="G35" i="3"/>
  <c r="M54" i="3"/>
  <c r="I84" i="3"/>
  <c r="T84" i="3"/>
  <c r="K96" i="3"/>
  <c r="M102" i="3"/>
  <c r="T126" i="3"/>
  <c r="G150" i="3"/>
  <c r="T157" i="3"/>
  <c r="T169" i="3"/>
  <c r="M198" i="3"/>
  <c r="M216" i="3"/>
  <c r="I224" i="3"/>
  <c r="M231" i="3"/>
  <c r="G254" i="3"/>
  <c r="T275" i="3"/>
  <c r="U299" i="3"/>
  <c r="M303" i="3"/>
  <c r="M337" i="3"/>
  <c r="U10" i="4"/>
  <c r="T47" i="4"/>
  <c r="K91" i="4"/>
  <c r="I254" i="4"/>
  <c r="G254" i="4"/>
  <c r="I40" i="5"/>
  <c r="O40" i="5"/>
  <c r="G40" i="5"/>
  <c r="O267" i="6"/>
  <c r="G267" i="6"/>
  <c r="I78" i="7"/>
  <c r="O78" i="7"/>
  <c r="G91" i="7"/>
  <c r="I91" i="7"/>
  <c r="I35" i="1"/>
  <c r="M47" i="1"/>
  <c r="K54" i="1"/>
  <c r="U58" i="1"/>
  <c r="G70" i="1"/>
  <c r="U96" i="1"/>
  <c r="M137" i="1"/>
  <c r="T137" i="1"/>
  <c r="I157" i="1"/>
  <c r="T157" i="1"/>
  <c r="K163" i="1"/>
  <c r="G205" i="1"/>
  <c r="M224" i="1"/>
  <c r="T230" i="1"/>
  <c r="M240" i="1"/>
  <c r="K254" i="1"/>
  <c r="G259" i="1"/>
  <c r="M275" i="1"/>
  <c r="T275" i="1"/>
  <c r="K285" i="1"/>
  <c r="I292" i="1"/>
  <c r="K299" i="1"/>
  <c r="G303" i="1"/>
  <c r="M317" i="1"/>
  <c r="K323" i="1"/>
  <c r="U323" i="1"/>
  <c r="I10" i="2"/>
  <c r="M19" i="2"/>
  <c r="T19" i="2"/>
  <c r="K40" i="2"/>
  <c r="I54" i="2"/>
  <c r="I70" i="2"/>
  <c r="U70" i="2"/>
  <c r="G102" i="2"/>
  <c r="U106" i="2"/>
  <c r="I121" i="2"/>
  <c r="I132" i="2"/>
  <c r="K137" i="2"/>
  <c r="U144" i="2"/>
  <c r="M150" i="2"/>
  <c r="G157" i="2"/>
  <c r="G170" i="2"/>
  <c r="T185" i="2"/>
  <c r="K205" i="2"/>
  <c r="T205" i="2"/>
  <c r="I230" i="2"/>
  <c r="I247" i="2"/>
  <c r="U247" i="2"/>
  <c r="M259" i="2"/>
  <c r="T259" i="2"/>
  <c r="M275" i="2"/>
  <c r="T275" i="2"/>
  <c r="G292" i="2"/>
  <c r="T298" i="2"/>
  <c r="K299" i="2"/>
  <c r="G303" i="2"/>
  <c r="U338" i="2"/>
  <c r="G10" i="3"/>
  <c r="I63" i="3"/>
  <c r="M70" i="3"/>
  <c r="G78" i="3"/>
  <c r="M84" i="3"/>
  <c r="K137" i="3"/>
  <c r="U144" i="3"/>
  <c r="M150" i="3"/>
  <c r="M179" i="3"/>
  <c r="M185" i="3"/>
  <c r="U185" i="3"/>
  <c r="M191" i="3"/>
  <c r="T216" i="3"/>
  <c r="K224" i="3"/>
  <c r="G240" i="3"/>
  <c r="M254" i="3"/>
  <c r="M259" i="3"/>
  <c r="K267" i="3"/>
  <c r="O285" i="3"/>
  <c r="G292" i="3"/>
  <c r="U303" i="3"/>
  <c r="I332" i="3"/>
  <c r="U337" i="3"/>
  <c r="G338" i="3"/>
  <c r="T10" i="4"/>
  <c r="O47" i="4"/>
  <c r="I47" i="4"/>
  <c r="I54" i="4"/>
  <c r="T54" i="4"/>
  <c r="M169" i="4"/>
  <c r="K169" i="4"/>
  <c r="O121" i="5"/>
  <c r="I121" i="5"/>
  <c r="O303" i="7"/>
  <c r="G303" i="7"/>
  <c r="I303" i="7"/>
  <c r="O126" i="9"/>
  <c r="G126" i="9"/>
  <c r="I126" i="9"/>
  <c r="U298" i="3"/>
  <c r="O191" i="4"/>
  <c r="G191" i="4"/>
  <c r="M170" i="5"/>
  <c r="K170" i="5"/>
  <c r="I40" i="6"/>
  <c r="O40" i="6"/>
  <c r="I260" i="6"/>
  <c r="O260" i="6"/>
  <c r="G260" i="6"/>
  <c r="U240" i="2"/>
  <c r="O126" i="4"/>
  <c r="I126" i="4"/>
  <c r="O163" i="4"/>
  <c r="G163" i="4"/>
  <c r="G231" i="4"/>
  <c r="O231" i="4"/>
  <c r="O19" i="5"/>
  <c r="G19" i="5"/>
  <c r="M35" i="5"/>
  <c r="K35" i="5"/>
  <c r="I254" i="5"/>
  <c r="G254" i="5"/>
  <c r="M40" i="7"/>
  <c r="K40" i="7"/>
  <c r="M54" i="9"/>
  <c r="K54" i="9"/>
  <c r="O216" i="9"/>
  <c r="I216" i="9"/>
  <c r="G216" i="9"/>
  <c r="O132" i="6"/>
  <c r="G132" i="6"/>
  <c r="I230" i="6"/>
  <c r="G230" i="6"/>
  <c r="O230" i="6"/>
  <c r="G185" i="7"/>
  <c r="I185" i="7"/>
  <c r="I323" i="7"/>
  <c r="G323" i="7"/>
  <c r="O323" i="7"/>
  <c r="M10" i="9"/>
  <c r="K10" i="9"/>
  <c r="M150" i="10"/>
  <c r="K150" i="10"/>
  <c r="I170" i="10"/>
  <c r="G170" i="10"/>
  <c r="O170" i="10"/>
  <c r="M19" i="13"/>
  <c r="K19" i="13"/>
  <c r="G47" i="4"/>
  <c r="K84" i="4"/>
  <c r="G126" i="4"/>
  <c r="O150" i="4"/>
  <c r="T303" i="4"/>
  <c r="M337" i="4"/>
  <c r="T337" i="4"/>
  <c r="K10" i="5"/>
  <c r="K240" i="5"/>
  <c r="K267" i="5"/>
  <c r="U275" i="5"/>
  <c r="I292" i="5"/>
  <c r="U310" i="5"/>
  <c r="U106" i="6"/>
  <c r="K132" i="6"/>
  <c r="K198" i="6"/>
  <c r="I285" i="6"/>
  <c r="O317" i="6"/>
  <c r="K54" i="7"/>
  <c r="O121" i="7"/>
  <c r="M230" i="7"/>
  <c r="K230" i="7"/>
  <c r="I299" i="7"/>
  <c r="M323" i="7"/>
  <c r="M10" i="8"/>
  <c r="K10" i="8"/>
  <c r="I102" i="8"/>
  <c r="G198" i="8"/>
  <c r="O198" i="8"/>
  <c r="K292" i="8"/>
  <c r="G144" i="9"/>
  <c r="I144" i="9"/>
  <c r="K298" i="9"/>
  <c r="M102" i="11"/>
  <c r="K102" i="11"/>
  <c r="G126" i="11"/>
  <c r="I126" i="11"/>
  <c r="I132" i="14"/>
  <c r="O132" i="14"/>
  <c r="M260" i="15"/>
  <c r="K260" i="15"/>
  <c r="U84" i="4"/>
  <c r="K150" i="4"/>
  <c r="U157" i="4"/>
  <c r="M205" i="4"/>
  <c r="I216" i="4"/>
  <c r="I231" i="4"/>
  <c r="M247" i="4"/>
  <c r="T259" i="4"/>
  <c r="K260" i="4"/>
  <c r="I275" i="4"/>
  <c r="T292" i="4"/>
  <c r="U298" i="4"/>
  <c r="I310" i="4"/>
  <c r="G332" i="4"/>
  <c r="M339" i="4"/>
  <c r="T339" i="4"/>
  <c r="K47" i="5"/>
  <c r="U53" i="5"/>
  <c r="K63" i="5"/>
  <c r="T63" i="5"/>
  <c r="U78" i="5"/>
  <c r="M84" i="5"/>
  <c r="G112" i="5"/>
  <c r="G144" i="5"/>
  <c r="M150" i="5"/>
  <c r="I157" i="5"/>
  <c r="O224" i="5"/>
  <c r="U247" i="5"/>
  <c r="K260" i="5"/>
  <c r="K303" i="5"/>
  <c r="G19" i="6"/>
  <c r="M53" i="6"/>
  <c r="U84" i="6"/>
  <c r="K96" i="6"/>
  <c r="K101" i="6"/>
  <c r="T169" i="6"/>
  <c r="M179" i="6"/>
  <c r="M224" i="6"/>
  <c r="G231" i="6"/>
  <c r="I303" i="6"/>
  <c r="K310" i="6"/>
  <c r="U317" i="6"/>
  <c r="G338" i="6"/>
  <c r="U10" i="7"/>
  <c r="I40" i="7"/>
  <c r="M53" i="7"/>
  <c r="M150" i="7"/>
  <c r="I157" i="7"/>
  <c r="K170" i="7"/>
  <c r="G204" i="7"/>
  <c r="I231" i="7"/>
  <c r="O231" i="7"/>
  <c r="G231" i="7"/>
  <c r="M260" i="7"/>
  <c r="K260" i="7"/>
  <c r="M317" i="7"/>
  <c r="K317" i="7"/>
  <c r="I332" i="7"/>
  <c r="O332" i="7"/>
  <c r="I259" i="8"/>
  <c r="O259" i="8"/>
  <c r="I298" i="8"/>
  <c r="G298" i="8"/>
  <c r="O298" i="8"/>
  <c r="M332" i="8"/>
  <c r="K332" i="8"/>
  <c r="K132" i="9"/>
  <c r="I144" i="10"/>
  <c r="G144" i="10"/>
  <c r="O144" i="10"/>
  <c r="G303" i="13"/>
  <c r="O303" i="13"/>
  <c r="I303" i="13"/>
  <c r="M224" i="14"/>
  <c r="K224" i="14"/>
  <c r="G275" i="14"/>
  <c r="O275" i="14"/>
  <c r="I27" i="15"/>
  <c r="G27" i="15"/>
  <c r="O27" i="15"/>
  <c r="T27" i="4"/>
  <c r="G78" i="4"/>
  <c r="T84" i="4"/>
  <c r="U112" i="4"/>
  <c r="G144" i="4"/>
  <c r="T150" i="4"/>
  <c r="I163" i="4"/>
  <c r="M170" i="4"/>
  <c r="I179" i="4"/>
  <c r="I191" i="4"/>
  <c r="G204" i="4"/>
  <c r="G224" i="4"/>
  <c r="K231" i="4"/>
  <c r="T240" i="4"/>
  <c r="T275" i="4"/>
  <c r="G292" i="4"/>
  <c r="I19" i="5"/>
  <c r="T53" i="5"/>
  <c r="K54" i="5"/>
  <c r="I70" i="5"/>
  <c r="K85" i="5"/>
  <c r="U101" i="5"/>
  <c r="M144" i="5"/>
  <c r="K144" i="5"/>
  <c r="O169" i="5"/>
  <c r="I169" i="5"/>
  <c r="T185" i="5"/>
  <c r="I191" i="5"/>
  <c r="T204" i="5"/>
  <c r="I230" i="5"/>
  <c r="K259" i="5"/>
  <c r="O275" i="5"/>
  <c r="G275" i="5"/>
  <c r="T54" i="6"/>
  <c r="M70" i="6"/>
  <c r="K91" i="6"/>
  <c r="O121" i="6"/>
  <c r="G121" i="6"/>
  <c r="I132" i="6"/>
  <c r="O144" i="6"/>
  <c r="G144" i="6"/>
  <c r="M169" i="6"/>
  <c r="U170" i="6"/>
  <c r="M231" i="6"/>
  <c r="I267" i="6"/>
  <c r="K298" i="6"/>
  <c r="T47" i="7"/>
  <c r="U63" i="7"/>
  <c r="U84" i="7"/>
  <c r="K112" i="7"/>
  <c r="I204" i="7"/>
  <c r="G298" i="7"/>
  <c r="T332" i="7"/>
  <c r="I19" i="8"/>
  <c r="O19" i="8"/>
  <c r="T70" i="8"/>
  <c r="U84" i="8"/>
  <c r="G126" i="8"/>
  <c r="I254" i="8"/>
  <c r="G254" i="8"/>
  <c r="T260" i="8"/>
  <c r="T53" i="9"/>
  <c r="G150" i="9"/>
  <c r="M169" i="9"/>
  <c r="I198" i="12"/>
  <c r="G198" i="12"/>
  <c r="I91" i="4"/>
  <c r="M101" i="4"/>
  <c r="M144" i="4"/>
  <c r="K163" i="4"/>
  <c r="T170" i="4"/>
  <c r="K179" i="4"/>
  <c r="K191" i="4"/>
  <c r="M204" i="4"/>
  <c r="K224" i="4"/>
  <c r="U267" i="4"/>
  <c r="I285" i="4"/>
  <c r="K19" i="5"/>
  <c r="M27" i="5"/>
  <c r="K40" i="5"/>
  <c r="O53" i="5"/>
  <c r="G53" i="5"/>
  <c r="K102" i="5"/>
  <c r="K298" i="5"/>
  <c r="U303" i="5"/>
  <c r="I54" i="6"/>
  <c r="O54" i="6"/>
  <c r="U58" i="6"/>
  <c r="U101" i="6"/>
  <c r="I112" i="6"/>
  <c r="K144" i="6"/>
  <c r="K185" i="6"/>
  <c r="I204" i="6"/>
  <c r="U299" i="6"/>
  <c r="U310" i="6"/>
  <c r="U58" i="7"/>
  <c r="G63" i="7"/>
  <c r="I63" i="7"/>
  <c r="M169" i="7"/>
  <c r="K169" i="7"/>
  <c r="M247" i="7"/>
  <c r="M40" i="8"/>
  <c r="I144" i="8"/>
  <c r="G144" i="8"/>
  <c r="M150" i="8"/>
  <c r="K150" i="8"/>
  <c r="G260" i="8"/>
  <c r="I260" i="8"/>
  <c r="I70" i="9"/>
  <c r="O70" i="9"/>
  <c r="M106" i="9"/>
  <c r="K106" i="9"/>
  <c r="M230" i="9"/>
  <c r="K230" i="9"/>
  <c r="O310" i="9"/>
  <c r="I310" i="9"/>
  <c r="G310" i="9"/>
  <c r="M157" i="10"/>
  <c r="K157" i="10"/>
  <c r="I310" i="10"/>
  <c r="G310" i="10"/>
  <c r="O310" i="10"/>
  <c r="U260" i="12"/>
  <c r="K85" i="4"/>
  <c r="T106" i="4"/>
  <c r="K112" i="4"/>
  <c r="U137" i="4"/>
  <c r="U144" i="4"/>
  <c r="U169" i="4"/>
  <c r="G198" i="4"/>
  <c r="K240" i="4"/>
  <c r="T260" i="4"/>
  <c r="K298" i="4"/>
  <c r="I299" i="4"/>
  <c r="T323" i="4"/>
  <c r="I339" i="4"/>
  <c r="T47" i="5"/>
  <c r="U54" i="5"/>
  <c r="K78" i="5"/>
  <c r="I96" i="5"/>
  <c r="M132" i="5"/>
  <c r="K132" i="5"/>
  <c r="M137" i="5"/>
  <c r="K137" i="5"/>
  <c r="K198" i="5"/>
  <c r="U205" i="5"/>
  <c r="M224" i="5"/>
  <c r="K224" i="5"/>
  <c r="G337" i="5"/>
  <c r="K19" i="6"/>
  <c r="I58" i="6"/>
  <c r="T58" i="6"/>
  <c r="T63" i="6"/>
  <c r="U78" i="6"/>
  <c r="K84" i="6"/>
  <c r="K112" i="6"/>
  <c r="M163" i="6"/>
  <c r="T310" i="6"/>
  <c r="M35" i="7"/>
  <c r="K47" i="7"/>
  <c r="U259" i="7"/>
  <c r="K267" i="7"/>
  <c r="M338" i="7"/>
  <c r="K338" i="7"/>
  <c r="K40" i="9"/>
  <c r="K102" i="9"/>
  <c r="I150" i="9"/>
  <c r="M84" i="4"/>
  <c r="U96" i="4"/>
  <c r="G132" i="4"/>
  <c r="K137" i="4"/>
  <c r="T137" i="4"/>
  <c r="K170" i="4"/>
  <c r="K198" i="4"/>
  <c r="K205" i="4"/>
  <c r="U231" i="4"/>
  <c r="G54" i="5"/>
  <c r="T54" i="5"/>
  <c r="K58" i="5"/>
  <c r="T85" i="5"/>
  <c r="O91" i="5"/>
  <c r="I91" i="5"/>
  <c r="I126" i="5"/>
  <c r="I144" i="5"/>
  <c r="U231" i="5"/>
  <c r="T259" i="5"/>
  <c r="O303" i="5"/>
  <c r="G303" i="5"/>
  <c r="M337" i="5"/>
  <c r="G54" i="6"/>
  <c r="T78" i="6"/>
  <c r="T91" i="6"/>
  <c r="O102" i="6"/>
  <c r="T157" i="6"/>
  <c r="T285" i="6"/>
  <c r="O338" i="6"/>
  <c r="O19" i="7"/>
  <c r="I19" i="7"/>
  <c r="T19" i="7"/>
  <c r="I163" i="7"/>
  <c r="G163" i="7"/>
  <c r="O163" i="7"/>
  <c r="I216" i="7"/>
  <c r="O259" i="7"/>
  <c r="G259" i="7"/>
  <c r="M275" i="7"/>
  <c r="U303" i="7"/>
  <c r="T53" i="8"/>
  <c r="M216" i="8"/>
  <c r="K216" i="8"/>
  <c r="I275" i="8"/>
  <c r="O275" i="8"/>
  <c r="O337" i="8"/>
  <c r="G205" i="9"/>
  <c r="O292" i="9"/>
  <c r="G292" i="9"/>
  <c r="G338" i="4"/>
  <c r="G10" i="5"/>
  <c r="T40" i="5"/>
  <c r="O54" i="5"/>
  <c r="I78" i="5"/>
  <c r="T78" i="5"/>
  <c r="I85" i="5"/>
  <c r="K101" i="5"/>
  <c r="T102" i="5"/>
  <c r="K121" i="5"/>
  <c r="M126" i="5"/>
  <c r="K169" i="5"/>
  <c r="G191" i="5"/>
  <c r="T205" i="5"/>
  <c r="U224" i="5"/>
  <c r="T230" i="5"/>
  <c r="G240" i="5"/>
  <c r="M247" i="5"/>
  <c r="T247" i="5"/>
  <c r="I259" i="5"/>
  <c r="O260" i="5"/>
  <c r="U285" i="5"/>
  <c r="G323" i="5"/>
  <c r="U337" i="5"/>
  <c r="I19" i="6"/>
  <c r="M35" i="6"/>
  <c r="T35" i="6"/>
  <c r="G40" i="6"/>
  <c r="M47" i="6"/>
  <c r="M58" i="6"/>
  <c r="G78" i="6"/>
  <c r="T84" i="6"/>
  <c r="I91" i="6"/>
  <c r="I101" i="6"/>
  <c r="K137" i="6"/>
  <c r="M150" i="6"/>
  <c r="T170" i="6"/>
  <c r="I185" i="6"/>
  <c r="G224" i="6"/>
  <c r="G285" i="6"/>
  <c r="M299" i="6"/>
  <c r="T299" i="6"/>
  <c r="G310" i="6"/>
  <c r="M317" i="6"/>
  <c r="T317" i="6"/>
  <c r="U53" i="7"/>
  <c r="M58" i="7"/>
  <c r="T58" i="7"/>
  <c r="M63" i="7"/>
  <c r="M70" i="7"/>
  <c r="U70" i="7"/>
  <c r="M91" i="7"/>
  <c r="U101" i="7"/>
  <c r="M106" i="7"/>
  <c r="T106" i="7"/>
  <c r="G144" i="7"/>
  <c r="G169" i="7"/>
  <c r="G170" i="7"/>
  <c r="M204" i="7"/>
  <c r="T204" i="7"/>
  <c r="M224" i="7"/>
  <c r="U247" i="7"/>
  <c r="U254" i="7"/>
  <c r="T254" i="7"/>
  <c r="U275" i="7"/>
  <c r="M298" i="7"/>
  <c r="G317" i="7"/>
  <c r="U338" i="7"/>
  <c r="I53" i="8"/>
  <c r="O53" i="8"/>
  <c r="T126" i="8"/>
  <c r="O169" i="8"/>
  <c r="G169" i="8"/>
  <c r="U170" i="8"/>
  <c r="I292" i="8"/>
  <c r="G292" i="8"/>
  <c r="G317" i="8"/>
  <c r="K19" i="9"/>
  <c r="G47" i="9"/>
  <c r="O47" i="9"/>
  <c r="I54" i="9"/>
  <c r="G54" i="9"/>
  <c r="I132" i="9"/>
  <c r="O240" i="9"/>
  <c r="G240" i="9"/>
  <c r="I298" i="9"/>
  <c r="M10" i="10"/>
  <c r="K10" i="10"/>
  <c r="T205" i="10"/>
  <c r="M254" i="10"/>
  <c r="K254" i="10"/>
  <c r="G337" i="10"/>
  <c r="M230" i="4"/>
  <c r="T254" i="4"/>
  <c r="T299" i="4"/>
  <c r="K310" i="4"/>
  <c r="U310" i="4"/>
  <c r="U317" i="4"/>
  <c r="K339" i="4"/>
  <c r="G27" i="5"/>
  <c r="M70" i="5"/>
  <c r="U70" i="5"/>
  <c r="G78" i="5"/>
  <c r="U85" i="5"/>
  <c r="T96" i="5"/>
  <c r="T101" i="5"/>
  <c r="M106" i="5"/>
  <c r="U106" i="5"/>
  <c r="M112" i="5"/>
  <c r="K157" i="5"/>
  <c r="G163" i="5"/>
  <c r="G170" i="5"/>
  <c r="M179" i="5"/>
  <c r="G198" i="5"/>
  <c r="I205" i="5"/>
  <c r="I216" i="5"/>
  <c r="T231" i="5"/>
  <c r="I247" i="5"/>
  <c r="M299" i="5"/>
  <c r="T299" i="5"/>
  <c r="I310" i="5"/>
  <c r="T310" i="5"/>
  <c r="G339" i="5"/>
  <c r="K10" i="6"/>
  <c r="M27" i="6"/>
  <c r="K35" i="6"/>
  <c r="G53" i="6"/>
  <c r="K63" i="6"/>
  <c r="U70" i="6"/>
  <c r="G84" i="6"/>
  <c r="U85" i="6"/>
  <c r="G102" i="6"/>
  <c r="I106" i="6"/>
  <c r="T106" i="6"/>
  <c r="T112" i="6"/>
  <c r="K157" i="6"/>
  <c r="G170" i="6"/>
  <c r="G191" i="6"/>
  <c r="M204" i="6"/>
  <c r="T204" i="6"/>
  <c r="M216" i="6"/>
  <c r="G240" i="6"/>
  <c r="U247" i="6"/>
  <c r="M259" i="6"/>
  <c r="T259" i="6"/>
  <c r="K267" i="6"/>
  <c r="U275" i="6"/>
  <c r="U298" i="6"/>
  <c r="M303" i="6"/>
  <c r="T303" i="6"/>
  <c r="I317" i="6"/>
  <c r="M332" i="6"/>
  <c r="U337" i="6"/>
  <c r="M339" i="6"/>
  <c r="T10" i="7"/>
  <c r="I27" i="7"/>
  <c r="U27" i="7"/>
  <c r="U40" i="7"/>
  <c r="G53" i="7"/>
  <c r="I70" i="7"/>
  <c r="T84" i="7"/>
  <c r="I85" i="7"/>
  <c r="U96" i="7"/>
  <c r="T96" i="7"/>
  <c r="G101" i="7"/>
  <c r="U121" i="7"/>
  <c r="I126" i="7"/>
  <c r="G132" i="7"/>
  <c r="U157" i="7"/>
  <c r="I179" i="7"/>
  <c r="U179" i="7"/>
  <c r="M185" i="7"/>
  <c r="I191" i="7"/>
  <c r="U191" i="7"/>
  <c r="I205" i="7"/>
  <c r="U205" i="7"/>
  <c r="I224" i="7"/>
  <c r="G230" i="7"/>
  <c r="I240" i="7"/>
  <c r="G247" i="7"/>
  <c r="G260" i="7"/>
  <c r="G275" i="7"/>
  <c r="U285" i="7"/>
  <c r="U292" i="7"/>
  <c r="T292" i="7"/>
  <c r="K298" i="7"/>
  <c r="M299" i="7"/>
  <c r="T299" i="7"/>
  <c r="I310" i="7"/>
  <c r="O339" i="7"/>
  <c r="M54" i="8"/>
  <c r="U96" i="8"/>
  <c r="T157" i="8"/>
  <c r="M170" i="8"/>
  <c r="K170" i="8"/>
  <c r="I205" i="8"/>
  <c r="M230" i="8"/>
  <c r="T240" i="8"/>
  <c r="I299" i="8"/>
  <c r="M310" i="8"/>
  <c r="K310" i="8"/>
  <c r="G337" i="8"/>
  <c r="T337" i="8"/>
  <c r="T19" i="9"/>
  <c r="M35" i="9"/>
  <c r="K35" i="9"/>
  <c r="I58" i="9"/>
  <c r="O58" i="9"/>
  <c r="U78" i="9"/>
  <c r="M84" i="9"/>
  <c r="K84" i="9"/>
  <c r="T179" i="9"/>
  <c r="U204" i="9"/>
  <c r="I292" i="10"/>
  <c r="G292" i="10"/>
  <c r="O292" i="10"/>
  <c r="G84" i="11"/>
  <c r="I84" i="11"/>
  <c r="I150" i="12"/>
  <c r="G150" i="12"/>
  <c r="O150" i="12"/>
  <c r="G179" i="5"/>
  <c r="M198" i="5"/>
  <c r="K204" i="5"/>
  <c r="U204" i="5"/>
  <c r="K247" i="5"/>
  <c r="U254" i="5"/>
  <c r="U259" i="5"/>
  <c r="I285" i="5"/>
  <c r="G298" i="5"/>
  <c r="M310" i="5"/>
  <c r="I337" i="5"/>
  <c r="I339" i="5"/>
  <c r="T47" i="6"/>
  <c r="I53" i="6"/>
  <c r="U54" i="6"/>
  <c r="I70" i="6"/>
  <c r="T70" i="6"/>
  <c r="M85" i="6"/>
  <c r="T85" i="6"/>
  <c r="U91" i="6"/>
  <c r="G96" i="6"/>
  <c r="M106" i="6"/>
  <c r="U132" i="6"/>
  <c r="K150" i="6"/>
  <c r="U169" i="6"/>
  <c r="I170" i="6"/>
  <c r="U185" i="6"/>
  <c r="I224" i="6"/>
  <c r="M240" i="6"/>
  <c r="M247" i="6"/>
  <c r="T247" i="6"/>
  <c r="G259" i="6"/>
  <c r="M275" i="6"/>
  <c r="T275" i="6"/>
  <c r="G292" i="6"/>
  <c r="T298" i="6"/>
  <c r="K299" i="6"/>
  <c r="G303" i="6"/>
  <c r="K317" i="6"/>
  <c r="M337" i="6"/>
  <c r="T337" i="6"/>
  <c r="M27" i="7"/>
  <c r="T27" i="7"/>
  <c r="T40" i="7"/>
  <c r="U54" i="7"/>
  <c r="K58" i="7"/>
  <c r="M84" i="7"/>
  <c r="U102" i="7"/>
  <c r="K106" i="7"/>
  <c r="M126" i="7"/>
  <c r="I132" i="7"/>
  <c r="I150" i="7"/>
  <c r="I169" i="7"/>
  <c r="M179" i="7"/>
  <c r="T179" i="7"/>
  <c r="M191" i="7"/>
  <c r="T191" i="7"/>
  <c r="M205" i="7"/>
  <c r="T205" i="7"/>
  <c r="T224" i="7"/>
  <c r="I230" i="7"/>
  <c r="T240" i="7"/>
  <c r="I260" i="7"/>
  <c r="M285" i="7"/>
  <c r="T285" i="7"/>
  <c r="U339" i="7"/>
  <c r="T47" i="8"/>
  <c r="M84" i="8"/>
  <c r="K84" i="8"/>
  <c r="M191" i="8"/>
  <c r="K191" i="8"/>
  <c r="M205" i="8"/>
  <c r="K205" i="8"/>
  <c r="U231" i="8"/>
  <c r="G338" i="8"/>
  <c r="I338" i="8"/>
  <c r="O78" i="9"/>
  <c r="I78" i="9"/>
  <c r="I63" i="10"/>
  <c r="G63" i="10"/>
  <c r="G292" i="11"/>
  <c r="I292" i="11"/>
  <c r="M185" i="13"/>
  <c r="K185" i="13"/>
  <c r="M78" i="7"/>
  <c r="I112" i="7"/>
  <c r="I254" i="7"/>
  <c r="U298" i="7"/>
  <c r="M332" i="7"/>
  <c r="I10" i="8"/>
  <c r="O10" i="8"/>
  <c r="I27" i="8"/>
  <c r="U53" i="8"/>
  <c r="M78" i="8"/>
  <c r="K78" i="8"/>
  <c r="K96" i="8"/>
  <c r="T102" i="8"/>
  <c r="T112" i="8"/>
  <c r="O132" i="8"/>
  <c r="U70" i="9"/>
  <c r="M91" i="9"/>
  <c r="K137" i="9"/>
  <c r="G170" i="9"/>
  <c r="I170" i="9"/>
  <c r="U191" i="9"/>
  <c r="I230" i="9"/>
  <c r="G240" i="10"/>
  <c r="I240" i="10"/>
  <c r="M275" i="10"/>
  <c r="M323" i="10"/>
  <c r="K323" i="10"/>
  <c r="O337" i="10"/>
  <c r="I337" i="10"/>
  <c r="M35" i="11"/>
  <c r="K35" i="11"/>
  <c r="M260" i="11"/>
  <c r="K260" i="11"/>
  <c r="G204" i="12"/>
  <c r="I204" i="12"/>
  <c r="I78" i="8"/>
  <c r="U78" i="8"/>
  <c r="I84" i="8"/>
  <c r="O84" i="8"/>
  <c r="T121" i="8"/>
  <c r="U144" i="8"/>
  <c r="I150" i="8"/>
  <c r="U150" i="8"/>
  <c r="M157" i="8"/>
  <c r="I170" i="8"/>
  <c r="O170" i="8"/>
  <c r="T185" i="8"/>
  <c r="T231" i="8"/>
  <c r="M299" i="8"/>
  <c r="M337" i="8"/>
  <c r="G10" i="9"/>
  <c r="U40" i="9"/>
  <c r="M47" i="9"/>
  <c r="T47" i="9"/>
  <c r="M58" i="9"/>
  <c r="M70" i="9"/>
  <c r="T78" i="9"/>
  <c r="K85" i="9"/>
  <c r="U102" i="9"/>
  <c r="M179" i="9"/>
  <c r="U198" i="9"/>
  <c r="M205" i="9"/>
  <c r="K224" i="9"/>
  <c r="U230" i="9"/>
  <c r="M247" i="9"/>
  <c r="T339" i="9"/>
  <c r="I150" i="10"/>
  <c r="O150" i="10"/>
  <c r="T163" i="10"/>
  <c r="M169" i="10"/>
  <c r="K169" i="10"/>
  <c r="M179" i="10"/>
  <c r="K179" i="10"/>
  <c r="G205" i="10"/>
  <c r="G224" i="10"/>
  <c r="I224" i="10"/>
  <c r="G332" i="10"/>
  <c r="K54" i="11"/>
  <c r="G102" i="11"/>
  <c r="I240" i="12"/>
  <c r="G240" i="12"/>
  <c r="I254" i="12"/>
  <c r="G254" i="12"/>
  <c r="O254" i="12"/>
  <c r="M267" i="12"/>
  <c r="K267" i="12"/>
  <c r="O323" i="13"/>
  <c r="G323" i="13"/>
  <c r="G337" i="13"/>
  <c r="I337" i="13"/>
  <c r="O337" i="13"/>
  <c r="M339" i="7"/>
  <c r="T339" i="7"/>
  <c r="G19" i="8"/>
  <c r="T19" i="8"/>
  <c r="U35" i="8"/>
  <c r="I40" i="8"/>
  <c r="G47" i="8"/>
  <c r="I54" i="8"/>
  <c r="I70" i="8"/>
  <c r="G78" i="8"/>
  <c r="G84" i="8"/>
  <c r="G121" i="8"/>
  <c r="G137" i="8"/>
  <c r="G150" i="8"/>
  <c r="M163" i="8"/>
  <c r="G170" i="8"/>
  <c r="G185" i="8"/>
  <c r="U247" i="8"/>
  <c r="M259" i="8"/>
  <c r="M275" i="8"/>
  <c r="U285" i="8"/>
  <c r="G303" i="8"/>
  <c r="T303" i="8"/>
  <c r="I323" i="8"/>
  <c r="M338" i="8"/>
  <c r="M27" i="9"/>
  <c r="U54" i="9"/>
  <c r="M63" i="9"/>
  <c r="T63" i="9"/>
  <c r="T85" i="9"/>
  <c r="U96" i="9"/>
  <c r="I101" i="9"/>
  <c r="M126" i="9"/>
  <c r="T126" i="9"/>
  <c r="G137" i="9"/>
  <c r="M150" i="9"/>
  <c r="T150" i="9"/>
  <c r="T191" i="9"/>
  <c r="G198" i="9"/>
  <c r="M216" i="9"/>
  <c r="T216" i="9"/>
  <c r="M317" i="9"/>
  <c r="I323" i="9"/>
  <c r="G339" i="9"/>
  <c r="T185" i="10"/>
  <c r="M191" i="10"/>
  <c r="K191" i="10"/>
  <c r="U230" i="10"/>
  <c r="T339" i="10"/>
  <c r="I27" i="11"/>
  <c r="O27" i="11"/>
  <c r="M47" i="11"/>
  <c r="K47" i="11"/>
  <c r="G317" i="11"/>
  <c r="O317" i="11"/>
  <c r="I317" i="11"/>
  <c r="O275" i="13"/>
  <c r="I275" i="13"/>
  <c r="G275" i="13"/>
  <c r="I230" i="8"/>
  <c r="I247" i="8"/>
  <c r="G259" i="8"/>
  <c r="T259" i="8"/>
  <c r="G275" i="8"/>
  <c r="T275" i="8"/>
  <c r="I285" i="8"/>
  <c r="K323" i="8"/>
  <c r="U338" i="8"/>
  <c r="G27" i="9"/>
  <c r="I85" i="9"/>
  <c r="M96" i="9"/>
  <c r="T121" i="9"/>
  <c r="M137" i="9"/>
  <c r="O254" i="9"/>
  <c r="G254" i="9"/>
  <c r="I339" i="9"/>
  <c r="I70" i="10"/>
  <c r="K96" i="10"/>
  <c r="I185" i="10"/>
  <c r="I275" i="10"/>
  <c r="O275" i="10"/>
  <c r="I299" i="10"/>
  <c r="O299" i="10"/>
  <c r="G121" i="11"/>
  <c r="I121" i="11"/>
  <c r="O121" i="11"/>
  <c r="O179" i="12"/>
  <c r="G179" i="12"/>
  <c r="G54" i="13"/>
  <c r="O54" i="13"/>
  <c r="G10" i="8"/>
  <c r="T35" i="8"/>
  <c r="K47" i="8"/>
  <c r="I58" i="8"/>
  <c r="T63" i="8"/>
  <c r="I85" i="8"/>
  <c r="T91" i="8"/>
  <c r="M96" i="8"/>
  <c r="I101" i="8"/>
  <c r="K137" i="8"/>
  <c r="U157" i="8"/>
  <c r="I191" i="8"/>
  <c r="M198" i="8"/>
  <c r="U198" i="8"/>
  <c r="M204" i="8"/>
  <c r="I216" i="8"/>
  <c r="U216" i="8"/>
  <c r="T224" i="8"/>
  <c r="M231" i="8"/>
  <c r="U240" i="8"/>
  <c r="G247" i="8"/>
  <c r="T247" i="8"/>
  <c r="G267" i="8"/>
  <c r="G285" i="8"/>
  <c r="T285" i="8"/>
  <c r="U299" i="8"/>
  <c r="I310" i="8"/>
  <c r="U310" i="8"/>
  <c r="M317" i="8"/>
  <c r="I332" i="8"/>
  <c r="U332" i="8"/>
  <c r="U337" i="8"/>
  <c r="T339" i="8"/>
  <c r="I19" i="9"/>
  <c r="G35" i="9"/>
  <c r="I53" i="9"/>
  <c r="K58" i="9"/>
  <c r="K70" i="9"/>
  <c r="G84" i="9"/>
  <c r="U106" i="9"/>
  <c r="I112" i="9"/>
  <c r="U112" i="9"/>
  <c r="T163" i="9"/>
  <c r="U179" i="9"/>
  <c r="M185" i="9"/>
  <c r="T185" i="9"/>
  <c r="U205" i="9"/>
  <c r="U224" i="9"/>
  <c r="G231" i="9"/>
  <c r="M260" i="9"/>
  <c r="K260" i="9"/>
  <c r="U260" i="9"/>
  <c r="M285" i="9"/>
  <c r="M40" i="11"/>
  <c r="K40" i="11"/>
  <c r="T58" i="11"/>
  <c r="M63" i="11"/>
  <c r="K63" i="11"/>
  <c r="U78" i="11"/>
  <c r="U102" i="11"/>
  <c r="T267" i="12"/>
  <c r="I332" i="12"/>
  <c r="G332" i="12"/>
  <c r="U231" i="9"/>
  <c r="K247" i="9"/>
  <c r="T259" i="9"/>
  <c r="M267" i="9"/>
  <c r="T267" i="9"/>
  <c r="T303" i="9"/>
  <c r="G332" i="9"/>
  <c r="I10" i="10"/>
  <c r="O10" i="10"/>
  <c r="T19" i="10"/>
  <c r="U35" i="10"/>
  <c r="I40" i="10"/>
  <c r="T47" i="10"/>
  <c r="I53" i="10"/>
  <c r="I54" i="10"/>
  <c r="K70" i="10"/>
  <c r="I101" i="10"/>
  <c r="G102" i="10"/>
  <c r="G112" i="10"/>
  <c r="T112" i="10"/>
  <c r="I157" i="10"/>
  <c r="T157" i="10"/>
  <c r="M163" i="10"/>
  <c r="G179" i="10"/>
  <c r="T179" i="10"/>
  <c r="M185" i="10"/>
  <c r="M205" i="10"/>
  <c r="G230" i="10"/>
  <c r="T230" i="10"/>
  <c r="U247" i="10"/>
  <c r="U259" i="10"/>
  <c r="M337" i="10"/>
  <c r="M339" i="10"/>
  <c r="G10" i="11"/>
  <c r="T10" i="11"/>
  <c r="O63" i="11"/>
  <c r="G78" i="11"/>
  <c r="T78" i="11"/>
  <c r="M84" i="11"/>
  <c r="O102" i="11"/>
  <c r="G132" i="11"/>
  <c r="T132" i="11"/>
  <c r="G191" i="11"/>
  <c r="U260" i="11"/>
  <c r="G267" i="11"/>
  <c r="O267" i="11"/>
  <c r="I267" i="11"/>
  <c r="G339" i="11"/>
  <c r="I112" i="12"/>
  <c r="G112" i="12"/>
  <c r="T179" i="12"/>
  <c r="M204" i="12"/>
  <c r="K204" i="12"/>
  <c r="G267" i="12"/>
  <c r="G317" i="12"/>
  <c r="I19" i="13"/>
  <c r="G19" i="13"/>
  <c r="G204" i="13"/>
  <c r="O204" i="13"/>
  <c r="M137" i="14"/>
  <c r="K137" i="14"/>
  <c r="I198" i="15"/>
  <c r="G198" i="15"/>
  <c r="O198" i="15"/>
  <c r="T247" i="9"/>
  <c r="I275" i="9"/>
  <c r="M292" i="9"/>
  <c r="T292" i="9"/>
  <c r="K299" i="9"/>
  <c r="M323" i="9"/>
  <c r="T35" i="10"/>
  <c r="M58" i="10"/>
  <c r="I91" i="10"/>
  <c r="U91" i="10"/>
  <c r="I96" i="10"/>
  <c r="U96" i="10"/>
  <c r="M106" i="10"/>
  <c r="G150" i="10"/>
  <c r="G204" i="10"/>
  <c r="T204" i="10"/>
  <c r="I216" i="10"/>
  <c r="U216" i="10"/>
  <c r="T247" i="10"/>
  <c r="T259" i="10"/>
  <c r="G275" i="10"/>
  <c r="M292" i="10"/>
  <c r="I298" i="10"/>
  <c r="O298" i="10"/>
  <c r="G299" i="10"/>
  <c r="M310" i="10"/>
  <c r="M317" i="10"/>
  <c r="K332" i="10"/>
  <c r="G338" i="10"/>
  <c r="T338" i="10"/>
  <c r="G27" i="11"/>
  <c r="G85" i="11"/>
  <c r="T85" i="11"/>
  <c r="G150" i="11"/>
  <c r="T150" i="11"/>
  <c r="U27" i="12"/>
  <c r="T54" i="12"/>
  <c r="G106" i="12"/>
  <c r="I106" i="12"/>
  <c r="T126" i="12"/>
  <c r="T163" i="12"/>
  <c r="I310" i="12"/>
  <c r="G310" i="12"/>
  <c r="O179" i="13"/>
  <c r="G179" i="13"/>
  <c r="M275" i="13"/>
  <c r="K275" i="13"/>
  <c r="G63" i="14"/>
  <c r="I63" i="14"/>
  <c r="G247" i="14"/>
  <c r="O247" i="14"/>
  <c r="G303" i="14"/>
  <c r="O303" i="14"/>
  <c r="G339" i="14"/>
  <c r="I339" i="14"/>
  <c r="I247" i="9"/>
  <c r="T285" i="9"/>
  <c r="G323" i="9"/>
  <c r="T337" i="9"/>
  <c r="T10" i="10"/>
  <c r="U53" i="10"/>
  <c r="I78" i="10"/>
  <c r="U78" i="10"/>
  <c r="O84" i="10"/>
  <c r="G85" i="10"/>
  <c r="M91" i="10"/>
  <c r="T91" i="10"/>
  <c r="M96" i="10"/>
  <c r="U101" i="10"/>
  <c r="I121" i="10"/>
  <c r="T121" i="10"/>
  <c r="I126" i="10"/>
  <c r="U126" i="10"/>
  <c r="U132" i="10"/>
  <c r="U137" i="10"/>
  <c r="K163" i="10"/>
  <c r="K185" i="10"/>
  <c r="G198" i="10"/>
  <c r="T198" i="10"/>
  <c r="M204" i="10"/>
  <c r="K205" i="10"/>
  <c r="M216" i="10"/>
  <c r="I230" i="10"/>
  <c r="G231" i="10"/>
  <c r="T231" i="10"/>
  <c r="G260" i="10"/>
  <c r="T260" i="10"/>
  <c r="I267" i="10"/>
  <c r="T267" i="10"/>
  <c r="T275" i="10"/>
  <c r="U285" i="10"/>
  <c r="M298" i="10"/>
  <c r="U298" i="10"/>
  <c r="T299" i="10"/>
  <c r="U303" i="10"/>
  <c r="M338" i="10"/>
  <c r="K339" i="10"/>
  <c r="I10" i="11"/>
  <c r="G19" i="11"/>
  <c r="T19" i="11"/>
  <c r="I63" i="11"/>
  <c r="T63" i="11"/>
  <c r="I78" i="11"/>
  <c r="M85" i="11"/>
  <c r="G91" i="11"/>
  <c r="G96" i="11"/>
  <c r="T96" i="11"/>
  <c r="G101" i="11"/>
  <c r="T101" i="11"/>
  <c r="I102" i="11"/>
  <c r="U106" i="11"/>
  <c r="I112" i="11"/>
  <c r="U112" i="11"/>
  <c r="T121" i="11"/>
  <c r="I132" i="11"/>
  <c r="K137" i="11"/>
  <c r="G216" i="11"/>
  <c r="T240" i="11"/>
  <c r="K267" i="11"/>
  <c r="G299" i="11"/>
  <c r="T299" i="11"/>
  <c r="K310" i="11"/>
  <c r="U339" i="11"/>
  <c r="O10" i="12"/>
  <c r="I54" i="12"/>
  <c r="U91" i="12"/>
  <c r="U96" i="12"/>
  <c r="M106" i="12"/>
  <c r="K106" i="12"/>
  <c r="O163" i="12"/>
  <c r="G163" i="12"/>
  <c r="I216" i="12"/>
  <c r="G216" i="12"/>
  <c r="M310" i="12"/>
  <c r="O27" i="13"/>
  <c r="I27" i="13"/>
  <c r="G27" i="13"/>
  <c r="G205" i="14"/>
  <c r="I205" i="14"/>
  <c r="O205" i="14"/>
  <c r="U332" i="9"/>
  <c r="U19" i="10"/>
  <c r="U47" i="10"/>
  <c r="M53" i="10"/>
  <c r="M78" i="10"/>
  <c r="M101" i="10"/>
  <c r="I106" i="10"/>
  <c r="M121" i="10"/>
  <c r="M126" i="10"/>
  <c r="M132" i="10"/>
  <c r="M137" i="10"/>
  <c r="M198" i="10"/>
  <c r="M231" i="10"/>
  <c r="M260" i="10"/>
  <c r="M267" i="10"/>
  <c r="M285" i="10"/>
  <c r="M303" i="10"/>
  <c r="I332" i="10"/>
  <c r="O332" i="10"/>
  <c r="M19" i="11"/>
  <c r="G53" i="11"/>
  <c r="T53" i="11"/>
  <c r="I54" i="11"/>
  <c r="M91" i="11"/>
  <c r="K96" i="11"/>
  <c r="M144" i="11"/>
  <c r="M54" i="12"/>
  <c r="K54" i="12"/>
  <c r="I96" i="12"/>
  <c r="G96" i="12"/>
  <c r="U204" i="12"/>
  <c r="M216" i="12"/>
  <c r="M337" i="9"/>
  <c r="U339" i="9"/>
  <c r="I169" i="10"/>
  <c r="I254" i="10"/>
  <c r="O254" i="10"/>
  <c r="U332" i="10"/>
  <c r="U339" i="10"/>
  <c r="I35" i="11"/>
  <c r="I47" i="11"/>
  <c r="K121" i="11"/>
  <c r="K157" i="11"/>
  <c r="O169" i="11"/>
  <c r="M285" i="11"/>
  <c r="K285" i="11"/>
  <c r="O339" i="11"/>
  <c r="I339" i="11"/>
  <c r="U40" i="12"/>
  <c r="G91" i="12"/>
  <c r="O112" i="12"/>
  <c r="T157" i="12"/>
  <c r="T240" i="12"/>
  <c r="U267" i="12"/>
  <c r="U317" i="12"/>
  <c r="O19" i="13"/>
  <c r="I85" i="13"/>
  <c r="G85" i="13"/>
  <c r="O85" i="13"/>
  <c r="I170" i="14"/>
  <c r="O170" i="14"/>
  <c r="U163" i="11"/>
  <c r="M205" i="11"/>
  <c r="T205" i="11"/>
  <c r="U224" i="11"/>
  <c r="G231" i="11"/>
  <c r="U259" i="11"/>
  <c r="T267" i="11"/>
  <c r="G303" i="11"/>
  <c r="T303" i="11"/>
  <c r="I337" i="11"/>
  <c r="M10" i="12"/>
  <c r="T27" i="12"/>
  <c r="G84" i="12"/>
  <c r="M112" i="12"/>
  <c r="T112" i="12"/>
  <c r="I126" i="12"/>
  <c r="K132" i="12"/>
  <c r="G144" i="12"/>
  <c r="M150" i="12"/>
  <c r="M170" i="12"/>
  <c r="M198" i="12"/>
  <c r="K205" i="12"/>
  <c r="T216" i="12"/>
  <c r="K230" i="12"/>
  <c r="T231" i="12"/>
  <c r="M254" i="12"/>
  <c r="U254" i="12"/>
  <c r="K292" i="12"/>
  <c r="M299" i="12"/>
  <c r="T299" i="12"/>
  <c r="T310" i="12"/>
  <c r="I323" i="12"/>
  <c r="M332" i="12"/>
  <c r="U332" i="12"/>
  <c r="U339" i="12"/>
  <c r="K35" i="13"/>
  <c r="O163" i="13"/>
  <c r="I163" i="13"/>
  <c r="T163" i="13"/>
  <c r="U317" i="13"/>
  <c r="T19" i="14"/>
  <c r="U91" i="14"/>
  <c r="T185" i="14"/>
  <c r="T230" i="14"/>
  <c r="M247" i="14"/>
  <c r="M339" i="14"/>
  <c r="K339" i="14"/>
  <c r="T150" i="16"/>
  <c r="O204" i="16"/>
  <c r="G204" i="16"/>
  <c r="O298" i="16"/>
  <c r="I298" i="16"/>
  <c r="G298" i="16"/>
  <c r="M101" i="11"/>
  <c r="U121" i="11"/>
  <c r="G157" i="11"/>
  <c r="M163" i="11"/>
  <c r="T163" i="11"/>
  <c r="I179" i="11"/>
  <c r="K185" i="11"/>
  <c r="G205" i="11"/>
  <c r="M224" i="11"/>
  <c r="M230" i="11"/>
  <c r="U230" i="11"/>
  <c r="G254" i="11"/>
  <c r="T254" i="11"/>
  <c r="M259" i="11"/>
  <c r="T259" i="11"/>
  <c r="U275" i="11"/>
  <c r="G298" i="11"/>
  <c r="T298" i="11"/>
  <c r="M303" i="11"/>
  <c r="U323" i="11"/>
  <c r="M338" i="11"/>
  <c r="U338" i="11"/>
  <c r="U10" i="12"/>
  <c r="M27" i="12"/>
  <c r="G58" i="12"/>
  <c r="G70" i="12"/>
  <c r="M78" i="12"/>
  <c r="U78" i="12"/>
  <c r="M84" i="12"/>
  <c r="G102" i="12"/>
  <c r="K126" i="12"/>
  <c r="M144" i="12"/>
  <c r="T150" i="12"/>
  <c r="I163" i="12"/>
  <c r="U170" i="12"/>
  <c r="I179" i="12"/>
  <c r="U191" i="12"/>
  <c r="M231" i="12"/>
  <c r="T254" i="12"/>
  <c r="M259" i="12"/>
  <c r="T259" i="12"/>
  <c r="K285" i="12"/>
  <c r="K323" i="12"/>
  <c r="T332" i="12"/>
  <c r="M337" i="12"/>
  <c r="T337" i="12"/>
  <c r="T339" i="12"/>
  <c r="T10" i="13"/>
  <c r="I47" i="13"/>
  <c r="G47" i="13"/>
  <c r="K85" i="13"/>
  <c r="T317" i="13"/>
  <c r="O163" i="14"/>
  <c r="U259" i="14"/>
  <c r="I163" i="15"/>
  <c r="G163" i="15"/>
  <c r="G63" i="16"/>
  <c r="I63" i="16"/>
  <c r="M298" i="16"/>
  <c r="K298" i="16"/>
  <c r="U47" i="12"/>
  <c r="M53" i="12"/>
  <c r="U137" i="12"/>
  <c r="U144" i="12"/>
  <c r="K163" i="12"/>
  <c r="K179" i="12"/>
  <c r="U205" i="12"/>
  <c r="M303" i="12"/>
  <c r="I10" i="13"/>
  <c r="I35" i="13"/>
  <c r="O35" i="13"/>
  <c r="M47" i="13"/>
  <c r="K126" i="13"/>
  <c r="O157" i="13"/>
  <c r="I157" i="13"/>
  <c r="O267" i="13"/>
  <c r="I267" i="13"/>
  <c r="O317" i="13"/>
  <c r="I317" i="13"/>
  <c r="U121" i="14"/>
  <c r="I298" i="14"/>
  <c r="O298" i="14"/>
  <c r="G247" i="11"/>
  <c r="T247" i="11"/>
  <c r="U35" i="12"/>
  <c r="G40" i="12"/>
  <c r="T47" i="12"/>
  <c r="G63" i="12"/>
  <c r="K96" i="12"/>
  <c r="G121" i="12"/>
  <c r="G132" i="12"/>
  <c r="T137" i="12"/>
  <c r="G169" i="12"/>
  <c r="G185" i="12"/>
  <c r="T205" i="12"/>
  <c r="U224" i="12"/>
  <c r="M247" i="12"/>
  <c r="G260" i="12"/>
  <c r="U323" i="12"/>
  <c r="G338" i="12"/>
  <c r="I78" i="13"/>
  <c r="T191" i="13"/>
  <c r="I216" i="13"/>
  <c r="T240" i="13"/>
  <c r="G260" i="13"/>
  <c r="I260" i="13"/>
  <c r="G338" i="13"/>
  <c r="O338" i="13"/>
  <c r="I338" i="13"/>
  <c r="I106" i="14"/>
  <c r="K144" i="14"/>
  <c r="I337" i="14"/>
  <c r="O337" i="14"/>
  <c r="O339" i="15"/>
  <c r="I339" i="15"/>
  <c r="G339" i="15"/>
  <c r="O58" i="16"/>
  <c r="G58" i="16"/>
  <c r="G144" i="11"/>
  <c r="T144" i="11"/>
  <c r="K150" i="11"/>
  <c r="T157" i="11"/>
  <c r="G185" i="11"/>
  <c r="T191" i="11"/>
  <c r="K216" i="11"/>
  <c r="I230" i="11"/>
  <c r="I240" i="11"/>
  <c r="U240" i="11"/>
  <c r="G285" i="11"/>
  <c r="T285" i="11"/>
  <c r="U317" i="11"/>
  <c r="T332" i="11"/>
  <c r="I338" i="11"/>
  <c r="T35" i="12"/>
  <c r="M40" i="12"/>
  <c r="G54" i="12"/>
  <c r="M126" i="12"/>
  <c r="U126" i="12"/>
  <c r="U163" i="12"/>
  <c r="U179" i="12"/>
  <c r="K216" i="12"/>
  <c r="T224" i="12"/>
  <c r="U240" i="12"/>
  <c r="M260" i="12"/>
  <c r="T275" i="12"/>
  <c r="T292" i="12"/>
  <c r="K310" i="12"/>
  <c r="T323" i="12"/>
  <c r="M338" i="12"/>
  <c r="G230" i="13"/>
  <c r="I230" i="13"/>
  <c r="U275" i="13"/>
  <c r="U299" i="13"/>
  <c r="I157" i="14"/>
  <c r="G157" i="14"/>
  <c r="T170" i="14"/>
  <c r="G224" i="14"/>
  <c r="O224" i="14"/>
  <c r="M85" i="15"/>
  <c r="K85" i="15"/>
  <c r="T338" i="13"/>
  <c r="T54" i="14"/>
  <c r="T70" i="14"/>
  <c r="O91" i="14"/>
  <c r="T96" i="14"/>
  <c r="U101" i="14"/>
  <c r="O121" i="14"/>
  <c r="G254" i="14"/>
  <c r="G310" i="14"/>
  <c r="M112" i="15"/>
  <c r="K112" i="15"/>
  <c r="M63" i="16"/>
  <c r="K63" i="16"/>
  <c r="U47" i="13"/>
  <c r="K78" i="13"/>
  <c r="M150" i="13"/>
  <c r="I191" i="13"/>
  <c r="U204" i="13"/>
  <c r="K216" i="13"/>
  <c r="U240" i="13"/>
  <c r="M260" i="13"/>
  <c r="M267" i="13"/>
  <c r="M298" i="13"/>
  <c r="M303" i="13"/>
  <c r="M337" i="13"/>
  <c r="U337" i="13"/>
  <c r="T339" i="13"/>
  <c r="I19" i="14"/>
  <c r="K35" i="14"/>
  <c r="K63" i="14"/>
  <c r="U63" i="14"/>
  <c r="G91" i="14"/>
  <c r="G121" i="14"/>
  <c r="G163" i="14"/>
  <c r="K169" i="14"/>
  <c r="U224" i="14"/>
  <c r="O231" i="14"/>
  <c r="I259" i="14"/>
  <c r="O267" i="14"/>
  <c r="G337" i="14"/>
  <c r="M27" i="15"/>
  <c r="O70" i="16"/>
  <c r="G70" i="16"/>
  <c r="O144" i="16"/>
  <c r="G144" i="16"/>
  <c r="M332" i="16"/>
  <c r="K332" i="16"/>
  <c r="O53" i="13"/>
  <c r="U54" i="13"/>
  <c r="M63" i="13"/>
  <c r="K70" i="13"/>
  <c r="M91" i="13"/>
  <c r="K102" i="13"/>
  <c r="M112" i="13"/>
  <c r="I132" i="13"/>
  <c r="O137" i="13"/>
  <c r="I144" i="13"/>
  <c r="M170" i="13"/>
  <c r="I179" i="13"/>
  <c r="I204" i="13"/>
  <c r="M224" i="13"/>
  <c r="U260" i="13"/>
  <c r="I292" i="13"/>
  <c r="K299" i="13"/>
  <c r="U303" i="13"/>
  <c r="M310" i="13"/>
  <c r="I323" i="13"/>
  <c r="M332" i="13"/>
  <c r="M339" i="13"/>
  <c r="I10" i="14"/>
  <c r="U47" i="14"/>
  <c r="M58" i="14"/>
  <c r="K84" i="14"/>
  <c r="I101" i="14"/>
  <c r="O179" i="14"/>
  <c r="I204" i="14"/>
  <c r="I224" i="14"/>
  <c r="M231" i="14"/>
  <c r="U231" i="14"/>
  <c r="M240" i="14"/>
  <c r="I260" i="14"/>
  <c r="K267" i="14"/>
  <c r="U267" i="14"/>
  <c r="U298" i="14"/>
  <c r="M240" i="15"/>
  <c r="K240" i="15"/>
  <c r="I292" i="16"/>
  <c r="G292" i="16"/>
  <c r="K40" i="13"/>
  <c r="U53" i="13"/>
  <c r="I54" i="13"/>
  <c r="K58" i="13"/>
  <c r="U70" i="13"/>
  <c r="I84" i="13"/>
  <c r="T84" i="13"/>
  <c r="T85" i="13"/>
  <c r="I96" i="13"/>
  <c r="M101" i="13"/>
  <c r="U102" i="13"/>
  <c r="G106" i="13"/>
  <c r="T106" i="13"/>
  <c r="U112" i="13"/>
  <c r="T126" i="13"/>
  <c r="M132" i="13"/>
  <c r="U137" i="13"/>
  <c r="M144" i="13"/>
  <c r="M198" i="13"/>
  <c r="K204" i="13"/>
  <c r="M205" i="13"/>
  <c r="U224" i="13"/>
  <c r="K230" i="13"/>
  <c r="M231" i="13"/>
  <c r="I254" i="13"/>
  <c r="M259" i="13"/>
  <c r="M292" i="13"/>
  <c r="K10" i="14"/>
  <c r="G27" i="14"/>
  <c r="O27" i="14"/>
  <c r="T40" i="14"/>
  <c r="M53" i="14"/>
  <c r="G78" i="14"/>
  <c r="U84" i="14"/>
  <c r="I102" i="14"/>
  <c r="I112" i="14"/>
  <c r="T112" i="14"/>
  <c r="M150" i="14"/>
  <c r="T157" i="14"/>
  <c r="M179" i="14"/>
  <c r="G191" i="14"/>
  <c r="O191" i="14"/>
  <c r="I198" i="14"/>
  <c r="M204" i="14"/>
  <c r="K205" i="14"/>
  <c r="G216" i="14"/>
  <c r="U240" i="14"/>
  <c r="I247" i="14"/>
  <c r="M260" i="14"/>
  <c r="I275" i="14"/>
  <c r="M292" i="14"/>
  <c r="I303" i="14"/>
  <c r="M323" i="14"/>
  <c r="U10" i="15"/>
  <c r="O137" i="15"/>
  <c r="G137" i="15"/>
  <c r="T216" i="16"/>
  <c r="U19" i="13"/>
  <c r="U40" i="13"/>
  <c r="U58" i="13"/>
  <c r="I70" i="13"/>
  <c r="T78" i="13"/>
  <c r="M84" i="13"/>
  <c r="M96" i="13"/>
  <c r="U101" i="13"/>
  <c r="I102" i="13"/>
  <c r="K106" i="13"/>
  <c r="M121" i="13"/>
  <c r="I126" i="13"/>
  <c r="K150" i="13"/>
  <c r="U191" i="13"/>
  <c r="U198" i="13"/>
  <c r="T216" i="13"/>
  <c r="M247" i="13"/>
  <c r="U247" i="13"/>
  <c r="M254" i="13"/>
  <c r="M285" i="13"/>
  <c r="U285" i="13"/>
  <c r="T337" i="13"/>
  <c r="G339" i="13"/>
  <c r="U10" i="14"/>
  <c r="M27" i="14"/>
  <c r="I40" i="14"/>
  <c r="G47" i="14"/>
  <c r="M78" i="14"/>
  <c r="U85" i="14"/>
  <c r="M102" i="14"/>
  <c r="T106" i="14"/>
  <c r="M112" i="14"/>
  <c r="I144" i="14"/>
  <c r="T144" i="14"/>
  <c r="T169" i="14"/>
  <c r="K185" i="14"/>
  <c r="U185" i="14"/>
  <c r="M191" i="14"/>
  <c r="U191" i="14"/>
  <c r="M198" i="14"/>
  <c r="T198" i="14"/>
  <c r="M216" i="14"/>
  <c r="M285" i="14"/>
  <c r="M299" i="14"/>
  <c r="K317" i="14"/>
  <c r="T317" i="14"/>
  <c r="K332" i="14"/>
  <c r="I338" i="14"/>
  <c r="K27" i="15"/>
  <c r="M40" i="15"/>
  <c r="K40" i="15"/>
  <c r="I231" i="15"/>
  <c r="G231" i="15"/>
  <c r="O85" i="16"/>
  <c r="T40" i="15"/>
  <c r="G70" i="15"/>
  <c r="G96" i="15"/>
  <c r="T96" i="15"/>
  <c r="T106" i="15"/>
  <c r="O150" i="15"/>
  <c r="M163" i="15"/>
  <c r="O191" i="15"/>
  <c r="M198" i="15"/>
  <c r="O323" i="15"/>
  <c r="T10" i="16"/>
  <c r="K19" i="16"/>
  <c r="I27" i="16"/>
  <c r="T27" i="16"/>
  <c r="M53" i="16"/>
  <c r="T53" i="16"/>
  <c r="M85" i="16"/>
  <c r="T85" i="16"/>
  <c r="G91" i="16"/>
  <c r="T91" i="16"/>
  <c r="I102" i="16"/>
  <c r="G121" i="16"/>
  <c r="O126" i="16"/>
  <c r="M144" i="16"/>
  <c r="T170" i="16"/>
  <c r="G179" i="16"/>
  <c r="T230" i="16"/>
  <c r="O260" i="16"/>
  <c r="K299" i="16"/>
  <c r="G303" i="16"/>
  <c r="T70" i="15"/>
  <c r="G91" i="15"/>
  <c r="G157" i="15"/>
  <c r="G169" i="15"/>
  <c r="O179" i="15"/>
  <c r="M191" i="15"/>
  <c r="U191" i="15"/>
  <c r="G267" i="15"/>
  <c r="M323" i="15"/>
  <c r="T339" i="15"/>
  <c r="M10" i="16"/>
  <c r="G53" i="16"/>
  <c r="G85" i="16"/>
  <c r="M91" i="16"/>
  <c r="M96" i="16"/>
  <c r="G106" i="16"/>
  <c r="K112" i="16"/>
  <c r="M121" i="16"/>
  <c r="M170" i="16"/>
  <c r="M198" i="16"/>
  <c r="T198" i="16"/>
  <c r="M230" i="16"/>
  <c r="T240" i="16"/>
  <c r="G275" i="16"/>
  <c r="I303" i="16"/>
  <c r="U323" i="16"/>
  <c r="I337" i="16"/>
  <c r="T338" i="16"/>
  <c r="I91" i="15"/>
  <c r="U96" i="15"/>
  <c r="M126" i="15"/>
  <c r="I157" i="15"/>
  <c r="I169" i="15"/>
  <c r="U216" i="15"/>
  <c r="T231" i="15"/>
  <c r="M259" i="15"/>
  <c r="I267" i="15"/>
  <c r="M285" i="15"/>
  <c r="U292" i="15"/>
  <c r="M299" i="15"/>
  <c r="M338" i="15"/>
  <c r="M47" i="16"/>
  <c r="I58" i="16"/>
  <c r="I70" i="16"/>
  <c r="M101" i="16"/>
  <c r="I106" i="16"/>
  <c r="M137" i="16"/>
  <c r="I204" i="16"/>
  <c r="I205" i="16"/>
  <c r="I224" i="16"/>
  <c r="U231" i="16"/>
  <c r="M260" i="16"/>
  <c r="M267" i="16"/>
  <c r="I275" i="16"/>
  <c r="M285" i="16"/>
  <c r="T285" i="16"/>
  <c r="K303" i="16"/>
  <c r="G317" i="16"/>
  <c r="I323" i="16"/>
  <c r="T323" i="16"/>
  <c r="K337" i="16"/>
  <c r="M338" i="16"/>
  <c r="U339" i="16"/>
  <c r="T267" i="14"/>
  <c r="T310" i="14"/>
  <c r="M338" i="14"/>
  <c r="I35" i="15"/>
  <c r="U47" i="15"/>
  <c r="M53" i="15"/>
  <c r="G58" i="15"/>
  <c r="K63" i="15"/>
  <c r="K84" i="15"/>
  <c r="I96" i="15"/>
  <c r="K106" i="15"/>
  <c r="G121" i="15"/>
  <c r="U126" i="15"/>
  <c r="I137" i="15"/>
  <c r="T144" i="15"/>
  <c r="M150" i="15"/>
  <c r="T163" i="15"/>
  <c r="T170" i="15"/>
  <c r="G185" i="15"/>
  <c r="G191" i="15"/>
  <c r="K204" i="15"/>
  <c r="I216" i="15"/>
  <c r="G230" i="15"/>
  <c r="M254" i="15"/>
  <c r="I292" i="15"/>
  <c r="M298" i="15"/>
  <c r="G317" i="15"/>
  <c r="G323" i="15"/>
  <c r="G10" i="16"/>
  <c r="U19" i="16"/>
  <c r="G27" i="16"/>
  <c r="U40" i="16"/>
  <c r="U54" i="16"/>
  <c r="I78" i="16"/>
  <c r="U84" i="16"/>
  <c r="I91" i="16"/>
  <c r="G101" i="16"/>
  <c r="K126" i="16"/>
  <c r="I144" i="16"/>
  <c r="O150" i="16"/>
  <c r="G157" i="16"/>
  <c r="M169" i="16"/>
  <c r="G170" i="16"/>
  <c r="G185" i="16"/>
  <c r="K205" i="16"/>
  <c r="O216" i="16"/>
  <c r="M224" i="16"/>
  <c r="T224" i="16"/>
  <c r="I230" i="16"/>
  <c r="I231" i="16"/>
  <c r="T231" i="16"/>
  <c r="K247" i="16"/>
  <c r="U254" i="16"/>
  <c r="G260" i="16"/>
  <c r="K275" i="16"/>
  <c r="G285" i="16"/>
  <c r="U299" i="16"/>
  <c r="I310" i="16"/>
  <c r="U310" i="16"/>
  <c r="M317" i="16"/>
  <c r="K323" i="16"/>
  <c r="T47" i="15"/>
  <c r="K54" i="15"/>
  <c r="M58" i="15"/>
  <c r="T58" i="15"/>
  <c r="G63" i="15"/>
  <c r="K70" i="15"/>
  <c r="G78" i="15"/>
  <c r="T78" i="15"/>
  <c r="G102" i="15"/>
  <c r="I121" i="15"/>
  <c r="U150" i="15"/>
  <c r="I185" i="15"/>
  <c r="T191" i="15"/>
  <c r="M205" i="15"/>
  <c r="I224" i="15"/>
  <c r="M230" i="15"/>
  <c r="T230" i="15"/>
  <c r="K231" i="15"/>
  <c r="M247" i="15"/>
  <c r="U254" i="15"/>
  <c r="G310" i="15"/>
  <c r="T310" i="15"/>
  <c r="I317" i="15"/>
  <c r="T323" i="15"/>
  <c r="K339" i="15"/>
  <c r="M19" i="16"/>
  <c r="T19" i="16"/>
  <c r="I35" i="16"/>
  <c r="M40" i="16"/>
  <c r="T40" i="16"/>
  <c r="M54" i="16"/>
  <c r="T54" i="16"/>
  <c r="M78" i="16"/>
  <c r="M84" i="16"/>
  <c r="T84" i="16"/>
  <c r="K85" i="16"/>
  <c r="U102" i="16"/>
  <c r="I121" i="16"/>
  <c r="U126" i="16"/>
  <c r="G132" i="16"/>
  <c r="M157" i="16"/>
  <c r="M185" i="16"/>
  <c r="U216" i="16"/>
  <c r="K231" i="16"/>
  <c r="T299" i="16"/>
  <c r="K310" i="16"/>
  <c r="I339" i="16"/>
  <c r="K47" i="15"/>
  <c r="I63" i="15"/>
  <c r="M78" i="15"/>
  <c r="M91" i="15"/>
  <c r="M102" i="15"/>
  <c r="I112" i="15"/>
  <c r="I126" i="15"/>
  <c r="K144" i="15"/>
  <c r="I150" i="15"/>
  <c r="M157" i="15"/>
  <c r="K163" i="15"/>
  <c r="M169" i="15"/>
  <c r="K170" i="15"/>
  <c r="K198" i="15"/>
  <c r="M224" i="15"/>
  <c r="T224" i="15"/>
  <c r="I240" i="15"/>
  <c r="U240" i="15"/>
  <c r="I254" i="15"/>
  <c r="M267" i="15"/>
  <c r="T298" i="15"/>
  <c r="M310" i="15"/>
  <c r="G332" i="15"/>
  <c r="T332" i="15"/>
  <c r="M337" i="15"/>
  <c r="K10" i="16"/>
  <c r="M35" i="16"/>
  <c r="T102" i="16"/>
  <c r="K254" i="16"/>
  <c r="U259" i="16"/>
  <c r="U303" i="16"/>
  <c r="U337" i="16"/>
  <c r="K339" i="16"/>
  <c r="M27" i="16"/>
  <c r="K35" i="16"/>
  <c r="K47" i="16"/>
  <c r="K137" i="16"/>
  <c r="M163" i="16"/>
  <c r="M179" i="16"/>
  <c r="I185" i="16"/>
  <c r="M191" i="16"/>
  <c r="M205" i="16"/>
  <c r="M231" i="16"/>
  <c r="I267" i="16"/>
  <c r="I317" i="16"/>
  <c r="M323" i="16"/>
  <c r="M339" i="16"/>
  <c r="O27" i="16"/>
  <c r="M126" i="16"/>
  <c r="M150" i="16"/>
  <c r="O163" i="16"/>
  <c r="O179" i="16"/>
  <c r="O191" i="16"/>
  <c r="K198" i="16"/>
  <c r="O205" i="16"/>
  <c r="M216" i="16"/>
  <c r="K224" i="16"/>
  <c r="O231" i="16"/>
  <c r="K240" i="16"/>
  <c r="M254" i="16"/>
  <c r="M292" i="16"/>
  <c r="M310" i="16"/>
  <c r="O323" i="16"/>
  <c r="O339" i="16"/>
  <c r="O254" i="16"/>
  <c r="O292" i="16"/>
  <c r="O332" i="16"/>
  <c r="G339" i="16"/>
  <c r="O35" i="16"/>
  <c r="O47" i="16"/>
  <c r="G78" i="16"/>
  <c r="G96" i="16"/>
  <c r="G126" i="16"/>
  <c r="O137" i="16"/>
  <c r="G150" i="16"/>
  <c r="G332" i="16"/>
  <c r="G35" i="16"/>
  <c r="G47" i="16"/>
  <c r="O112" i="16"/>
  <c r="G137" i="16"/>
  <c r="O198" i="16"/>
  <c r="O224" i="16"/>
  <c r="O240" i="16"/>
  <c r="K40" i="16"/>
  <c r="K54" i="16"/>
  <c r="K58" i="16"/>
  <c r="O63" i="16"/>
  <c r="K70" i="16"/>
  <c r="O91" i="16"/>
  <c r="K102" i="16"/>
  <c r="K106" i="16"/>
  <c r="G112" i="16"/>
  <c r="O121" i="16"/>
  <c r="O157" i="16"/>
  <c r="O169" i="16"/>
  <c r="O185" i="16"/>
  <c r="G198" i="16"/>
  <c r="K204" i="16"/>
  <c r="G224" i="16"/>
  <c r="K230" i="16"/>
  <c r="G240" i="16"/>
  <c r="K260" i="16"/>
  <c r="O267" i="16"/>
  <c r="O317" i="16"/>
  <c r="K338" i="16"/>
  <c r="G85" i="15"/>
  <c r="O85" i="15"/>
  <c r="I85" i="15"/>
  <c r="G299" i="15"/>
  <c r="O299" i="15"/>
  <c r="I299" i="15"/>
  <c r="I132" i="15"/>
  <c r="O132" i="15"/>
  <c r="G132" i="15"/>
  <c r="I10" i="15"/>
  <c r="G10" i="15"/>
  <c r="G53" i="15"/>
  <c r="O53" i="15"/>
  <c r="I53" i="15"/>
  <c r="M63" i="15"/>
  <c r="I144" i="15"/>
  <c r="O144" i="15"/>
  <c r="G144" i="15"/>
  <c r="M170" i="15"/>
  <c r="U185" i="15"/>
  <c r="G259" i="15"/>
  <c r="O259" i="15"/>
  <c r="I259" i="15"/>
  <c r="G285" i="15"/>
  <c r="O285" i="15"/>
  <c r="I285" i="15"/>
  <c r="G337" i="15"/>
  <c r="O337" i="15"/>
  <c r="I337" i="15"/>
  <c r="M121" i="15"/>
  <c r="M132" i="15"/>
  <c r="G247" i="15"/>
  <c r="O247" i="15"/>
  <c r="I247" i="15"/>
  <c r="M317" i="15"/>
  <c r="G19" i="15"/>
  <c r="O19" i="15"/>
  <c r="I19" i="15"/>
  <c r="G101" i="15"/>
  <c r="O101" i="15"/>
  <c r="I101" i="15"/>
  <c r="M275" i="15"/>
  <c r="I170" i="15"/>
  <c r="O170" i="15"/>
  <c r="G170" i="15"/>
  <c r="M10" i="15"/>
  <c r="I84" i="15"/>
  <c r="G84" i="15"/>
  <c r="O84" i="15"/>
  <c r="M101" i="15"/>
  <c r="M144" i="15"/>
  <c r="M185" i="15"/>
  <c r="U267" i="15"/>
  <c r="I298" i="15"/>
  <c r="O298" i="15"/>
  <c r="G298" i="15"/>
  <c r="G303" i="15"/>
  <c r="O303" i="15"/>
  <c r="I303" i="15"/>
  <c r="G275" i="15"/>
  <c r="O275" i="15"/>
  <c r="I275" i="15"/>
  <c r="O10" i="15"/>
  <c r="U112" i="15"/>
  <c r="U224" i="15"/>
  <c r="M303" i="15"/>
  <c r="M35" i="15"/>
  <c r="M47" i="15"/>
  <c r="M137" i="15"/>
  <c r="I40" i="15"/>
  <c r="I54" i="15"/>
  <c r="I58" i="15"/>
  <c r="I70" i="15"/>
  <c r="I102" i="15"/>
  <c r="I106" i="15"/>
  <c r="I204" i="15"/>
  <c r="I230" i="15"/>
  <c r="I260" i="15"/>
  <c r="I338" i="15"/>
  <c r="K78" i="15"/>
  <c r="K96" i="15"/>
  <c r="K126" i="15"/>
  <c r="K150" i="15"/>
  <c r="K216" i="15"/>
  <c r="K254" i="15"/>
  <c r="K292" i="15"/>
  <c r="K310" i="15"/>
  <c r="K332" i="15"/>
  <c r="O40" i="15"/>
  <c r="O54" i="15"/>
  <c r="O58" i="15"/>
  <c r="O70" i="15"/>
  <c r="O102" i="15"/>
  <c r="O106" i="15"/>
  <c r="O204" i="15"/>
  <c r="O230" i="15"/>
  <c r="O260" i="15"/>
  <c r="O338" i="15"/>
  <c r="K53" i="14"/>
  <c r="M121" i="14"/>
  <c r="K19" i="14"/>
  <c r="M63" i="14"/>
  <c r="K85" i="14"/>
  <c r="M91" i="14"/>
  <c r="K101" i="14"/>
  <c r="M157" i="14"/>
  <c r="M169" i="14"/>
  <c r="M185" i="14"/>
  <c r="K247" i="14"/>
  <c r="K259" i="14"/>
  <c r="M267" i="14"/>
  <c r="K275" i="14"/>
  <c r="K285" i="14"/>
  <c r="K299" i="14"/>
  <c r="K303" i="14"/>
  <c r="M317" i="14"/>
  <c r="K337" i="14"/>
  <c r="M10" i="14"/>
  <c r="K40" i="14"/>
  <c r="K54" i="14"/>
  <c r="K58" i="14"/>
  <c r="K70" i="14"/>
  <c r="I78" i="14"/>
  <c r="M84" i="14"/>
  <c r="I96" i="14"/>
  <c r="K102" i="14"/>
  <c r="K106" i="14"/>
  <c r="G112" i="14"/>
  <c r="I126" i="14"/>
  <c r="M132" i="14"/>
  <c r="M144" i="14"/>
  <c r="I150" i="14"/>
  <c r="M170" i="14"/>
  <c r="G198" i="14"/>
  <c r="K204" i="14"/>
  <c r="I216" i="14"/>
  <c r="K230" i="14"/>
  <c r="G240" i="14"/>
  <c r="I254" i="14"/>
  <c r="K260" i="14"/>
  <c r="I292" i="14"/>
  <c r="M298" i="14"/>
  <c r="I310" i="14"/>
  <c r="I332" i="14"/>
  <c r="K338" i="14"/>
  <c r="G10" i="14"/>
  <c r="K78" i="14"/>
  <c r="G84" i="14"/>
  <c r="K96" i="14"/>
  <c r="K126" i="14"/>
  <c r="G132" i="14"/>
  <c r="G144" i="14"/>
  <c r="K150" i="14"/>
  <c r="G170" i="14"/>
  <c r="K216" i="14"/>
  <c r="K254" i="14"/>
  <c r="K292" i="14"/>
  <c r="G298" i="14"/>
  <c r="K310" i="14"/>
  <c r="O40" i="14"/>
  <c r="O54" i="14"/>
  <c r="O58" i="14"/>
  <c r="O70" i="14"/>
  <c r="O102" i="14"/>
  <c r="O106" i="14"/>
  <c r="O204" i="14"/>
  <c r="O230" i="14"/>
  <c r="O260" i="14"/>
  <c r="O338" i="14"/>
  <c r="G40" i="14"/>
  <c r="G54" i="14"/>
  <c r="G58" i="14"/>
  <c r="G70" i="14"/>
  <c r="G102" i="14"/>
  <c r="G106" i="14"/>
  <c r="G204" i="14"/>
  <c r="G230" i="14"/>
  <c r="G260" i="14"/>
  <c r="O323" i="14"/>
  <c r="G338" i="14"/>
  <c r="O339" i="14"/>
  <c r="O78" i="14"/>
  <c r="O96" i="14"/>
  <c r="O126" i="14"/>
  <c r="O150" i="14"/>
  <c r="O216" i="14"/>
  <c r="O254" i="14"/>
  <c r="O292" i="14"/>
  <c r="O310" i="14"/>
  <c r="O332" i="14"/>
  <c r="O10" i="13"/>
  <c r="K27" i="13"/>
  <c r="G63" i="13"/>
  <c r="O84" i="13"/>
  <c r="G91" i="13"/>
  <c r="G121" i="13"/>
  <c r="O132" i="13"/>
  <c r="O144" i="13"/>
  <c r="G157" i="13"/>
  <c r="K163" i="13"/>
  <c r="G169" i="13"/>
  <c r="O170" i="13"/>
  <c r="K179" i="13"/>
  <c r="G185" i="13"/>
  <c r="K191" i="13"/>
  <c r="K205" i="13"/>
  <c r="K231" i="13"/>
  <c r="G267" i="13"/>
  <c r="O298" i="13"/>
  <c r="G317" i="13"/>
  <c r="K323" i="13"/>
  <c r="K339" i="13"/>
  <c r="G10" i="13"/>
  <c r="M40" i="13"/>
  <c r="M54" i="13"/>
  <c r="M58" i="13"/>
  <c r="M70" i="13"/>
  <c r="G84" i="13"/>
  <c r="M102" i="13"/>
  <c r="M106" i="13"/>
  <c r="I112" i="13"/>
  <c r="G132" i="13"/>
  <c r="G144" i="13"/>
  <c r="G170" i="13"/>
  <c r="I198" i="13"/>
  <c r="I224" i="13"/>
  <c r="I240" i="13"/>
  <c r="G298" i="13"/>
  <c r="K310" i="13"/>
  <c r="M338" i="13"/>
  <c r="K112" i="13"/>
  <c r="K198" i="13"/>
  <c r="K224" i="13"/>
  <c r="K240" i="13"/>
  <c r="O78" i="13"/>
  <c r="O96" i="13"/>
  <c r="K121" i="13"/>
  <c r="O126" i="13"/>
  <c r="O150" i="13"/>
  <c r="K157" i="13"/>
  <c r="K169" i="13"/>
  <c r="O216" i="13"/>
  <c r="O254" i="13"/>
  <c r="K267" i="13"/>
  <c r="O292" i="13"/>
  <c r="O310" i="13"/>
  <c r="K317" i="13"/>
  <c r="O332" i="13"/>
  <c r="G78" i="13"/>
  <c r="G96" i="13"/>
  <c r="G126" i="13"/>
  <c r="G150" i="13"/>
  <c r="G216" i="13"/>
  <c r="G254" i="13"/>
  <c r="G292" i="13"/>
  <c r="G310" i="13"/>
  <c r="G332" i="13"/>
  <c r="O112" i="13"/>
  <c r="O198" i="13"/>
  <c r="O224" i="13"/>
  <c r="O240" i="13"/>
  <c r="G19" i="12"/>
  <c r="K35" i="12"/>
  <c r="O40" i="12"/>
  <c r="K47" i="12"/>
  <c r="G53" i="12"/>
  <c r="O54" i="12"/>
  <c r="O58" i="12"/>
  <c r="I63" i="12"/>
  <c r="O70" i="12"/>
  <c r="G85" i="12"/>
  <c r="I91" i="12"/>
  <c r="G101" i="12"/>
  <c r="O102" i="12"/>
  <c r="O106" i="12"/>
  <c r="I121" i="12"/>
  <c r="K137" i="12"/>
  <c r="I157" i="12"/>
  <c r="I169" i="12"/>
  <c r="I185" i="12"/>
  <c r="O204" i="12"/>
  <c r="O230" i="12"/>
  <c r="G247" i="12"/>
  <c r="G259" i="12"/>
  <c r="O260" i="12"/>
  <c r="I267" i="12"/>
  <c r="G275" i="12"/>
  <c r="G285" i="12"/>
  <c r="G299" i="12"/>
  <c r="G303" i="12"/>
  <c r="I317" i="12"/>
  <c r="G337" i="12"/>
  <c r="O338" i="12"/>
  <c r="I10" i="12"/>
  <c r="I84" i="12"/>
  <c r="K112" i="12"/>
  <c r="I132" i="12"/>
  <c r="I144" i="12"/>
  <c r="I170" i="12"/>
  <c r="K198" i="12"/>
  <c r="K224" i="12"/>
  <c r="K240" i="12"/>
  <c r="I298" i="12"/>
  <c r="I19" i="12"/>
  <c r="I53" i="12"/>
  <c r="K63" i="12"/>
  <c r="I85" i="12"/>
  <c r="K91" i="12"/>
  <c r="I101" i="12"/>
  <c r="K121" i="12"/>
  <c r="K157" i="12"/>
  <c r="K169" i="12"/>
  <c r="K185" i="12"/>
  <c r="I247" i="12"/>
  <c r="I259" i="12"/>
  <c r="I275" i="12"/>
  <c r="I285" i="12"/>
  <c r="I299" i="12"/>
  <c r="I303" i="12"/>
  <c r="K317" i="12"/>
  <c r="I337" i="12"/>
  <c r="K19" i="12"/>
  <c r="K53" i="12"/>
  <c r="K85" i="12"/>
  <c r="K101" i="12"/>
  <c r="O198" i="12"/>
  <c r="O224" i="12"/>
  <c r="O240" i="12"/>
  <c r="O63" i="12"/>
  <c r="O91" i="12"/>
  <c r="O121" i="12"/>
  <c r="O157" i="12"/>
  <c r="O169" i="12"/>
  <c r="O185" i="12"/>
  <c r="O267" i="12"/>
  <c r="O317" i="12"/>
  <c r="O132" i="12"/>
  <c r="O144" i="12"/>
  <c r="O170" i="12"/>
  <c r="O298" i="12"/>
  <c r="I19" i="11"/>
  <c r="I53" i="11"/>
  <c r="O78" i="11"/>
  <c r="I85" i="11"/>
  <c r="O96" i="11"/>
  <c r="I101" i="11"/>
  <c r="O126" i="11"/>
  <c r="O150" i="11"/>
  <c r="O216" i="11"/>
  <c r="I247" i="11"/>
  <c r="O254" i="11"/>
  <c r="I259" i="11"/>
  <c r="I275" i="11"/>
  <c r="I285" i="11"/>
  <c r="O292" i="11"/>
  <c r="I299" i="11"/>
  <c r="I303" i="11"/>
  <c r="O310" i="11"/>
  <c r="O332" i="11"/>
  <c r="M78" i="11"/>
  <c r="M96" i="11"/>
  <c r="M126" i="11"/>
  <c r="M150" i="11"/>
  <c r="M216" i="11"/>
  <c r="M254" i="11"/>
  <c r="M292" i="11"/>
  <c r="M310" i="11"/>
  <c r="M332" i="11"/>
  <c r="K10" i="11"/>
  <c r="O35" i="11"/>
  <c r="O47" i="11"/>
  <c r="K84" i="11"/>
  <c r="K132" i="11"/>
  <c r="O137" i="11"/>
  <c r="K144" i="11"/>
  <c r="K170" i="11"/>
  <c r="K298" i="11"/>
  <c r="G310" i="11"/>
  <c r="G332" i="11"/>
  <c r="G35" i="11"/>
  <c r="G47" i="11"/>
  <c r="O112" i="11"/>
  <c r="G137" i="11"/>
  <c r="O198" i="11"/>
  <c r="O224" i="11"/>
  <c r="O240" i="11"/>
  <c r="O10" i="11"/>
  <c r="K27" i="11"/>
  <c r="O84" i="11"/>
  <c r="O132" i="11"/>
  <c r="O144" i="11"/>
  <c r="K163" i="11"/>
  <c r="O170" i="11"/>
  <c r="K179" i="11"/>
  <c r="K191" i="11"/>
  <c r="K205" i="11"/>
  <c r="K231" i="11"/>
  <c r="O298" i="11"/>
  <c r="K323" i="11"/>
  <c r="K339" i="11"/>
  <c r="O19" i="11"/>
  <c r="O53" i="11"/>
  <c r="O85" i="11"/>
  <c r="O101" i="11"/>
  <c r="O247" i="11"/>
  <c r="O275" i="11"/>
  <c r="O285" i="11"/>
  <c r="O299" i="11"/>
  <c r="O303" i="11"/>
  <c r="K19" i="10"/>
  <c r="I27" i="10"/>
  <c r="K53" i="10"/>
  <c r="K85" i="10"/>
  <c r="K101" i="10"/>
  <c r="O112" i="10"/>
  <c r="I163" i="10"/>
  <c r="I179" i="10"/>
  <c r="I191" i="10"/>
  <c r="O198" i="10"/>
  <c r="I205" i="10"/>
  <c r="O224" i="10"/>
  <c r="I231" i="10"/>
  <c r="O240" i="10"/>
  <c r="K247" i="10"/>
  <c r="K259" i="10"/>
  <c r="K275" i="10"/>
  <c r="K285" i="10"/>
  <c r="K299" i="10"/>
  <c r="K303" i="10"/>
  <c r="I323" i="10"/>
  <c r="K337" i="10"/>
  <c r="I339" i="10"/>
  <c r="K40" i="10"/>
  <c r="K54" i="10"/>
  <c r="K58" i="10"/>
  <c r="O63" i="10"/>
  <c r="O91" i="10"/>
  <c r="K102" i="10"/>
  <c r="K106" i="10"/>
  <c r="O121" i="10"/>
  <c r="O157" i="10"/>
  <c r="O169" i="10"/>
  <c r="O185" i="10"/>
  <c r="K204" i="10"/>
  <c r="K230" i="10"/>
  <c r="K260" i="10"/>
  <c r="O267" i="10"/>
  <c r="O317" i="10"/>
  <c r="K338" i="10"/>
  <c r="G121" i="10"/>
  <c r="G157" i="10"/>
  <c r="G169" i="10"/>
  <c r="G185" i="10"/>
  <c r="G267" i="10"/>
  <c r="G317" i="10"/>
  <c r="K35" i="10"/>
  <c r="O40" i="10"/>
  <c r="K47" i="10"/>
  <c r="O54" i="10"/>
  <c r="O58" i="10"/>
  <c r="O70" i="10"/>
  <c r="O102" i="10"/>
  <c r="O106" i="10"/>
  <c r="K137" i="10"/>
  <c r="O204" i="10"/>
  <c r="O230" i="10"/>
  <c r="O260" i="10"/>
  <c r="O338" i="10"/>
  <c r="O27" i="10"/>
  <c r="G40" i="10"/>
  <c r="G54" i="10"/>
  <c r="G58" i="10"/>
  <c r="G70" i="10"/>
  <c r="K112" i="10"/>
  <c r="O163" i="10"/>
  <c r="O179" i="10"/>
  <c r="O191" i="10"/>
  <c r="K198" i="10"/>
  <c r="O205" i="10"/>
  <c r="K224" i="10"/>
  <c r="O231" i="10"/>
  <c r="K240" i="10"/>
  <c r="O323" i="10"/>
  <c r="O339" i="10"/>
  <c r="M224" i="9"/>
  <c r="O10" i="9"/>
  <c r="K27" i="9"/>
  <c r="I35" i="9"/>
  <c r="I47" i="9"/>
  <c r="G63" i="9"/>
  <c r="O84" i="9"/>
  <c r="G91" i="9"/>
  <c r="G121" i="9"/>
  <c r="O132" i="9"/>
  <c r="I137" i="9"/>
  <c r="O144" i="9"/>
  <c r="G157" i="9"/>
  <c r="K163" i="9"/>
  <c r="G169" i="9"/>
  <c r="O170" i="9"/>
  <c r="K179" i="9"/>
  <c r="G185" i="9"/>
  <c r="K191" i="9"/>
  <c r="K205" i="9"/>
  <c r="K231" i="9"/>
  <c r="G267" i="9"/>
  <c r="O298" i="9"/>
  <c r="G317" i="9"/>
  <c r="K323" i="9"/>
  <c r="K339" i="9"/>
  <c r="M240" i="9"/>
  <c r="O19" i="9"/>
  <c r="O53" i="9"/>
  <c r="K78" i="9"/>
  <c r="O85" i="9"/>
  <c r="K96" i="9"/>
  <c r="O101" i="9"/>
  <c r="K126" i="9"/>
  <c r="K150" i="9"/>
  <c r="I198" i="9"/>
  <c r="K216" i="9"/>
  <c r="I224" i="9"/>
  <c r="I240" i="9"/>
  <c r="O247" i="9"/>
  <c r="K254" i="9"/>
  <c r="O259" i="9"/>
  <c r="O275" i="9"/>
  <c r="O285" i="9"/>
  <c r="K292" i="9"/>
  <c r="O299" i="9"/>
  <c r="O303" i="9"/>
  <c r="K310" i="9"/>
  <c r="K332" i="9"/>
  <c r="O337" i="9"/>
  <c r="G19" i="9"/>
  <c r="G53" i="9"/>
  <c r="I63" i="9"/>
  <c r="G85" i="9"/>
  <c r="I91" i="9"/>
  <c r="G101" i="9"/>
  <c r="I121" i="9"/>
  <c r="I157" i="9"/>
  <c r="I169" i="9"/>
  <c r="I185" i="9"/>
  <c r="G247" i="9"/>
  <c r="G259" i="9"/>
  <c r="I267" i="9"/>
  <c r="G275" i="9"/>
  <c r="G285" i="9"/>
  <c r="G299" i="9"/>
  <c r="G303" i="9"/>
  <c r="I317" i="9"/>
  <c r="G337" i="9"/>
  <c r="K112" i="9"/>
  <c r="K63" i="9"/>
  <c r="K91" i="9"/>
  <c r="K121" i="9"/>
  <c r="K157" i="9"/>
  <c r="K169" i="9"/>
  <c r="K267" i="9"/>
  <c r="K317" i="9"/>
  <c r="O58" i="8"/>
  <c r="O102" i="8"/>
  <c r="O106" i="8"/>
  <c r="O230" i="8"/>
  <c r="O260" i="8"/>
  <c r="I267" i="8"/>
  <c r="I317" i="8"/>
  <c r="M323" i="8"/>
  <c r="M339" i="8"/>
  <c r="O70" i="8"/>
  <c r="I91" i="8"/>
  <c r="I121" i="8"/>
  <c r="I169" i="8"/>
  <c r="I185" i="8"/>
  <c r="O27" i="8"/>
  <c r="G40" i="8"/>
  <c r="G54" i="8"/>
  <c r="G58" i="8"/>
  <c r="G70" i="8"/>
  <c r="G102" i="8"/>
  <c r="G106" i="8"/>
  <c r="K112" i="8"/>
  <c r="O163" i="8"/>
  <c r="O179" i="8"/>
  <c r="O191" i="8"/>
  <c r="K198" i="8"/>
  <c r="G204" i="8"/>
  <c r="O205" i="8"/>
  <c r="K224" i="8"/>
  <c r="G230" i="8"/>
  <c r="O231" i="8"/>
  <c r="K240" i="8"/>
  <c r="O323" i="8"/>
  <c r="O339" i="8"/>
  <c r="O40" i="8"/>
  <c r="O54" i="8"/>
  <c r="I63" i="8"/>
  <c r="I157" i="8"/>
  <c r="O204" i="8"/>
  <c r="G27" i="8"/>
  <c r="K63" i="8"/>
  <c r="O78" i="8"/>
  <c r="K91" i="8"/>
  <c r="O96" i="8"/>
  <c r="K121" i="8"/>
  <c r="O126" i="8"/>
  <c r="O150" i="8"/>
  <c r="K157" i="8"/>
  <c r="G163" i="8"/>
  <c r="K169" i="8"/>
  <c r="G179" i="8"/>
  <c r="K185" i="8"/>
  <c r="G191" i="8"/>
  <c r="G205" i="8"/>
  <c r="O216" i="8"/>
  <c r="G231" i="8"/>
  <c r="O254" i="8"/>
  <c r="K267" i="8"/>
  <c r="O292" i="8"/>
  <c r="O310" i="8"/>
  <c r="K317" i="8"/>
  <c r="G323" i="8"/>
  <c r="O332" i="8"/>
  <c r="G339" i="8"/>
  <c r="K19" i="8"/>
  <c r="K53" i="8"/>
  <c r="K85" i="8"/>
  <c r="K101" i="8"/>
  <c r="K247" i="8"/>
  <c r="K259" i="8"/>
  <c r="K275" i="8"/>
  <c r="K285" i="8"/>
  <c r="K299" i="8"/>
  <c r="K303" i="8"/>
  <c r="K337" i="8"/>
  <c r="K40" i="8"/>
  <c r="K54" i="8"/>
  <c r="K58" i="8"/>
  <c r="K70" i="8"/>
  <c r="K102" i="8"/>
  <c r="K106" i="8"/>
  <c r="K204" i="8"/>
  <c r="K230" i="8"/>
  <c r="K260" i="8"/>
  <c r="O267" i="8"/>
  <c r="O317" i="8"/>
  <c r="K338" i="8"/>
  <c r="O35" i="7"/>
  <c r="O47" i="7"/>
  <c r="G78" i="7"/>
  <c r="G126" i="7"/>
  <c r="O137" i="7"/>
  <c r="K144" i="7"/>
  <c r="G254" i="7"/>
  <c r="G292" i="7"/>
  <c r="G310" i="7"/>
  <c r="G332" i="7"/>
  <c r="G96" i="7"/>
  <c r="K132" i="7"/>
  <c r="G150" i="7"/>
  <c r="G216" i="7"/>
  <c r="K19" i="7"/>
  <c r="G35" i="7"/>
  <c r="G47" i="7"/>
  <c r="K53" i="7"/>
  <c r="K85" i="7"/>
  <c r="K101" i="7"/>
  <c r="O112" i="7"/>
  <c r="G137" i="7"/>
  <c r="O198" i="7"/>
  <c r="O224" i="7"/>
  <c r="O240" i="7"/>
  <c r="K247" i="7"/>
  <c r="K259" i="7"/>
  <c r="K275" i="7"/>
  <c r="K285" i="7"/>
  <c r="K299" i="7"/>
  <c r="K303" i="7"/>
  <c r="K337" i="7"/>
  <c r="O63" i="7"/>
  <c r="O91" i="7"/>
  <c r="G112" i="7"/>
  <c r="O157" i="7"/>
  <c r="O169" i="7"/>
  <c r="O185" i="7"/>
  <c r="G198" i="7"/>
  <c r="G224" i="7"/>
  <c r="G240" i="7"/>
  <c r="O267" i="7"/>
  <c r="O317" i="7"/>
  <c r="M137" i="7"/>
  <c r="K27" i="7"/>
  <c r="K163" i="7"/>
  <c r="K179" i="7"/>
  <c r="K191" i="7"/>
  <c r="K205" i="7"/>
  <c r="K231" i="7"/>
  <c r="K323" i="7"/>
  <c r="K339" i="7"/>
  <c r="M47" i="7"/>
  <c r="K78" i="7"/>
  <c r="K96" i="7"/>
  <c r="K126" i="7"/>
  <c r="K150" i="7"/>
  <c r="K216" i="7"/>
  <c r="K254" i="7"/>
  <c r="K292" i="7"/>
  <c r="K310" i="7"/>
  <c r="K332" i="7"/>
  <c r="I27" i="6"/>
  <c r="G35" i="6"/>
  <c r="G47" i="6"/>
  <c r="O112" i="6"/>
  <c r="G137" i="6"/>
  <c r="I163" i="6"/>
  <c r="I179" i="6"/>
  <c r="I191" i="6"/>
  <c r="O198" i="6"/>
  <c r="I205" i="6"/>
  <c r="O224" i="6"/>
  <c r="I231" i="6"/>
  <c r="O240" i="6"/>
  <c r="I323" i="6"/>
  <c r="I339" i="6"/>
  <c r="G27" i="6"/>
  <c r="O126" i="6"/>
  <c r="O150" i="6"/>
  <c r="M10" i="6"/>
  <c r="K40" i="6"/>
  <c r="K54" i="6"/>
  <c r="K58" i="6"/>
  <c r="K70" i="6"/>
  <c r="I78" i="6"/>
  <c r="M84" i="6"/>
  <c r="I96" i="6"/>
  <c r="K102" i="6"/>
  <c r="K106" i="6"/>
  <c r="I126" i="6"/>
  <c r="M132" i="6"/>
  <c r="M144" i="6"/>
  <c r="I150" i="6"/>
  <c r="M170" i="6"/>
  <c r="K204" i="6"/>
  <c r="I216" i="6"/>
  <c r="K230" i="6"/>
  <c r="I254" i="6"/>
  <c r="K260" i="6"/>
  <c r="I292" i="6"/>
  <c r="M298" i="6"/>
  <c r="I310" i="6"/>
  <c r="I332" i="6"/>
  <c r="K338" i="6"/>
  <c r="O96" i="6"/>
  <c r="G205" i="6"/>
  <c r="K27" i="6"/>
  <c r="I35" i="6"/>
  <c r="I47" i="6"/>
  <c r="I137" i="6"/>
  <c r="K163" i="6"/>
  <c r="K179" i="6"/>
  <c r="K191" i="6"/>
  <c r="K205" i="6"/>
  <c r="K231" i="6"/>
  <c r="K323" i="6"/>
  <c r="K339" i="6"/>
  <c r="O163" i="6"/>
  <c r="O179" i="6"/>
  <c r="O191" i="6"/>
  <c r="O231" i="6"/>
  <c r="O323" i="6"/>
  <c r="O339" i="6"/>
  <c r="O216" i="6"/>
  <c r="O78" i="6"/>
  <c r="O254" i="6"/>
  <c r="O292" i="6"/>
  <c r="O310" i="6"/>
  <c r="O332" i="6"/>
  <c r="M96" i="5"/>
  <c r="G47" i="5"/>
  <c r="M121" i="5"/>
  <c r="O10" i="5"/>
  <c r="K27" i="5"/>
  <c r="I35" i="5"/>
  <c r="I47" i="5"/>
  <c r="G63" i="5"/>
  <c r="O84" i="5"/>
  <c r="G91" i="5"/>
  <c r="G121" i="5"/>
  <c r="O132" i="5"/>
  <c r="I137" i="5"/>
  <c r="O144" i="5"/>
  <c r="G157" i="5"/>
  <c r="K163" i="5"/>
  <c r="G169" i="5"/>
  <c r="O170" i="5"/>
  <c r="K179" i="5"/>
  <c r="G185" i="5"/>
  <c r="K191" i="5"/>
  <c r="K205" i="5"/>
  <c r="K231" i="5"/>
  <c r="G267" i="5"/>
  <c r="O298" i="5"/>
  <c r="G317" i="5"/>
  <c r="K323" i="5"/>
  <c r="K339" i="5"/>
  <c r="M78" i="5"/>
  <c r="G35" i="5"/>
  <c r="M63" i="5"/>
  <c r="M91" i="5"/>
  <c r="G137" i="5"/>
  <c r="M157" i="5"/>
  <c r="M185" i="5"/>
  <c r="M267" i="5"/>
  <c r="M317" i="5"/>
  <c r="I112" i="5"/>
  <c r="K126" i="5"/>
  <c r="K150" i="5"/>
  <c r="I198" i="5"/>
  <c r="M204" i="5"/>
  <c r="K216" i="5"/>
  <c r="I224" i="5"/>
  <c r="M230" i="5"/>
  <c r="I240" i="5"/>
  <c r="K254" i="5"/>
  <c r="M260" i="5"/>
  <c r="K292" i="5"/>
  <c r="K310" i="5"/>
  <c r="K332" i="5"/>
  <c r="M338" i="5"/>
  <c r="I63" i="5"/>
  <c r="I185" i="5"/>
  <c r="I267" i="5"/>
  <c r="I317" i="5"/>
  <c r="O78" i="5"/>
  <c r="O96" i="5"/>
  <c r="O126" i="5"/>
  <c r="O150" i="5"/>
  <c r="O216" i="5"/>
  <c r="O254" i="5"/>
  <c r="O292" i="5"/>
  <c r="O310" i="5"/>
  <c r="O332" i="5"/>
  <c r="G96" i="5"/>
  <c r="G126" i="5"/>
  <c r="G150" i="5"/>
  <c r="G216" i="5"/>
  <c r="M47" i="4"/>
  <c r="G63" i="4"/>
  <c r="G91" i="4"/>
  <c r="K132" i="4"/>
  <c r="K144" i="4"/>
  <c r="G185" i="4"/>
  <c r="I185" i="4"/>
  <c r="M267" i="4"/>
  <c r="U292" i="4"/>
  <c r="O303" i="4"/>
  <c r="G303" i="4"/>
  <c r="G40" i="4"/>
  <c r="O40" i="4"/>
  <c r="O53" i="4"/>
  <c r="G53" i="4"/>
  <c r="O101" i="4"/>
  <c r="G101" i="4"/>
  <c r="G121" i="4"/>
  <c r="I121" i="4"/>
  <c r="O259" i="4"/>
  <c r="G259" i="4"/>
  <c r="O285" i="4"/>
  <c r="G285" i="4"/>
  <c r="M19" i="4"/>
  <c r="U47" i="4"/>
  <c r="K53" i="4"/>
  <c r="M85" i="4"/>
  <c r="T96" i="4"/>
  <c r="K101" i="4"/>
  <c r="M121" i="4"/>
  <c r="T179" i="4"/>
  <c r="T191" i="4"/>
  <c r="U216" i="4"/>
  <c r="M240" i="4"/>
  <c r="O247" i="4"/>
  <c r="G247" i="4"/>
  <c r="M259" i="4"/>
  <c r="M285" i="4"/>
  <c r="O19" i="4"/>
  <c r="G19" i="4"/>
  <c r="G58" i="4"/>
  <c r="O58" i="4"/>
  <c r="O85" i="4"/>
  <c r="G85" i="4"/>
  <c r="G106" i="4"/>
  <c r="O106" i="4"/>
  <c r="G157" i="4"/>
  <c r="I157" i="4"/>
  <c r="G169" i="4"/>
  <c r="I169" i="4"/>
  <c r="I240" i="4"/>
  <c r="O240" i="4"/>
  <c r="U332" i="4"/>
  <c r="O337" i="4"/>
  <c r="I337" i="4"/>
  <c r="G337" i="4"/>
  <c r="I112" i="4"/>
  <c r="O112" i="4"/>
  <c r="U126" i="4"/>
  <c r="O63" i="4"/>
  <c r="O91" i="4"/>
  <c r="O299" i="4"/>
  <c r="G299" i="4"/>
  <c r="G317" i="4"/>
  <c r="I317" i="4"/>
  <c r="G54" i="4"/>
  <c r="O54" i="4"/>
  <c r="M63" i="4"/>
  <c r="G70" i="4"/>
  <c r="O70" i="4"/>
  <c r="K78" i="4"/>
  <c r="U78" i="4"/>
  <c r="M91" i="4"/>
  <c r="G102" i="4"/>
  <c r="O102" i="4"/>
  <c r="G240" i="4"/>
  <c r="O275" i="4"/>
  <c r="G275" i="4"/>
  <c r="M299" i="4"/>
  <c r="M317" i="4"/>
  <c r="I19" i="4"/>
  <c r="M54" i="4"/>
  <c r="I58" i="4"/>
  <c r="M70" i="4"/>
  <c r="I85" i="4"/>
  <c r="M102" i="4"/>
  <c r="I106" i="4"/>
  <c r="G112" i="4"/>
  <c r="I198" i="4"/>
  <c r="O198" i="4"/>
  <c r="I224" i="4"/>
  <c r="O224" i="4"/>
  <c r="G267" i="4"/>
  <c r="I267" i="4"/>
  <c r="M275" i="4"/>
  <c r="O204" i="4"/>
  <c r="O230" i="4"/>
  <c r="O260" i="4"/>
  <c r="O338" i="4"/>
  <c r="I10" i="4"/>
  <c r="M78" i="4"/>
  <c r="I84" i="4"/>
  <c r="M96" i="4"/>
  <c r="M126" i="4"/>
  <c r="I132" i="4"/>
  <c r="I144" i="4"/>
  <c r="M150" i="4"/>
  <c r="I170" i="4"/>
  <c r="M216" i="4"/>
  <c r="M254" i="4"/>
  <c r="M292" i="4"/>
  <c r="I298" i="4"/>
  <c r="M310" i="4"/>
  <c r="M332" i="4"/>
  <c r="K247" i="4"/>
  <c r="K259" i="4"/>
  <c r="K275" i="4"/>
  <c r="K285" i="4"/>
  <c r="K299" i="4"/>
  <c r="K303" i="4"/>
  <c r="K337" i="4"/>
  <c r="O19" i="3"/>
  <c r="G19" i="3"/>
  <c r="O40" i="3"/>
  <c r="O54" i="3"/>
  <c r="O70" i="3"/>
  <c r="G85" i="3"/>
  <c r="O106" i="3"/>
  <c r="O204" i="3"/>
  <c r="O230" i="3"/>
  <c r="G247" i="3"/>
  <c r="G259" i="3"/>
  <c r="O260" i="3"/>
  <c r="G275" i="3"/>
  <c r="G285" i="3"/>
  <c r="G299" i="3"/>
  <c r="G303" i="3"/>
  <c r="G337" i="3"/>
  <c r="I53" i="3"/>
  <c r="K63" i="3"/>
  <c r="O78" i="3"/>
  <c r="I85" i="3"/>
  <c r="K91" i="3"/>
  <c r="O96" i="3"/>
  <c r="I101" i="3"/>
  <c r="K121" i="3"/>
  <c r="O126" i="3"/>
  <c r="O150" i="3"/>
  <c r="G163" i="3"/>
  <c r="G179" i="3"/>
  <c r="G191" i="3"/>
  <c r="G205" i="3"/>
  <c r="O216" i="3"/>
  <c r="G231" i="3"/>
  <c r="I247" i="3"/>
  <c r="O254" i="3"/>
  <c r="I259" i="3"/>
  <c r="I275" i="3"/>
  <c r="O292" i="3"/>
  <c r="I299" i="3"/>
  <c r="I303" i="3"/>
  <c r="O310" i="3"/>
  <c r="G323" i="3"/>
  <c r="O332" i="3"/>
  <c r="I337" i="3"/>
  <c r="G339" i="3"/>
  <c r="G53" i="3"/>
  <c r="G101" i="3"/>
  <c r="O102" i="3"/>
  <c r="G27" i="3"/>
  <c r="K10" i="3"/>
  <c r="I40" i="3"/>
  <c r="I54" i="3"/>
  <c r="I58" i="3"/>
  <c r="I70" i="3"/>
  <c r="K84" i="3"/>
  <c r="I102" i="3"/>
  <c r="I106" i="3"/>
  <c r="K132" i="3"/>
  <c r="O137" i="3"/>
  <c r="K144" i="3"/>
  <c r="K170" i="3"/>
  <c r="I204" i="3"/>
  <c r="I230" i="3"/>
  <c r="I260" i="3"/>
  <c r="K298" i="3"/>
  <c r="I338" i="3"/>
  <c r="O58" i="3"/>
  <c r="K19" i="3"/>
  <c r="I27" i="3"/>
  <c r="K53" i="3"/>
  <c r="K85" i="3"/>
  <c r="K101" i="3"/>
  <c r="I163" i="3"/>
  <c r="I179" i="3"/>
  <c r="I191" i="3"/>
  <c r="I205" i="3"/>
  <c r="I231" i="3"/>
  <c r="K247" i="3"/>
  <c r="K259" i="3"/>
  <c r="K275" i="3"/>
  <c r="K285" i="3"/>
  <c r="K299" i="3"/>
  <c r="K303" i="3"/>
  <c r="I323" i="3"/>
  <c r="K337" i="3"/>
  <c r="I339" i="3"/>
  <c r="K102" i="3"/>
  <c r="K338" i="3"/>
  <c r="K339" i="3"/>
  <c r="O338" i="3"/>
  <c r="M205" i="2"/>
  <c r="M323" i="2"/>
  <c r="O179" i="2"/>
  <c r="O191" i="2"/>
  <c r="O231" i="2"/>
  <c r="I27" i="2"/>
  <c r="G35" i="2"/>
  <c r="G47" i="2"/>
  <c r="M63" i="2"/>
  <c r="M91" i="2"/>
  <c r="M121" i="2"/>
  <c r="G137" i="2"/>
  <c r="M157" i="2"/>
  <c r="I163" i="2"/>
  <c r="M169" i="2"/>
  <c r="I179" i="2"/>
  <c r="M185" i="2"/>
  <c r="I191" i="2"/>
  <c r="I205" i="2"/>
  <c r="I231" i="2"/>
  <c r="M267" i="2"/>
  <c r="M317" i="2"/>
  <c r="I323" i="2"/>
  <c r="I339" i="2"/>
  <c r="M10" i="2"/>
  <c r="K54" i="2"/>
  <c r="K58" i="2"/>
  <c r="I78" i="2"/>
  <c r="M84" i="2"/>
  <c r="I96" i="2"/>
  <c r="K102" i="2"/>
  <c r="I126" i="2"/>
  <c r="M170" i="2"/>
  <c r="K106" i="2"/>
  <c r="M144" i="2"/>
  <c r="I150" i="2"/>
  <c r="K204" i="2"/>
  <c r="I216" i="2"/>
  <c r="K230" i="2"/>
  <c r="I254" i="2"/>
  <c r="K260" i="2"/>
  <c r="I292" i="2"/>
  <c r="M298" i="2"/>
  <c r="I310" i="2"/>
  <c r="I332" i="2"/>
  <c r="K338" i="2"/>
  <c r="K27" i="2"/>
  <c r="I35" i="2"/>
  <c r="I47" i="2"/>
  <c r="I137" i="2"/>
  <c r="K163" i="2"/>
  <c r="K179" i="2"/>
  <c r="K191" i="2"/>
  <c r="K231" i="2"/>
  <c r="K339" i="2"/>
  <c r="G53" i="2"/>
  <c r="G19" i="2"/>
  <c r="O205" i="2"/>
  <c r="O323" i="2"/>
  <c r="O339" i="2"/>
  <c r="G27" i="2"/>
  <c r="O78" i="2"/>
  <c r="O96" i="2"/>
  <c r="O126" i="2"/>
  <c r="O150" i="2"/>
  <c r="G163" i="2"/>
  <c r="O216" i="2"/>
  <c r="O254" i="2"/>
  <c r="O292" i="2"/>
  <c r="O310" i="2"/>
  <c r="O332" i="2"/>
  <c r="M19" i="1"/>
  <c r="O19" i="1"/>
  <c r="I10" i="1"/>
  <c r="I19" i="1"/>
  <c r="K47" i="1"/>
  <c r="G53" i="1"/>
  <c r="G63" i="1"/>
  <c r="M63" i="1"/>
  <c r="I78" i="1"/>
  <c r="M84" i="1"/>
  <c r="I91" i="1"/>
  <c r="G101" i="1"/>
  <c r="M112" i="1"/>
  <c r="G121" i="1"/>
  <c r="O121" i="1"/>
  <c r="G137" i="1"/>
  <c r="I137" i="1"/>
  <c r="O137" i="1"/>
  <c r="K150" i="1"/>
  <c r="G163" i="1"/>
  <c r="M332" i="1"/>
  <c r="M70" i="1"/>
  <c r="I27" i="1"/>
  <c r="M40" i="1"/>
  <c r="M96" i="1"/>
  <c r="M205" i="1"/>
  <c r="O332" i="1"/>
  <c r="U338" i="1"/>
  <c r="K78" i="1"/>
  <c r="U230" i="1"/>
  <c r="M254" i="1"/>
  <c r="M292" i="1"/>
  <c r="M310" i="1"/>
  <c r="O254" i="1"/>
  <c r="U260" i="1"/>
  <c r="G267" i="1"/>
  <c r="O267" i="1"/>
  <c r="O292" i="1"/>
  <c r="O310" i="1"/>
  <c r="G317" i="1"/>
  <c r="O317" i="1"/>
  <c r="G157" i="1"/>
  <c r="O157" i="1"/>
  <c r="G185" i="1"/>
  <c r="O185" i="1"/>
  <c r="O198" i="1"/>
  <c r="I198" i="1"/>
  <c r="G198" i="1"/>
  <c r="O126" i="1"/>
  <c r="K27" i="1"/>
  <c r="O35" i="1"/>
  <c r="G47" i="1"/>
  <c r="U70" i="1"/>
  <c r="O78" i="1"/>
  <c r="O91" i="1"/>
  <c r="G150" i="1"/>
  <c r="M157" i="1"/>
  <c r="O163" i="1"/>
  <c r="M185" i="1"/>
  <c r="O240" i="1"/>
  <c r="I240" i="1"/>
  <c r="G240" i="1"/>
  <c r="G10" i="1"/>
  <c r="M53" i="1"/>
  <c r="M101" i="1"/>
  <c r="G126" i="1"/>
  <c r="G169" i="1"/>
  <c r="O169" i="1"/>
  <c r="U191" i="1"/>
  <c r="U204" i="1"/>
  <c r="M216" i="1"/>
  <c r="I231" i="1"/>
  <c r="T247" i="1"/>
  <c r="G254" i="1"/>
  <c r="T259" i="1"/>
  <c r="T285" i="1"/>
  <c r="G292" i="1"/>
  <c r="T303" i="1"/>
  <c r="G310" i="1"/>
  <c r="U339" i="1"/>
  <c r="O27" i="1"/>
  <c r="T27" i="1"/>
  <c r="G35" i="1"/>
  <c r="M169" i="1"/>
  <c r="O216" i="1"/>
  <c r="O224" i="1"/>
  <c r="I224" i="1"/>
  <c r="G224" i="1"/>
  <c r="U231" i="1"/>
  <c r="I267" i="1"/>
  <c r="I317" i="1"/>
  <c r="K204" i="1"/>
  <c r="O298" i="1"/>
</calcChain>
</file>

<file path=xl/sharedStrings.xml><?xml version="1.0" encoding="utf-8"?>
<sst xmlns="http://schemas.openxmlformats.org/spreadsheetml/2006/main" count="16336" uniqueCount="619">
  <si>
    <t/>
  </si>
  <si>
    <t>Figures Finalised as at 2023/10/16</t>
  </si>
  <si>
    <t>STATEMENT OF OPERATING EXPENDITURE FOR THE 1st Quarter Ended 30 September 2023</t>
  </si>
  <si>
    <t>Executive and council</t>
  </si>
  <si>
    <t>Budget</t>
  </si>
  <si>
    <t>First Quarter 2023/24</t>
  </si>
  <si>
    <t>Second Quarter 2023/24</t>
  </si>
  <si>
    <t>Third Quarter 2023/24</t>
  </si>
  <si>
    <t>Fourth Quarter 2023/24</t>
  </si>
  <si>
    <t>Year to date: 30 September 2023</t>
  </si>
  <si>
    <t>First Quarter 2022/23</t>
  </si>
  <si>
    <t>R thousands</t>
  </si>
  <si>
    <t>Code</t>
  </si>
  <si>
    <t>Main app</t>
  </si>
  <si>
    <t>Adjusted Budget</t>
  </si>
  <si>
    <t>Actual Expenditure</t>
  </si>
  <si>
    <t>1st Q as % of Main app</t>
  </si>
  <si>
    <t>2nd Q as % of Main app</t>
  </si>
  <si>
    <t>3rd Q as % of adj budget</t>
  </si>
  <si>
    <t>4th Q as % of adj budget</t>
  </si>
  <si>
    <t>Total Expenditure as % of Main app</t>
  </si>
  <si>
    <t>Q1 of 2022/23 to Q1 of 2023/24</t>
  </si>
  <si>
    <t>EASTERN CAPE</t>
  </si>
  <si>
    <t>A</t>
  </si>
  <si>
    <t>Buffalo City</t>
  </si>
  <si>
    <t>BUF</t>
  </si>
  <si>
    <t>Nelson Mandela Bay</t>
  </si>
  <si>
    <t>NMA</t>
  </si>
  <si>
    <t>Total Metros</t>
  </si>
  <si>
    <t>B</t>
  </si>
  <si>
    <t>Dr Beyers Naude</t>
  </si>
  <si>
    <t>EC101</t>
  </si>
  <si>
    <t>Blue Crane Route</t>
  </si>
  <si>
    <t>EC102</t>
  </si>
  <si>
    <t>Makana</t>
  </si>
  <si>
    <t>EC104</t>
  </si>
  <si>
    <t>Ndlambe</t>
  </si>
  <si>
    <t>EC105</t>
  </si>
  <si>
    <t>Sundays River Valley</t>
  </si>
  <si>
    <t>EC106</t>
  </si>
  <si>
    <t>Kouga</t>
  </si>
  <si>
    <t>EC108</t>
  </si>
  <si>
    <t>Kou-Kamma</t>
  </si>
  <si>
    <t>EC109</t>
  </si>
  <si>
    <t>C</t>
  </si>
  <si>
    <t>Sarah Baartman</t>
  </si>
  <si>
    <t>DC10</t>
  </si>
  <si>
    <t>Total Sarah Baartman</t>
  </si>
  <si>
    <t>Mbhashe</t>
  </si>
  <si>
    <t>EC121</t>
  </si>
  <si>
    <t>Mnquma</t>
  </si>
  <si>
    <t>EC122</t>
  </si>
  <si>
    <t>Great Kei</t>
  </si>
  <si>
    <t>EC123</t>
  </si>
  <si>
    <t>Amahlathi</t>
  </si>
  <si>
    <t>EC124</t>
  </si>
  <si>
    <t>Ngqushwa</t>
  </si>
  <si>
    <t>EC126</t>
  </si>
  <si>
    <t>Raymond Mhlaba</t>
  </si>
  <si>
    <t>EC129</t>
  </si>
  <si>
    <t>Amathole</t>
  </si>
  <si>
    <t>DC12</t>
  </si>
  <si>
    <t>Total Amathole</t>
  </si>
  <si>
    <t>Inxuba Yethemba</t>
  </si>
  <si>
    <t>EC131</t>
  </si>
  <si>
    <t>Intsika Yethu</t>
  </si>
  <si>
    <t>EC135</t>
  </si>
  <si>
    <t>Emalahleni (EC)</t>
  </si>
  <si>
    <t>EC136</t>
  </si>
  <si>
    <t>Dr. A.B. Xuma</t>
  </si>
  <si>
    <t>EC137</t>
  </si>
  <si>
    <t>Sakhisizwe</t>
  </si>
  <si>
    <t>EC138</t>
  </si>
  <si>
    <t>Enoch Mgijima</t>
  </si>
  <si>
    <t>EC139</t>
  </si>
  <si>
    <t>Chris Hani</t>
  </si>
  <si>
    <t>DC13</t>
  </si>
  <si>
    <t>Total Chris Hani</t>
  </si>
  <si>
    <t>Elundini</t>
  </si>
  <si>
    <t>EC141</t>
  </si>
  <si>
    <t>Senqu</t>
  </si>
  <si>
    <t>EC142</t>
  </si>
  <si>
    <t>Walter Sisulu</t>
  </si>
  <si>
    <t>EC145</t>
  </si>
  <si>
    <t>Joe Gqabi</t>
  </si>
  <si>
    <t>DC14</t>
  </si>
  <si>
    <t>Total Joe Gqabi</t>
  </si>
  <si>
    <t>Ngquza Hills</t>
  </si>
  <si>
    <t>EC153</t>
  </si>
  <si>
    <t>Port St Johns</t>
  </si>
  <si>
    <t>EC154</t>
  </si>
  <si>
    <t>Nyandeni</t>
  </si>
  <si>
    <t>EC155</t>
  </si>
  <si>
    <t>Mhlontlo</t>
  </si>
  <si>
    <t>EC156</t>
  </si>
  <si>
    <t>King Sabata Dalindyebo</t>
  </si>
  <si>
    <t>EC157</t>
  </si>
  <si>
    <t>O R Tambo</t>
  </si>
  <si>
    <t>DC15</t>
  </si>
  <si>
    <t>Total O .R. Tambo</t>
  </si>
  <si>
    <t>Matatiele</t>
  </si>
  <si>
    <t>EC441</t>
  </si>
  <si>
    <t>Umzimvubu</t>
  </si>
  <si>
    <t>EC442</t>
  </si>
  <si>
    <t>Winnie Madikizela-Mandela</t>
  </si>
  <si>
    <t>EC443</t>
  </si>
  <si>
    <t>Ntabankulu</t>
  </si>
  <si>
    <t>EC444</t>
  </si>
  <si>
    <t>Alfred Nzo</t>
  </si>
  <si>
    <t>DC44</t>
  </si>
  <si>
    <t>Total Alfred Nzo</t>
  </si>
  <si>
    <t>Total Eastern Cape</t>
  </si>
  <si>
    <t>FREE STATE</t>
  </si>
  <si>
    <t>Mangaung</t>
  </si>
  <si>
    <t>MAN</t>
  </si>
  <si>
    <t>Letsemeng</t>
  </si>
  <si>
    <t>FS161</t>
  </si>
  <si>
    <t>Kopanong</t>
  </si>
  <si>
    <t>FS162</t>
  </si>
  <si>
    <t>Mohokare</t>
  </si>
  <si>
    <t>FS163</t>
  </si>
  <si>
    <t>Xhariep</t>
  </si>
  <si>
    <t>DC16</t>
  </si>
  <si>
    <t>Total Xhariep</t>
  </si>
  <si>
    <t>Masilonyana</t>
  </si>
  <si>
    <t>FS181</t>
  </si>
  <si>
    <t>Tokologo</t>
  </si>
  <si>
    <t>FS182</t>
  </si>
  <si>
    <t>Tswelopele</t>
  </si>
  <si>
    <t>FS183</t>
  </si>
  <si>
    <t>Matjhabeng</t>
  </si>
  <si>
    <t>FS184</t>
  </si>
  <si>
    <t>Nala</t>
  </si>
  <si>
    <t>FS185</t>
  </si>
  <si>
    <t>Lejweleputswa</t>
  </si>
  <si>
    <t>DC18</t>
  </si>
  <si>
    <t>Total Lejweleputswa</t>
  </si>
  <si>
    <t>Setsoto</t>
  </si>
  <si>
    <t>FS191</t>
  </si>
  <si>
    <t>Dihlabeng</t>
  </si>
  <si>
    <t>FS192</t>
  </si>
  <si>
    <t>Nketoana</t>
  </si>
  <si>
    <t>FS193</t>
  </si>
  <si>
    <t>Maluti-a-Phofung</t>
  </si>
  <si>
    <t>FS194</t>
  </si>
  <si>
    <t>Phumelela</t>
  </si>
  <si>
    <t>FS195</t>
  </si>
  <si>
    <t>Mantsopa</t>
  </si>
  <si>
    <t>FS196</t>
  </si>
  <si>
    <t>Thabo Mofutsanyana</t>
  </si>
  <si>
    <t>DC19</t>
  </si>
  <si>
    <t>Total Thabo Mofutsanyana</t>
  </si>
  <si>
    <t>Moqhaka</t>
  </si>
  <si>
    <t>FS201</t>
  </si>
  <si>
    <t>Ngwathe</t>
  </si>
  <si>
    <t>FS203</t>
  </si>
  <si>
    <t>Metsimaholo</t>
  </si>
  <si>
    <t>FS204</t>
  </si>
  <si>
    <t>Mafube</t>
  </si>
  <si>
    <t>FS205</t>
  </si>
  <si>
    <t>Fezile Dabi</t>
  </si>
  <si>
    <t>DC20</t>
  </si>
  <si>
    <t>Total Fezile Dabi</t>
  </si>
  <si>
    <t>Total Free State</t>
  </si>
  <si>
    <t>GAUTENG</t>
  </si>
  <si>
    <t>City of Ekurhuleni</t>
  </si>
  <si>
    <t>EKU</t>
  </si>
  <si>
    <t>City of Johannesburg</t>
  </si>
  <si>
    <t>JHB</t>
  </si>
  <si>
    <t>City of Tshwane</t>
  </si>
  <si>
    <t>TSH</t>
  </si>
  <si>
    <t>Emfuleni</t>
  </si>
  <si>
    <t>GT421</t>
  </si>
  <si>
    <t>Midvaal</t>
  </si>
  <si>
    <t>GT422</t>
  </si>
  <si>
    <t>Lesedi</t>
  </si>
  <si>
    <t>GT423</t>
  </si>
  <si>
    <t>Sedibeng</t>
  </si>
  <si>
    <t>DC42</t>
  </si>
  <si>
    <t>Total Sedibeng</t>
  </si>
  <si>
    <t>Mogale City</t>
  </si>
  <si>
    <t>GT481</t>
  </si>
  <si>
    <t>Merafong City</t>
  </si>
  <si>
    <t>GT484</t>
  </si>
  <si>
    <t>Rand West City</t>
  </si>
  <si>
    <t>GT485</t>
  </si>
  <si>
    <t>West Rand</t>
  </si>
  <si>
    <t>DC48</t>
  </si>
  <si>
    <t>Total West Rand</t>
  </si>
  <si>
    <t>Total Gauteng</t>
  </si>
  <si>
    <t>KWAZULU-NATAL</t>
  </si>
  <si>
    <t>eThekwini</t>
  </si>
  <si>
    <t>ETH</t>
  </si>
  <si>
    <t>Umdoni</t>
  </si>
  <si>
    <t>KZN212</t>
  </si>
  <si>
    <t>Umzumbe</t>
  </si>
  <si>
    <t>KZN213</t>
  </si>
  <si>
    <t>uMuziwabantu</t>
  </si>
  <si>
    <t>KZN214</t>
  </si>
  <si>
    <t>Ray Nkonyeni</t>
  </si>
  <si>
    <t>KZN216</t>
  </si>
  <si>
    <t>Ugu</t>
  </si>
  <si>
    <t>DC21</t>
  </si>
  <si>
    <t>Total Ugu</t>
  </si>
  <si>
    <t>uMshwathi</t>
  </si>
  <si>
    <t>KZN221</t>
  </si>
  <si>
    <t>uMngeni</t>
  </si>
  <si>
    <t>KZN222</t>
  </si>
  <si>
    <t>Mpofana</t>
  </si>
  <si>
    <t>KZN223</t>
  </si>
  <si>
    <t>Impendle</t>
  </si>
  <si>
    <t>KZN224</t>
  </si>
  <si>
    <t>Msunduzi</t>
  </si>
  <si>
    <t>KZN225</t>
  </si>
  <si>
    <t>Mkhambathini</t>
  </si>
  <si>
    <t>KZN226</t>
  </si>
  <si>
    <t>Richmond</t>
  </si>
  <si>
    <t>KZN227</t>
  </si>
  <si>
    <t>uMgungundlovu</t>
  </si>
  <si>
    <t>DC22</t>
  </si>
  <si>
    <t>Total uMgungundlovu</t>
  </si>
  <si>
    <t>Okhahlamba</t>
  </si>
  <si>
    <t>KZN235</t>
  </si>
  <si>
    <t>Inkosi Langalibalele</t>
  </si>
  <si>
    <t>KZN237</t>
  </si>
  <si>
    <t>Alfred Duma</t>
  </si>
  <si>
    <t>KZN238</t>
  </si>
  <si>
    <t>Uthukela</t>
  </si>
  <si>
    <t>DC23</t>
  </si>
  <si>
    <t>Total Uthukela</t>
  </si>
  <si>
    <t>Endumeni</t>
  </si>
  <si>
    <t>KZN241</t>
  </si>
  <si>
    <t>Nquthu</t>
  </si>
  <si>
    <t>KZN242</t>
  </si>
  <si>
    <t>Msinga</t>
  </si>
  <si>
    <t>KZN244</t>
  </si>
  <si>
    <t>Umvoti</t>
  </si>
  <si>
    <t>KZN245</t>
  </si>
  <si>
    <t>Umzinyathi</t>
  </si>
  <si>
    <t>DC24</t>
  </si>
  <si>
    <t>Total Umzinyathi</t>
  </si>
  <si>
    <t>Newcastle</t>
  </si>
  <si>
    <t>KZN252</t>
  </si>
  <si>
    <t>Emadlangeni</t>
  </si>
  <si>
    <t>KZN253</t>
  </si>
  <si>
    <t>Dannhauser</t>
  </si>
  <si>
    <t>KZN254</t>
  </si>
  <si>
    <t>Amajuba</t>
  </si>
  <si>
    <t>DC25</t>
  </si>
  <si>
    <t>Total Amajuba</t>
  </si>
  <si>
    <t>eDumbe</t>
  </si>
  <si>
    <t>KZN261</t>
  </si>
  <si>
    <t>uPhongolo</t>
  </si>
  <si>
    <t>KZN262</t>
  </si>
  <si>
    <t>Abaqulusi</t>
  </si>
  <si>
    <t>KZN263</t>
  </si>
  <si>
    <t>Nongoma</t>
  </si>
  <si>
    <t>KZN265</t>
  </si>
  <si>
    <t>Ulundi</t>
  </si>
  <si>
    <t>KZN266</t>
  </si>
  <si>
    <t>Zululand</t>
  </si>
  <si>
    <t>DC26</t>
  </si>
  <si>
    <t>Total Zululand</t>
  </si>
  <si>
    <t>Umhlabuyalingana</t>
  </si>
  <si>
    <t>KZN271</t>
  </si>
  <si>
    <t>Jozini</t>
  </si>
  <si>
    <t>KZN272</t>
  </si>
  <si>
    <t>Mtubatuba</t>
  </si>
  <si>
    <t>KZN275</t>
  </si>
  <si>
    <t>Hlabisa Big Five</t>
  </si>
  <si>
    <t>KZN276</t>
  </si>
  <si>
    <t>Umkhanyakude</t>
  </si>
  <si>
    <t>DC27</t>
  </si>
  <si>
    <t>Total Umkhanyakude</t>
  </si>
  <si>
    <t>Mfolozi</t>
  </si>
  <si>
    <t>KZN281</t>
  </si>
  <si>
    <t>uMhlathuze</t>
  </si>
  <si>
    <t>KZN282</t>
  </si>
  <si>
    <t>uMlalazi</t>
  </si>
  <si>
    <t>KZN284</t>
  </si>
  <si>
    <t>Mthonjaneni</t>
  </si>
  <si>
    <t>KZN285</t>
  </si>
  <si>
    <t>Nkandla</t>
  </si>
  <si>
    <t>KZN286</t>
  </si>
  <si>
    <t>King Cetshwayo</t>
  </si>
  <si>
    <t>DC28</t>
  </si>
  <si>
    <t>Total King Cetshwayo</t>
  </si>
  <si>
    <t>Mandeni</t>
  </si>
  <si>
    <t>KZN291</t>
  </si>
  <si>
    <t>KwaDukuza</t>
  </si>
  <si>
    <t>KZN292</t>
  </si>
  <si>
    <t>Ndwedwe</t>
  </si>
  <si>
    <t>KZN293</t>
  </si>
  <si>
    <t>Maphumulo</t>
  </si>
  <si>
    <t>KZN294</t>
  </si>
  <si>
    <t>iLembe</t>
  </si>
  <si>
    <t>DC29</t>
  </si>
  <si>
    <t>Total iLembe</t>
  </si>
  <si>
    <t>Greater Kokstad</t>
  </si>
  <si>
    <t>KZN433</t>
  </si>
  <si>
    <t>Ubuhlebezwe</t>
  </si>
  <si>
    <t>KZN434</t>
  </si>
  <si>
    <t>Umzimkhulu</t>
  </si>
  <si>
    <t>KZN435</t>
  </si>
  <si>
    <t>Dr Nkosazana Dlamini Zuma</t>
  </si>
  <si>
    <t>KZN436</t>
  </si>
  <si>
    <t>Harry Gwala</t>
  </si>
  <si>
    <t>DC43</t>
  </si>
  <si>
    <t>Total Harry Gwala</t>
  </si>
  <si>
    <t>Total Kwazulu-Natal</t>
  </si>
  <si>
    <t>LIMPOPO</t>
  </si>
  <si>
    <t>Greater Giyani</t>
  </si>
  <si>
    <t>LIM331</t>
  </si>
  <si>
    <t>Greater Letaba</t>
  </si>
  <si>
    <t>LIM332</t>
  </si>
  <si>
    <t>Greater Tzaneen</t>
  </si>
  <si>
    <t>LIM333</t>
  </si>
  <si>
    <t>Ba-Phalaborwa</t>
  </si>
  <si>
    <t>LIM334</t>
  </si>
  <si>
    <t>Maruleng</t>
  </si>
  <si>
    <t>LIM335</t>
  </si>
  <si>
    <t>Mopani</t>
  </si>
  <si>
    <t>DC33</t>
  </si>
  <si>
    <t>Total Mopani</t>
  </si>
  <si>
    <t>Musina</t>
  </si>
  <si>
    <t>LIM341</t>
  </si>
  <si>
    <t>Thulamela</t>
  </si>
  <si>
    <t>LIM343</t>
  </si>
  <si>
    <t>Makhado</t>
  </si>
  <si>
    <t>LIM344</t>
  </si>
  <si>
    <t>Collins Chabane</t>
  </si>
  <si>
    <t>LIM345</t>
  </si>
  <si>
    <t>Vhembe</t>
  </si>
  <si>
    <t>DC34</t>
  </si>
  <si>
    <t>Total Vhembe</t>
  </si>
  <si>
    <t>Blouberg</t>
  </si>
  <si>
    <t>LIM351</t>
  </si>
  <si>
    <t>Molemole</t>
  </si>
  <si>
    <t>LIM353</t>
  </si>
  <si>
    <t>Polokwane</t>
  </si>
  <si>
    <t>LIM354</t>
  </si>
  <si>
    <t>Lepelle-Nkumpi</t>
  </si>
  <si>
    <t>LIM355</t>
  </si>
  <si>
    <t>Capricorn</t>
  </si>
  <si>
    <t>DC35</t>
  </si>
  <si>
    <t>Total Capricorn</t>
  </si>
  <si>
    <t>Thabazimbi</t>
  </si>
  <si>
    <t>LIM361</t>
  </si>
  <si>
    <t>Lephalale</t>
  </si>
  <si>
    <t>LIM362</t>
  </si>
  <si>
    <t>Bela Bela</t>
  </si>
  <si>
    <t>LIM366</t>
  </si>
  <si>
    <t>Mogalakwena</t>
  </si>
  <si>
    <t>LIM367</t>
  </si>
  <si>
    <t>Modimolle-Mookgopong</t>
  </si>
  <si>
    <t>LIM368</t>
  </si>
  <si>
    <t>Waterberg</t>
  </si>
  <si>
    <t>DC36</t>
  </si>
  <si>
    <t>Total Waterberg</t>
  </si>
  <si>
    <t>Ephraim Mogale</t>
  </si>
  <si>
    <t>LIM471</t>
  </si>
  <si>
    <t>Elias Motsoaledi</t>
  </si>
  <si>
    <t>LIM472</t>
  </si>
  <si>
    <t>Makhuduthamaga</t>
  </si>
  <si>
    <t>LIM473</t>
  </si>
  <si>
    <t>Tubatse Fetakgomo</t>
  </si>
  <si>
    <t>LIM476</t>
  </si>
  <si>
    <t>Sekhukhune</t>
  </si>
  <si>
    <t>DC47</t>
  </si>
  <si>
    <t>Total Sekhukhune</t>
  </si>
  <si>
    <t>Total Limpopo</t>
  </si>
  <si>
    <t>MPUMALANGA</t>
  </si>
  <si>
    <t>Albert Luthuli</t>
  </si>
  <si>
    <t>MP301</t>
  </si>
  <si>
    <t>Msukaligwa</t>
  </si>
  <si>
    <t>MP302</t>
  </si>
  <si>
    <t>Mkhondo</t>
  </si>
  <si>
    <t>MP303</t>
  </si>
  <si>
    <t>Pixley Ka Seme (MP)</t>
  </si>
  <si>
    <t>MP304</t>
  </si>
  <si>
    <t>Lekwa</t>
  </si>
  <si>
    <t>MP305</t>
  </si>
  <si>
    <t>Dipaleseng</t>
  </si>
  <si>
    <t>MP306</t>
  </si>
  <si>
    <t>Govan Mbeki</t>
  </si>
  <si>
    <t>MP307</t>
  </si>
  <si>
    <t>Gert Sibande</t>
  </si>
  <si>
    <t>DC30</t>
  </si>
  <si>
    <t>Total Gert Sibande</t>
  </si>
  <si>
    <t>Victor Khanye</t>
  </si>
  <si>
    <t>MP311</t>
  </si>
  <si>
    <t>Emalahleni (MP)</t>
  </si>
  <si>
    <t>MP312</t>
  </si>
  <si>
    <t>Steve Tshwete</t>
  </si>
  <si>
    <t>MP313</t>
  </si>
  <si>
    <t>Emakhazeni</t>
  </si>
  <si>
    <t>MP314</t>
  </si>
  <si>
    <t>Thembisile Hani</t>
  </si>
  <si>
    <t>MP315</t>
  </si>
  <si>
    <t>Dr J.S. Moroka</t>
  </si>
  <si>
    <t>MP316</t>
  </si>
  <si>
    <t>Nkangala</t>
  </si>
  <si>
    <t>DC31</t>
  </si>
  <si>
    <t>Total Nkangala</t>
  </si>
  <si>
    <t>Thaba Chweu</t>
  </si>
  <si>
    <t>MP321</t>
  </si>
  <si>
    <t>Nkomazi</t>
  </si>
  <si>
    <t>MP324</t>
  </si>
  <si>
    <t>Bushbuckridge</t>
  </si>
  <si>
    <t>MP325</t>
  </si>
  <si>
    <t>City of Mbombela</t>
  </si>
  <si>
    <t>MP326</t>
  </si>
  <si>
    <t>Ehlanzeni</t>
  </si>
  <si>
    <t>DC32</t>
  </si>
  <si>
    <t>Total Ehlanzeni</t>
  </si>
  <si>
    <t>Total Mpumalanga</t>
  </si>
  <si>
    <t>NORTH WEST</t>
  </si>
  <si>
    <t>Moretele</t>
  </si>
  <si>
    <t>NW371</t>
  </si>
  <si>
    <t>Madibeng</t>
  </si>
  <si>
    <t>NW372</t>
  </si>
  <si>
    <t>Rustenburg</t>
  </si>
  <si>
    <t>NW373</t>
  </si>
  <si>
    <t>Kgetlengrivier</t>
  </si>
  <si>
    <t>NW374</t>
  </si>
  <si>
    <t>Moses Kotane</t>
  </si>
  <si>
    <t>NW375</t>
  </si>
  <si>
    <t>Bojanala Platinum</t>
  </si>
  <si>
    <t>DC37</t>
  </si>
  <si>
    <t>Total Bojanala Platinum</t>
  </si>
  <si>
    <t>Ratlou</t>
  </si>
  <si>
    <t>NW381</t>
  </si>
  <si>
    <t>Tswaing</t>
  </si>
  <si>
    <t>NW382</t>
  </si>
  <si>
    <t>Mafikeng</t>
  </si>
  <si>
    <t>NW383</t>
  </si>
  <si>
    <t>Ditsobotla</t>
  </si>
  <si>
    <t>NW384</t>
  </si>
  <si>
    <t>Ramotshere Moiloa</t>
  </si>
  <si>
    <t>NW385</t>
  </si>
  <si>
    <t>Ngaka Modiri Molema</t>
  </si>
  <si>
    <t>DC38</t>
  </si>
  <si>
    <t>Total Ngaka Modiri Molema</t>
  </si>
  <si>
    <t>Naledi (NW)</t>
  </si>
  <si>
    <t>NW392</t>
  </si>
  <si>
    <t>Mamusa</t>
  </si>
  <si>
    <t>NW393</t>
  </si>
  <si>
    <t>Greater Taung</t>
  </si>
  <si>
    <t>NW394</t>
  </si>
  <si>
    <t>Lekwa-Teemane</t>
  </si>
  <si>
    <t>NW396</t>
  </si>
  <si>
    <t>Kagisano-Molopo</t>
  </si>
  <si>
    <t>NW397</t>
  </si>
  <si>
    <t>Dr Ruth Segomotsi Mompati</t>
  </si>
  <si>
    <t>DC39</t>
  </si>
  <si>
    <t>Total Dr Ruth Segomotsi Mompati</t>
  </si>
  <si>
    <t>City of Matlosana</t>
  </si>
  <si>
    <t>NW403</t>
  </si>
  <si>
    <t>Maquassi Hills</t>
  </si>
  <si>
    <t>NW404</t>
  </si>
  <si>
    <t>J B Marks</t>
  </si>
  <si>
    <t>NW405</t>
  </si>
  <si>
    <t>Dr Kenneth Kaunda</t>
  </si>
  <si>
    <t>DC40</t>
  </si>
  <si>
    <t>Total Dr Kenneth Kaunda</t>
  </si>
  <si>
    <t>Total North West</t>
  </si>
  <si>
    <t>NORTHERN CAPE</t>
  </si>
  <si>
    <t>Joe Morolong</t>
  </si>
  <si>
    <t>NC451</t>
  </si>
  <si>
    <t>Ga-Segonyana</t>
  </si>
  <si>
    <t>NC452</t>
  </si>
  <si>
    <t>Gamagara</t>
  </si>
  <si>
    <t>NC453</t>
  </si>
  <si>
    <t>John Taolo Gaetsewe</t>
  </si>
  <si>
    <t>DC45</t>
  </si>
  <si>
    <t>Total John Taolo Gaetsewe</t>
  </si>
  <si>
    <t>Richtersveld</t>
  </si>
  <si>
    <t>NC061</t>
  </si>
  <si>
    <t>Nama Khoi</t>
  </si>
  <si>
    <t>NC062</t>
  </si>
  <si>
    <t>Kamiesberg</t>
  </si>
  <si>
    <t>NC064</t>
  </si>
  <si>
    <t>Hantam</t>
  </si>
  <si>
    <t>NC065</t>
  </si>
  <si>
    <t>Karoo Hoogland</t>
  </si>
  <si>
    <t>NC066</t>
  </si>
  <si>
    <t>Khai-Ma</t>
  </si>
  <si>
    <t>NC067</t>
  </si>
  <si>
    <t>Namakwa</t>
  </si>
  <si>
    <t>DC6</t>
  </si>
  <si>
    <t>Total Namakwa</t>
  </si>
  <si>
    <t>Ubuntu</t>
  </si>
  <si>
    <t>NC071</t>
  </si>
  <si>
    <t>Umsobomvu</t>
  </si>
  <si>
    <t>NC072</t>
  </si>
  <si>
    <t>Emthanjeni</t>
  </si>
  <si>
    <t>NC073</t>
  </si>
  <si>
    <t>Kareeberg</t>
  </si>
  <si>
    <t>NC074</t>
  </si>
  <si>
    <t>Renosterberg</t>
  </si>
  <si>
    <t>NC075</t>
  </si>
  <si>
    <t>Thembelihle</t>
  </si>
  <si>
    <t>NC076</t>
  </si>
  <si>
    <t>Siyathemba</t>
  </si>
  <si>
    <t>NC077</t>
  </si>
  <si>
    <t>Siyancuma</t>
  </si>
  <si>
    <t>NC078</t>
  </si>
  <si>
    <t>Pixley Ka Seme (NC)</t>
  </si>
  <si>
    <t>DC7</t>
  </si>
  <si>
    <t>Total Pixley ka Seme (NC)</t>
  </si>
  <si>
    <t>!Kai! Garib</t>
  </si>
  <si>
    <t>NC082</t>
  </si>
  <si>
    <t>!Kheis</t>
  </si>
  <si>
    <t>NC084</t>
  </si>
  <si>
    <t>Tsantsabane</t>
  </si>
  <si>
    <t>NC085</t>
  </si>
  <si>
    <t>Kgatelopele</t>
  </si>
  <si>
    <t>NC086</t>
  </si>
  <si>
    <t>Dawid Kruiper</t>
  </si>
  <si>
    <t>NC087</t>
  </si>
  <si>
    <t>Z F Mgcawu</t>
  </si>
  <si>
    <t>DC8</t>
  </si>
  <si>
    <t>Total Z F Mgcawu</t>
  </si>
  <si>
    <t>Sol Plaatje</t>
  </si>
  <si>
    <t>NC091</t>
  </si>
  <si>
    <t>Dikgatlong</t>
  </si>
  <si>
    <t>NC092</t>
  </si>
  <si>
    <t>Magareng</t>
  </si>
  <si>
    <t>NC093</t>
  </si>
  <si>
    <t>Phokwane</t>
  </si>
  <si>
    <t>NC094</t>
  </si>
  <si>
    <t>Frances Baard</t>
  </si>
  <si>
    <t>DC9</t>
  </si>
  <si>
    <t>Total Frances Baard</t>
  </si>
  <si>
    <t>Total Northern Cape</t>
  </si>
  <si>
    <t>WESTERN CAPE</t>
  </si>
  <si>
    <t>Cape Town</t>
  </si>
  <si>
    <t>CPT</t>
  </si>
  <si>
    <t>Matzikama</t>
  </si>
  <si>
    <t>WC011</t>
  </si>
  <si>
    <t>Cederberg</t>
  </si>
  <si>
    <t>WC012</t>
  </si>
  <si>
    <t>Bergrivier</t>
  </si>
  <si>
    <t>WC013</t>
  </si>
  <si>
    <t>Saldanha Bay</t>
  </si>
  <si>
    <t>WC014</t>
  </si>
  <si>
    <t>Swartland</t>
  </si>
  <si>
    <t>WC015</t>
  </si>
  <si>
    <t>West Coast</t>
  </si>
  <si>
    <t>DC1</t>
  </si>
  <si>
    <t>Total West Coast</t>
  </si>
  <si>
    <t>Witzenberg</t>
  </si>
  <si>
    <t>WC022</t>
  </si>
  <si>
    <t>Drakenstein</t>
  </si>
  <si>
    <t>WC023</t>
  </si>
  <si>
    <t>Stellenbosch</t>
  </si>
  <si>
    <t>WC024</t>
  </si>
  <si>
    <t>Breede Valley</t>
  </si>
  <si>
    <t>WC025</t>
  </si>
  <si>
    <t>Langeberg</t>
  </si>
  <si>
    <t>WC026</t>
  </si>
  <si>
    <t>Cape Winelands DM</t>
  </si>
  <si>
    <t>DC2</t>
  </si>
  <si>
    <t>Total Cape Winelands</t>
  </si>
  <si>
    <t>Theewaterskloof</t>
  </si>
  <si>
    <t>WC031</t>
  </si>
  <si>
    <t>Overstrand</t>
  </si>
  <si>
    <t>WC032</t>
  </si>
  <si>
    <t>Cape Agulhas</t>
  </si>
  <si>
    <t>WC033</t>
  </si>
  <si>
    <t>Swellendam</t>
  </si>
  <si>
    <t>WC034</t>
  </si>
  <si>
    <t>Overberg</t>
  </si>
  <si>
    <t>DC3</t>
  </si>
  <si>
    <t>Total Overberg</t>
  </si>
  <si>
    <t>Kannaland</t>
  </si>
  <si>
    <t>WC041</t>
  </si>
  <si>
    <t>Hessequa</t>
  </si>
  <si>
    <t>WC042</t>
  </si>
  <si>
    <t>Mossel Bay</t>
  </si>
  <si>
    <t>WC043</t>
  </si>
  <si>
    <t>George</t>
  </si>
  <si>
    <t>WC044</t>
  </si>
  <si>
    <t>Oudtshoorn</t>
  </si>
  <si>
    <t>WC045</t>
  </si>
  <si>
    <t>Bitou</t>
  </si>
  <si>
    <t>WC047</t>
  </si>
  <si>
    <t>Knysna</t>
  </si>
  <si>
    <t>WC048</t>
  </si>
  <si>
    <t>Garden Route</t>
  </si>
  <si>
    <t>DC4</t>
  </si>
  <si>
    <t>Total Garden Route</t>
  </si>
  <si>
    <t>Laingsburg</t>
  </si>
  <si>
    <t>WC051</t>
  </si>
  <si>
    <t>Prince Albert</t>
  </si>
  <si>
    <t>WC052</t>
  </si>
  <si>
    <t>Beaufort West</t>
  </si>
  <si>
    <t>WC053</t>
  </si>
  <si>
    <t>Central Karoo</t>
  </si>
  <si>
    <t>DC5</t>
  </si>
  <si>
    <t>Total Central Karoo</t>
  </si>
  <si>
    <t>Total Western Cape</t>
  </si>
  <si>
    <t>Total National</t>
  </si>
  <si>
    <t>Finance and administration</t>
  </si>
  <si>
    <t>Internal audit</t>
  </si>
  <si>
    <t>Community and social services</t>
  </si>
  <si>
    <t>Sport and recreation</t>
  </si>
  <si>
    <t>Public safety</t>
  </si>
  <si>
    <t>Housing</t>
  </si>
  <si>
    <t>Health</t>
  </si>
  <si>
    <t>Planning and development</t>
  </si>
  <si>
    <t>Road transport</t>
  </si>
  <si>
    <t>Environmental protection</t>
  </si>
  <si>
    <t>Energy sources</t>
  </si>
  <si>
    <t>Water management</t>
  </si>
  <si>
    <t>Waste water management</t>
  </si>
  <si>
    <t>Waste management</t>
  </si>
  <si>
    <t>Other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</si>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</sst>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_(* #,##0,_);_(* \(#,##0,\);_(* &quot;- &quot;?_);_(@_)"/>
    <numFmt numFmtId="166" formatCode="0.0%;\(0.0%\);_(* &quot; - &quot;?_);_(@_)"/>
  </numFmts>
  <fonts count="7" x14ac:knownFonts="1">
    <font>
      <sz val="10"/>
      <color rgb="FF000000"/>
      <name val="ARIAL"/>
    </font>
    <font>
      <sz val="10"/>
      <color rgb="FF000000"/>
      <name val="ARIAL NARROW"/>
    </font>
    <font>
      <b/>
      <sz val="11"/>
      <color rgb="FF000000"/>
      <name val="ARIAL NARROW"/>
    </font>
    <font>
      <b/>
      <sz val="11"/>
      <color rgb="FF000000"/>
      <name val="ARIAL NARROW"/>
    </font>
    <font>
      <b/>
      <sz val="11"/>
      <color indexed="8"/>
      <name val="ARIAL NARROW"/>
    </font>
    <font>
      <b/>
      <sz val="12"/>
      <color indexed="8"/>
      <name val="ARIAL"/>
    </font>
    <font>
      <b/>
      <sz val="12"/>
      <color indexed="8"/>
      <name val="ARIAL NARROW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wrapText="1"/>
    </xf>
    <xf numFmtId="164" fontId="0" fillId="0" borderId="0" xfId="0" applyNumberFormat="1"/>
    <xf numFmtId="0" fontId="5" fillId="0" borderId="0" xfId="0" applyFont="1" applyAlignment="1">
      <alignment wrapText="1"/>
    </xf>
    <xf numFmtId="0" fontId="4" fillId="0" borderId="1" xfId="0" applyFont="1" applyBorder="1" applyAlignment="1">
      <alignment wrapText="1"/>
    </xf>
    <xf numFmtId="0" fontId="4" fillId="0" borderId="2" xfId="0" applyFont="1" applyBorder="1" applyAlignment="1">
      <alignment wrapText="1"/>
    </xf>
    <xf numFmtId="164" fontId="0" fillId="0" borderId="6" xfId="0" applyNumberFormat="1" applyBorder="1" applyAlignment="1">
      <alignment horizontal="center" vertical="top"/>
    </xf>
    <xf numFmtId="0" fontId="0" fillId="0" borderId="2" xfId="0" applyBorder="1"/>
    <xf numFmtId="0" fontId="2" fillId="0" borderId="0" xfId="0" applyFont="1" applyAlignment="1">
      <alignment horizontal="left"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left" wrapText="1" inden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wrapText="1" indent="1"/>
    </xf>
    <xf numFmtId="0" fontId="0" fillId="0" borderId="1" xfId="0" applyBorder="1"/>
    <xf numFmtId="0" fontId="2" fillId="0" borderId="10" xfId="0" applyFont="1" applyBorder="1" applyAlignment="1">
      <alignment wrapText="1"/>
    </xf>
    <xf numFmtId="0" fontId="1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right"/>
    </xf>
    <xf numFmtId="0" fontId="4" fillId="0" borderId="10" xfId="0" applyFont="1" applyBorder="1" applyAlignment="1">
      <alignment wrapText="1"/>
    </xf>
    <xf numFmtId="0" fontId="4" fillId="0" borderId="11" xfId="0" applyFont="1" applyBorder="1" applyAlignment="1">
      <alignment wrapText="1"/>
    </xf>
    <xf numFmtId="0" fontId="3" fillId="0" borderId="7" xfId="0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8" xfId="0" applyFont="1" applyBorder="1" applyAlignment="1">
      <alignment horizontal="right"/>
    </xf>
    <xf numFmtId="0" fontId="4" fillId="0" borderId="12" xfId="0" applyFont="1" applyBorder="1" applyAlignment="1">
      <alignment horizontal="center" vertical="top" wrapText="1"/>
    </xf>
    <xf numFmtId="164" fontId="4" fillId="0" borderId="12" xfId="0" applyNumberFormat="1" applyFont="1" applyBorder="1" applyAlignment="1">
      <alignment horizontal="center" vertical="top" wrapText="1"/>
    </xf>
    <xf numFmtId="164" fontId="4" fillId="0" borderId="13" xfId="0" applyNumberFormat="1" applyFont="1" applyBorder="1" applyAlignment="1">
      <alignment horizontal="center" vertical="top" wrapText="1"/>
    </xf>
    <xf numFmtId="164" fontId="4" fillId="0" borderId="14" xfId="0" applyNumberFormat="1" applyFont="1" applyBorder="1" applyAlignment="1">
      <alignment horizontal="center" vertical="top" wrapText="1"/>
    </xf>
    <xf numFmtId="0" fontId="0" fillId="0" borderId="6" xfId="0" applyBorder="1"/>
    <xf numFmtId="164" fontId="0" fillId="0" borderId="6" xfId="0" applyNumberFormat="1" applyBorder="1"/>
    <xf numFmtId="0" fontId="0" fillId="0" borderId="14" xfId="0" applyBorder="1"/>
    <xf numFmtId="165" fontId="1" fillId="0" borderId="14" xfId="0" applyNumberFormat="1" applyFont="1" applyBorder="1" applyAlignment="1">
      <alignment horizontal="right"/>
    </xf>
    <xf numFmtId="165" fontId="3" fillId="0" borderId="14" xfId="0" applyNumberFormat="1" applyFont="1" applyBorder="1" applyAlignment="1">
      <alignment horizontal="right"/>
    </xf>
    <xf numFmtId="165" fontId="0" fillId="0" borderId="14" xfId="0" applyNumberFormat="1" applyBorder="1"/>
    <xf numFmtId="165" fontId="3" fillId="0" borderId="9" xfId="0" applyNumberFormat="1" applyFont="1" applyBorder="1" applyAlignment="1">
      <alignment horizontal="right"/>
    </xf>
    <xf numFmtId="165" fontId="0" fillId="0" borderId="0" xfId="0" applyNumberFormat="1"/>
    <xf numFmtId="166" fontId="1" fillId="0" borderId="14" xfId="0" applyNumberFormat="1" applyFont="1" applyBorder="1" applyAlignment="1">
      <alignment horizontal="right"/>
    </xf>
    <xf numFmtId="166" fontId="3" fillId="0" borderId="14" xfId="0" applyNumberFormat="1" applyFont="1" applyBorder="1" applyAlignment="1">
      <alignment horizontal="right"/>
    </xf>
    <xf numFmtId="166" fontId="0" fillId="0" borderId="14" xfId="0" applyNumberFormat="1" applyBorder="1"/>
    <xf numFmtId="166" fontId="3" fillId="0" borderId="9" xfId="0" applyNumberFormat="1" applyFont="1" applyBorder="1" applyAlignment="1">
      <alignment horizontal="right"/>
    </xf>
    <xf numFmtId="166" fontId="0" fillId="0" borderId="0" xfId="0" applyNumberFormat="1"/>
    <xf numFmtId="0" fontId="4" fillId="0" borderId="5" xfId="0" applyFont="1" applyBorder="1" applyAlignment="1">
      <alignment horizontal="center" vertical="top" wrapText="1"/>
    </xf>
    <xf numFmtId="0" fontId="5" fillId="0" borderId="0" xfId="0" applyFont="1" applyAlignment="1">
      <alignment wrapText="1"/>
    </xf>
    <xf numFmtId="0" fontId="0" fillId="0" borderId="0" xfId="0"/>
    <xf numFmtId="0" fontId="0" fillId="0" borderId="0" xfId="0" applyAlignment="1">
      <alignment horizontal="right" wrapText="1"/>
    </xf>
    <xf numFmtId="0" fontId="6" fillId="0" borderId="0" xfId="0" applyFont="1" applyAlignment="1">
      <alignment wrapText="1"/>
    </xf>
    <xf numFmtId="0" fontId="4" fillId="0" borderId="3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60"/>
  <sheetViews>
    <sheetView showGridLines="0" tabSelected="1" workbookViewId="0"/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364014311</v>
      </c>
      <c r="E8" s="31">
        <v>364014311</v>
      </c>
      <c r="F8" s="31">
        <v>94488297</v>
      </c>
      <c r="G8" s="36">
        <f>IF(($D8       =0),0,($F8       /$D8       ))</f>
        <v>0.25957302816042305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94488297</v>
      </c>
      <c r="O8" s="36">
        <f>IF(($D8       =0),0,($N8       /$D8       ))</f>
        <v>0.25957302816042305</v>
      </c>
      <c r="P8" s="31">
        <v>83332378</v>
      </c>
      <c r="Q8" s="31">
        <v>355683098</v>
      </c>
      <c r="R8" s="31">
        <v>348059238</v>
      </c>
      <c r="S8" s="31">
        <v>83332378</v>
      </c>
      <c r="T8" s="36">
        <f>IF(($Q8       =0),0,($S8       /$Q8       ))</f>
        <v>0.23428827084721354</v>
      </c>
      <c r="U8" s="36">
        <f>IF(($P8       =0),0,(($F8       /$P8       )-1))</f>
        <v>0.13387256271505898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291661380</v>
      </c>
      <c r="E9" s="31">
        <v>291661380</v>
      </c>
      <c r="F9" s="31">
        <v>54891109</v>
      </c>
      <c r="G9" s="36">
        <f>IF(($D9       =0),0,($F9       /$D9       ))</f>
        <v>0.18820149928660421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54891109</v>
      </c>
      <c r="O9" s="36">
        <f>IF(($D9       =0),0,($N9       /$D9       ))</f>
        <v>0.18820149928660421</v>
      </c>
      <c r="P9" s="31">
        <v>48601824</v>
      </c>
      <c r="Q9" s="31">
        <v>262785690</v>
      </c>
      <c r="R9" s="31">
        <v>267737180</v>
      </c>
      <c r="S9" s="31">
        <v>48601824</v>
      </c>
      <c r="T9" s="36">
        <f>IF(($Q9       =0),0,($S9       /$Q9       ))</f>
        <v>0.18494851831543796</v>
      </c>
      <c r="U9" s="36">
        <f>IF(($P9       =0),0,(($F9       /$P9       )-1))</f>
        <v>0.12940429972340128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655675691</v>
      </c>
      <c r="E10" s="32">
        <f>SUM(E8:E9)</f>
        <v>655675691</v>
      </c>
      <c r="F10" s="32">
        <f>SUM(F8:F9)</f>
        <v>149379406</v>
      </c>
      <c r="G10" s="37">
        <f t="shared" ref="G10:G54" si="0">IF(($D10      =0),0,($F10      /$D10      ))</f>
        <v>0.22782513985256164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149379406</v>
      </c>
      <c r="O10" s="37">
        <f t="shared" ref="O10:O54" si="4">IF(($D10      =0),0,($N10      /$D10      ))</f>
        <v>0.22782513985256164</v>
      </c>
      <c r="P10" s="32">
        <f>SUM(P8:P9)</f>
        <v>131934202</v>
      </c>
      <c r="Q10" s="32">
        <f>SUM(Q8:Q9)</f>
        <v>618468788</v>
      </c>
      <c r="R10" s="32">
        <f>SUM(R8:R9)</f>
        <v>615796418</v>
      </c>
      <c r="S10" s="32">
        <f>SUM(S8:S9)</f>
        <v>131934202</v>
      </c>
      <c r="T10" s="37">
        <f t="shared" ref="T10:T54" si="5">IF(($Q10      =0),0,($S10      /$Q10      ))</f>
        <v>0.2133239454599607</v>
      </c>
      <c r="U10" s="37">
        <f t="shared" ref="U10:U54" si="6">IF(($P10      =0),0,(($F10      /$P10      )-1))</f>
        <v>0.13222654729059569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30790569</v>
      </c>
      <c r="E11" s="31">
        <v>30790569</v>
      </c>
      <c r="F11" s="31">
        <v>6456363</v>
      </c>
      <c r="G11" s="36">
        <f t="shared" si="0"/>
        <v>0.20968638156703112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6456363</v>
      </c>
      <c r="O11" s="36">
        <f t="shared" si="4"/>
        <v>0.20968638156703112</v>
      </c>
      <c r="P11" s="31">
        <v>6599461</v>
      </c>
      <c r="Q11" s="31">
        <v>30470336</v>
      </c>
      <c r="R11" s="31">
        <v>32245942</v>
      </c>
      <c r="S11" s="31">
        <v>6599461</v>
      </c>
      <c r="T11" s="36">
        <f t="shared" si="5"/>
        <v>0.21658642031384229</v>
      </c>
      <c r="U11" s="36">
        <f t="shared" si="6"/>
        <v>-2.1683285953201348E-2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11519340</v>
      </c>
      <c r="E12" s="31">
        <v>11519340</v>
      </c>
      <c r="F12" s="31">
        <v>3216299</v>
      </c>
      <c r="G12" s="36">
        <f t="shared" si="0"/>
        <v>0.27920861785484236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3216299</v>
      </c>
      <c r="O12" s="36">
        <f t="shared" si="4"/>
        <v>0.27920861785484236</v>
      </c>
      <c r="P12" s="31">
        <v>2757309</v>
      </c>
      <c r="Q12" s="31">
        <v>13767342</v>
      </c>
      <c r="R12" s="31">
        <v>12417992</v>
      </c>
      <c r="S12" s="31">
        <v>2757309</v>
      </c>
      <c r="T12" s="36">
        <f t="shared" si="5"/>
        <v>0.20027896452343524</v>
      </c>
      <c r="U12" s="36">
        <f t="shared" si="6"/>
        <v>0.16646302608811703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59304527</v>
      </c>
      <c r="E13" s="31">
        <v>59304527</v>
      </c>
      <c r="F13" s="31">
        <v>1860385</v>
      </c>
      <c r="G13" s="36">
        <f t="shared" si="0"/>
        <v>3.1370033522061476E-2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1860385</v>
      </c>
      <c r="O13" s="36">
        <f t="shared" si="4"/>
        <v>3.1370033522061476E-2</v>
      </c>
      <c r="P13" s="31">
        <v>5866506</v>
      </c>
      <c r="Q13" s="31">
        <v>39174588</v>
      </c>
      <c r="R13" s="31">
        <v>39654588</v>
      </c>
      <c r="S13" s="31">
        <v>5866506</v>
      </c>
      <c r="T13" s="36">
        <f t="shared" si="5"/>
        <v>0.14975284487995125</v>
      </c>
      <c r="U13" s="36">
        <f t="shared" si="6"/>
        <v>-0.682880235697364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46362919</v>
      </c>
      <c r="E14" s="31">
        <v>46362919</v>
      </c>
      <c r="F14" s="31">
        <v>10935767</v>
      </c>
      <c r="G14" s="36">
        <f t="shared" si="0"/>
        <v>0.23587313387235173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10935767</v>
      </c>
      <c r="O14" s="36">
        <f t="shared" si="4"/>
        <v>0.23587313387235173</v>
      </c>
      <c r="P14" s="31">
        <v>10441807</v>
      </c>
      <c r="Q14" s="31">
        <v>44985427</v>
      </c>
      <c r="R14" s="31">
        <v>45783853</v>
      </c>
      <c r="S14" s="31">
        <v>10441807</v>
      </c>
      <c r="T14" s="36">
        <f t="shared" si="5"/>
        <v>0.23211532481396699</v>
      </c>
      <c r="U14" s="36">
        <f t="shared" si="6"/>
        <v>4.7305988321753034E-2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20808305</v>
      </c>
      <c r="E15" s="31">
        <v>20808305</v>
      </c>
      <c r="F15" s="31">
        <v>5961581</v>
      </c>
      <c r="G15" s="36">
        <f t="shared" si="0"/>
        <v>0.28650007773338576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5961581</v>
      </c>
      <c r="O15" s="36">
        <f t="shared" si="4"/>
        <v>0.28650007773338576</v>
      </c>
      <c r="P15" s="31">
        <v>5939021</v>
      </c>
      <c r="Q15" s="31">
        <v>17348969</v>
      </c>
      <c r="R15" s="31">
        <v>20413066</v>
      </c>
      <c r="S15" s="31">
        <v>5939021</v>
      </c>
      <c r="T15" s="36">
        <f t="shared" si="5"/>
        <v>0.34232702819400967</v>
      </c>
      <c r="U15" s="36">
        <f t="shared" si="6"/>
        <v>3.7986058645018694E-3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64558330</v>
      </c>
      <c r="E16" s="31">
        <v>64558330</v>
      </c>
      <c r="F16" s="31">
        <v>12230577</v>
      </c>
      <c r="G16" s="36">
        <f t="shared" si="0"/>
        <v>0.18945002139925243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12230577</v>
      </c>
      <c r="O16" s="36">
        <f t="shared" si="4"/>
        <v>0.18945002139925243</v>
      </c>
      <c r="P16" s="31">
        <v>11873705</v>
      </c>
      <c r="Q16" s="31">
        <v>54098738</v>
      </c>
      <c r="R16" s="31">
        <v>58656733</v>
      </c>
      <c r="S16" s="31">
        <v>11873705</v>
      </c>
      <c r="T16" s="36">
        <f t="shared" si="5"/>
        <v>0.21948210695783699</v>
      </c>
      <c r="U16" s="36">
        <f t="shared" si="6"/>
        <v>3.0055656595814106E-2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18711300</v>
      </c>
      <c r="E17" s="31">
        <v>18711300</v>
      </c>
      <c r="F17" s="31">
        <v>4784344</v>
      </c>
      <c r="G17" s="36">
        <f t="shared" si="0"/>
        <v>0.25569276319657108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4784344</v>
      </c>
      <c r="O17" s="36">
        <f t="shared" si="4"/>
        <v>0.25569276319657108</v>
      </c>
      <c r="P17" s="31">
        <v>3770895</v>
      </c>
      <c r="Q17" s="31">
        <v>14541314</v>
      </c>
      <c r="R17" s="31">
        <v>15411651</v>
      </c>
      <c r="S17" s="31">
        <v>3770895</v>
      </c>
      <c r="T17" s="36">
        <f t="shared" si="5"/>
        <v>0.25932285074099903</v>
      </c>
      <c r="U17" s="36">
        <f t="shared" si="6"/>
        <v>0.26875556068254358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27694956</v>
      </c>
      <c r="E18" s="31">
        <v>27471499</v>
      </c>
      <c r="F18" s="31">
        <v>8126289</v>
      </c>
      <c r="G18" s="36">
        <f t="shared" si="0"/>
        <v>0.29342126414643882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8126289</v>
      </c>
      <c r="O18" s="36">
        <f t="shared" si="4"/>
        <v>0.29342126414643882</v>
      </c>
      <c r="P18" s="31">
        <v>4811533</v>
      </c>
      <c r="Q18" s="31">
        <v>27341758</v>
      </c>
      <c r="R18" s="31">
        <v>28504258</v>
      </c>
      <c r="S18" s="31">
        <v>4811533</v>
      </c>
      <c r="T18" s="36">
        <f t="shared" si="5"/>
        <v>0.17597745543647925</v>
      </c>
      <c r="U18" s="36">
        <f t="shared" si="6"/>
        <v>0.68891889549546881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279750246</v>
      </c>
      <c r="E19" s="32">
        <f>SUM(E11:E18)</f>
        <v>279526789</v>
      </c>
      <c r="F19" s="32">
        <f>SUM(F11:F18)</f>
        <v>53571605</v>
      </c>
      <c r="G19" s="37">
        <f t="shared" si="0"/>
        <v>0.19149797280249756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53571605</v>
      </c>
      <c r="O19" s="37">
        <f t="shared" si="4"/>
        <v>0.19149797280249756</v>
      </c>
      <c r="P19" s="32">
        <f>SUM(P11:P18)</f>
        <v>52060237</v>
      </c>
      <c r="Q19" s="32">
        <f>SUM(Q11:Q18)</f>
        <v>241728472</v>
      </c>
      <c r="R19" s="32">
        <f>SUM(R11:R18)</f>
        <v>253088083</v>
      </c>
      <c r="S19" s="32">
        <f>SUM(S11:S18)</f>
        <v>52060237</v>
      </c>
      <c r="T19" s="37">
        <f t="shared" si="5"/>
        <v>0.2153665911560472</v>
      </c>
      <c r="U19" s="37">
        <f t="shared" si="6"/>
        <v>2.9031139447175391E-2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60526792</v>
      </c>
      <c r="E20" s="31">
        <v>60526792</v>
      </c>
      <c r="F20" s="31">
        <v>1440253</v>
      </c>
      <c r="G20" s="36">
        <f t="shared" si="0"/>
        <v>2.3795297130566575E-2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1440253</v>
      </c>
      <c r="O20" s="36">
        <f t="shared" si="4"/>
        <v>2.3795297130566575E-2</v>
      </c>
      <c r="P20" s="31">
        <v>3487385</v>
      </c>
      <c r="Q20" s="31">
        <v>63344545</v>
      </c>
      <c r="R20" s="31">
        <v>63054545</v>
      </c>
      <c r="S20" s="31">
        <v>3487385</v>
      </c>
      <c r="T20" s="36">
        <f t="shared" si="5"/>
        <v>5.5054227637123289E-2</v>
      </c>
      <c r="U20" s="36">
        <f t="shared" si="6"/>
        <v>-0.58701061110258834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47009722</v>
      </c>
      <c r="E21" s="31">
        <v>49079689</v>
      </c>
      <c r="F21" s="31">
        <v>10626432</v>
      </c>
      <c r="G21" s="36">
        <f t="shared" si="0"/>
        <v>0.22604753969827773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10626432</v>
      </c>
      <c r="O21" s="36">
        <f t="shared" si="4"/>
        <v>0.22604753969827773</v>
      </c>
      <c r="P21" s="31">
        <v>9894914</v>
      </c>
      <c r="Q21" s="31">
        <v>41420867</v>
      </c>
      <c r="R21" s="31">
        <v>41454253</v>
      </c>
      <c r="S21" s="31">
        <v>9894914</v>
      </c>
      <c r="T21" s="36">
        <f t="shared" si="5"/>
        <v>0.23888717732538048</v>
      </c>
      <c r="U21" s="36">
        <f t="shared" si="6"/>
        <v>7.3928687000210491E-2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5576360</v>
      </c>
      <c r="E22" s="31">
        <v>5576360</v>
      </c>
      <c r="F22" s="31">
        <v>1462236</v>
      </c>
      <c r="G22" s="36">
        <f t="shared" si="0"/>
        <v>0.2622205166094011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1462236</v>
      </c>
      <c r="O22" s="36">
        <f t="shared" si="4"/>
        <v>0.2622205166094011</v>
      </c>
      <c r="P22" s="31">
        <v>1608135</v>
      </c>
      <c r="Q22" s="31">
        <v>5293121</v>
      </c>
      <c r="R22" s="31">
        <v>5293120</v>
      </c>
      <c r="S22" s="31">
        <v>1608135</v>
      </c>
      <c r="T22" s="36">
        <f t="shared" si="5"/>
        <v>0.30381602838854432</v>
      </c>
      <c r="U22" s="36">
        <f t="shared" si="6"/>
        <v>-9.0725592067830152E-2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76544705</v>
      </c>
      <c r="E23" s="31">
        <v>76794705</v>
      </c>
      <c r="F23" s="31">
        <v>14089531</v>
      </c>
      <c r="G23" s="36">
        <f t="shared" si="0"/>
        <v>0.18406930956230089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14089531</v>
      </c>
      <c r="O23" s="36">
        <f t="shared" si="4"/>
        <v>0.18406930956230089</v>
      </c>
      <c r="P23" s="31">
        <v>9999392</v>
      </c>
      <c r="Q23" s="31">
        <v>74200962</v>
      </c>
      <c r="R23" s="31">
        <v>77181011</v>
      </c>
      <c r="S23" s="31">
        <v>9999392</v>
      </c>
      <c r="T23" s="36">
        <f t="shared" si="5"/>
        <v>0.13476094824754428</v>
      </c>
      <c r="U23" s="36">
        <f t="shared" si="6"/>
        <v>0.4090387695571891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33480510</v>
      </c>
      <c r="E24" s="31">
        <v>33480510</v>
      </c>
      <c r="F24" s="31">
        <v>7228894</v>
      </c>
      <c r="G24" s="36">
        <f t="shared" si="0"/>
        <v>0.21591349713609501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7228894</v>
      </c>
      <c r="O24" s="36">
        <f t="shared" si="4"/>
        <v>0.21591349713609501</v>
      </c>
      <c r="P24" s="31">
        <v>6367444</v>
      </c>
      <c r="Q24" s="31">
        <v>31245369</v>
      </c>
      <c r="R24" s="31">
        <v>31938526</v>
      </c>
      <c r="S24" s="31">
        <v>6367444</v>
      </c>
      <c r="T24" s="36">
        <f t="shared" si="5"/>
        <v>0.20378840781173044</v>
      </c>
      <c r="U24" s="36">
        <f t="shared" si="6"/>
        <v>0.13528976462140863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38471456</v>
      </c>
      <c r="E25" s="31">
        <v>38471456</v>
      </c>
      <c r="F25" s="31">
        <v>13831584</v>
      </c>
      <c r="G25" s="36">
        <f t="shared" si="0"/>
        <v>0.35952847742492511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13831584</v>
      </c>
      <c r="O25" s="36">
        <f t="shared" si="4"/>
        <v>0.35952847742492511</v>
      </c>
      <c r="P25" s="31">
        <v>7907557</v>
      </c>
      <c r="Q25" s="31">
        <v>33292492</v>
      </c>
      <c r="R25" s="31">
        <v>37340419</v>
      </c>
      <c r="S25" s="31">
        <v>7907557</v>
      </c>
      <c r="T25" s="36">
        <f t="shared" si="5"/>
        <v>0.2375177262188724</v>
      </c>
      <c r="U25" s="36">
        <f t="shared" si="6"/>
        <v>0.74916020206999456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87298612</v>
      </c>
      <c r="E26" s="31">
        <v>87298612</v>
      </c>
      <c r="F26" s="31">
        <v>36076777</v>
      </c>
      <c r="G26" s="36">
        <f t="shared" si="0"/>
        <v>0.41325716610477153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36076777</v>
      </c>
      <c r="O26" s="36">
        <f t="shared" si="4"/>
        <v>0.41325716610477153</v>
      </c>
      <c r="P26" s="31">
        <v>17303781</v>
      </c>
      <c r="Q26" s="31">
        <v>95010143</v>
      </c>
      <c r="R26" s="31">
        <v>84116181</v>
      </c>
      <c r="S26" s="31">
        <v>17303781</v>
      </c>
      <c r="T26" s="36">
        <f t="shared" si="5"/>
        <v>0.18212561789323903</v>
      </c>
      <c r="U26" s="36">
        <f t="shared" si="6"/>
        <v>1.0849071656651224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348908157</v>
      </c>
      <c r="E27" s="32">
        <f>SUM(E20:E26)</f>
        <v>351228124</v>
      </c>
      <c r="F27" s="32">
        <f>SUM(F20:F26)</f>
        <v>84755707</v>
      </c>
      <c r="G27" s="37">
        <f t="shared" si="0"/>
        <v>0.24291695479048372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84755707</v>
      </c>
      <c r="O27" s="37">
        <f t="shared" si="4"/>
        <v>0.24291695479048372</v>
      </c>
      <c r="P27" s="32">
        <f>SUM(P20:P26)</f>
        <v>56568608</v>
      </c>
      <c r="Q27" s="32">
        <f>SUM(Q20:Q26)</f>
        <v>343807499</v>
      </c>
      <c r="R27" s="32">
        <f>SUM(R20:R26)</f>
        <v>340378055</v>
      </c>
      <c r="S27" s="32">
        <f>SUM(S20:S26)</f>
        <v>56568608</v>
      </c>
      <c r="T27" s="37">
        <f t="shared" si="5"/>
        <v>0.16453570141586701</v>
      </c>
      <c r="U27" s="37">
        <f t="shared" si="6"/>
        <v>0.49828164412318587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50801946</v>
      </c>
      <c r="E28" s="31">
        <v>50801946</v>
      </c>
      <c r="F28" s="31">
        <v>14860069</v>
      </c>
      <c r="G28" s="36">
        <f t="shared" si="0"/>
        <v>0.29250983810738274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14860069</v>
      </c>
      <c r="O28" s="36">
        <f t="shared" si="4"/>
        <v>0.29250983810738274</v>
      </c>
      <c r="P28" s="31">
        <v>11884566</v>
      </c>
      <c r="Q28" s="31">
        <v>36383861</v>
      </c>
      <c r="R28" s="31">
        <v>38241358</v>
      </c>
      <c r="S28" s="31">
        <v>11884566</v>
      </c>
      <c r="T28" s="36">
        <f t="shared" si="5"/>
        <v>0.32664389301619201</v>
      </c>
      <c r="U28" s="36">
        <f t="shared" si="6"/>
        <v>0.25036698857997841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31382882</v>
      </c>
      <c r="E29" s="31">
        <v>31382882</v>
      </c>
      <c r="F29" s="31">
        <v>14396381</v>
      </c>
      <c r="G29" s="36">
        <f t="shared" si="0"/>
        <v>0.45873355417134731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14396381</v>
      </c>
      <c r="O29" s="36">
        <f t="shared" si="4"/>
        <v>0.45873355417134731</v>
      </c>
      <c r="P29" s="31">
        <v>10703966</v>
      </c>
      <c r="Q29" s="31">
        <v>36442710</v>
      </c>
      <c r="R29" s="31">
        <v>38835403</v>
      </c>
      <c r="S29" s="31">
        <v>10703966</v>
      </c>
      <c r="T29" s="36">
        <f t="shared" si="5"/>
        <v>0.29372036272823837</v>
      </c>
      <c r="U29" s="36">
        <f t="shared" si="6"/>
        <v>0.34495765401347511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31443499</v>
      </c>
      <c r="E30" s="31">
        <v>31443499</v>
      </c>
      <c r="F30" s="31">
        <v>9964408</v>
      </c>
      <c r="G30" s="36">
        <f t="shared" si="0"/>
        <v>0.31689882859410778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9964408</v>
      </c>
      <c r="O30" s="36">
        <f t="shared" si="4"/>
        <v>0.31689882859410778</v>
      </c>
      <c r="P30" s="31">
        <v>7770480</v>
      </c>
      <c r="Q30" s="31">
        <v>26035565</v>
      </c>
      <c r="R30" s="31">
        <v>28842001</v>
      </c>
      <c r="S30" s="31">
        <v>7770480</v>
      </c>
      <c r="T30" s="36">
        <f t="shared" si="5"/>
        <v>0.29845636151932942</v>
      </c>
      <c r="U30" s="36">
        <f t="shared" si="6"/>
        <v>0.28234137402065262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51783050</v>
      </c>
      <c r="E31" s="31">
        <v>51783050</v>
      </c>
      <c r="F31" s="31">
        <v>10873338</v>
      </c>
      <c r="G31" s="36">
        <f t="shared" si="0"/>
        <v>0.20997870924945519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10873338</v>
      </c>
      <c r="O31" s="36">
        <f t="shared" si="4"/>
        <v>0.20997870924945519</v>
      </c>
      <c r="P31" s="31">
        <v>12242322</v>
      </c>
      <c r="Q31" s="31">
        <v>45857852</v>
      </c>
      <c r="R31" s="31">
        <v>49140985</v>
      </c>
      <c r="S31" s="31">
        <v>12242322</v>
      </c>
      <c r="T31" s="36">
        <f t="shared" si="5"/>
        <v>0.26696239501143665</v>
      </c>
      <c r="U31" s="36">
        <f t="shared" si="6"/>
        <v>-0.11182388439055924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20151661</v>
      </c>
      <c r="E32" s="31">
        <v>20151661</v>
      </c>
      <c r="F32" s="31">
        <v>4890058</v>
      </c>
      <c r="G32" s="36">
        <f t="shared" si="0"/>
        <v>0.24266277603617886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4890058</v>
      </c>
      <c r="O32" s="36">
        <f t="shared" si="4"/>
        <v>0.24266277603617886</v>
      </c>
      <c r="P32" s="31">
        <v>5033167</v>
      </c>
      <c r="Q32" s="31">
        <v>17249943</v>
      </c>
      <c r="R32" s="31">
        <v>17893336</v>
      </c>
      <c r="S32" s="31">
        <v>5033167</v>
      </c>
      <c r="T32" s="36">
        <f t="shared" si="5"/>
        <v>0.29177876123996466</v>
      </c>
      <c r="U32" s="36">
        <f t="shared" si="6"/>
        <v>-2.8433191269035984E-2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101599487</v>
      </c>
      <c r="E33" s="31">
        <v>92419487</v>
      </c>
      <c r="F33" s="31">
        <v>17712041</v>
      </c>
      <c r="G33" s="36">
        <f t="shared" si="0"/>
        <v>0.17433199244401695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17712041</v>
      </c>
      <c r="O33" s="36">
        <f t="shared" si="4"/>
        <v>0.17433199244401695</v>
      </c>
      <c r="P33" s="31">
        <v>16956379</v>
      </c>
      <c r="Q33" s="31">
        <v>95813626</v>
      </c>
      <c r="R33" s="31">
        <v>83560563</v>
      </c>
      <c r="S33" s="31">
        <v>16956379</v>
      </c>
      <c r="T33" s="36">
        <f t="shared" si="5"/>
        <v>0.17697252163277905</v>
      </c>
      <c r="U33" s="36">
        <f t="shared" si="6"/>
        <v>4.4565057197648139E-2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81124244</v>
      </c>
      <c r="E34" s="31">
        <v>81124244</v>
      </c>
      <c r="F34" s="31">
        <v>19116113</v>
      </c>
      <c r="G34" s="36">
        <f t="shared" si="0"/>
        <v>0.2356399524659977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19116113</v>
      </c>
      <c r="O34" s="36">
        <f t="shared" si="4"/>
        <v>0.2356399524659977</v>
      </c>
      <c r="P34" s="31">
        <v>18853939</v>
      </c>
      <c r="Q34" s="31">
        <v>83379966</v>
      </c>
      <c r="R34" s="31">
        <v>81001341</v>
      </c>
      <c r="S34" s="31">
        <v>18853939</v>
      </c>
      <c r="T34" s="36">
        <f t="shared" si="5"/>
        <v>0.2261207326469766</v>
      </c>
      <c r="U34" s="36">
        <f t="shared" si="6"/>
        <v>1.3905529237153047E-2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368286769</v>
      </c>
      <c r="E35" s="32">
        <f>SUM(E28:E34)</f>
        <v>359106769</v>
      </c>
      <c r="F35" s="32">
        <f>SUM(F28:F34)</f>
        <v>91812408</v>
      </c>
      <c r="G35" s="37">
        <f t="shared" si="0"/>
        <v>0.24929597185719155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91812408</v>
      </c>
      <c r="O35" s="37">
        <f t="shared" si="4"/>
        <v>0.24929597185719155</v>
      </c>
      <c r="P35" s="32">
        <f>SUM(P28:P34)</f>
        <v>83444819</v>
      </c>
      <c r="Q35" s="32">
        <f>SUM(Q28:Q34)</f>
        <v>341163523</v>
      </c>
      <c r="R35" s="32">
        <f>SUM(R28:R34)</f>
        <v>337514987</v>
      </c>
      <c r="S35" s="32">
        <f>SUM(S28:S34)</f>
        <v>83444819</v>
      </c>
      <c r="T35" s="37">
        <f t="shared" si="5"/>
        <v>0.24458892400404716</v>
      </c>
      <c r="U35" s="37">
        <f t="shared" si="6"/>
        <v>0.10027691473571299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63970008</v>
      </c>
      <c r="E36" s="31">
        <v>63970008</v>
      </c>
      <c r="F36" s="31">
        <v>12445898</v>
      </c>
      <c r="G36" s="36">
        <f t="shared" si="0"/>
        <v>0.19455833114793419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12445898</v>
      </c>
      <c r="O36" s="36">
        <f t="shared" si="4"/>
        <v>0.19455833114793419</v>
      </c>
      <c r="P36" s="31">
        <v>11065200</v>
      </c>
      <c r="Q36" s="31">
        <v>59308740</v>
      </c>
      <c r="R36" s="31">
        <v>58968769</v>
      </c>
      <c r="S36" s="31">
        <v>11065200</v>
      </c>
      <c r="T36" s="36">
        <f t="shared" si="5"/>
        <v>0.18656946682731754</v>
      </c>
      <c r="U36" s="36">
        <f t="shared" si="6"/>
        <v>0.12477840436684384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35985291</v>
      </c>
      <c r="E37" s="31">
        <v>35985342</v>
      </c>
      <c r="F37" s="31">
        <v>9171001</v>
      </c>
      <c r="G37" s="36">
        <f t="shared" si="0"/>
        <v>0.25485415693873364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9171001</v>
      </c>
      <c r="O37" s="36">
        <f t="shared" si="4"/>
        <v>0.25485415693873364</v>
      </c>
      <c r="P37" s="31">
        <v>10967095</v>
      </c>
      <c r="Q37" s="31">
        <v>31349384</v>
      </c>
      <c r="R37" s="31">
        <v>33173034</v>
      </c>
      <c r="S37" s="31">
        <v>10967095</v>
      </c>
      <c r="T37" s="36">
        <f t="shared" si="5"/>
        <v>0.34983446564691673</v>
      </c>
      <c r="U37" s="36">
        <f t="shared" si="6"/>
        <v>-0.16377117185544576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30808882</v>
      </c>
      <c r="E38" s="31">
        <v>30808882</v>
      </c>
      <c r="F38" s="31">
        <v>4661878</v>
      </c>
      <c r="G38" s="36">
        <f t="shared" si="0"/>
        <v>0.15131603931619458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4661878</v>
      </c>
      <c r="O38" s="36">
        <f t="shared" si="4"/>
        <v>0.15131603931619458</v>
      </c>
      <c r="P38" s="31">
        <v>3869995</v>
      </c>
      <c r="Q38" s="31">
        <v>17670234</v>
      </c>
      <c r="R38" s="31">
        <v>24152592</v>
      </c>
      <c r="S38" s="31">
        <v>3869995</v>
      </c>
      <c r="T38" s="36">
        <f t="shared" si="5"/>
        <v>0.21901209684037007</v>
      </c>
      <c r="U38" s="36">
        <f t="shared" si="6"/>
        <v>0.20462119460102657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31902881</v>
      </c>
      <c r="E39" s="31">
        <v>31902881</v>
      </c>
      <c r="F39" s="31">
        <v>8828517</v>
      </c>
      <c r="G39" s="36">
        <f t="shared" si="0"/>
        <v>0.2767310262668754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8828517</v>
      </c>
      <c r="O39" s="36">
        <f t="shared" si="4"/>
        <v>0.2767310262668754</v>
      </c>
      <c r="P39" s="31">
        <v>9707932</v>
      </c>
      <c r="Q39" s="31">
        <v>31319137</v>
      </c>
      <c r="R39" s="31">
        <v>29875625</v>
      </c>
      <c r="S39" s="31">
        <v>9707932</v>
      </c>
      <c r="T39" s="36">
        <f t="shared" si="5"/>
        <v>0.30996805563320601</v>
      </c>
      <c r="U39" s="36">
        <f t="shared" si="6"/>
        <v>-9.0587264105269849E-2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162667062</v>
      </c>
      <c r="E40" s="32">
        <f>SUM(E36:E39)</f>
        <v>162667113</v>
      </c>
      <c r="F40" s="32">
        <f>SUM(F36:F39)</f>
        <v>35107294</v>
      </c>
      <c r="G40" s="37">
        <f t="shared" si="0"/>
        <v>0.21582300416786282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35107294</v>
      </c>
      <c r="O40" s="37">
        <f t="shared" si="4"/>
        <v>0.21582300416786282</v>
      </c>
      <c r="P40" s="32">
        <f>SUM(P36:P39)</f>
        <v>35610222</v>
      </c>
      <c r="Q40" s="32">
        <f>SUM(Q36:Q39)</f>
        <v>139647495</v>
      </c>
      <c r="R40" s="32">
        <f>SUM(R36:R39)</f>
        <v>146170020</v>
      </c>
      <c r="S40" s="32">
        <f>SUM(S36:S39)</f>
        <v>35610222</v>
      </c>
      <c r="T40" s="37">
        <f t="shared" si="5"/>
        <v>0.25500079324731173</v>
      </c>
      <c r="U40" s="37">
        <f t="shared" si="6"/>
        <v>-1.4123135767027839E-2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85184952</v>
      </c>
      <c r="E41" s="31">
        <v>85184952</v>
      </c>
      <c r="F41" s="31">
        <v>16605783</v>
      </c>
      <c r="G41" s="36">
        <f t="shared" si="0"/>
        <v>0.19493798623024405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16605783</v>
      </c>
      <c r="O41" s="36">
        <f t="shared" si="4"/>
        <v>0.19493798623024405</v>
      </c>
      <c r="P41" s="31">
        <v>22887482</v>
      </c>
      <c r="Q41" s="31">
        <v>76510069</v>
      </c>
      <c r="R41" s="31">
        <v>114336404</v>
      </c>
      <c r="S41" s="31">
        <v>22887482</v>
      </c>
      <c r="T41" s="36">
        <f t="shared" si="5"/>
        <v>0.29914339771409693</v>
      </c>
      <c r="U41" s="36">
        <f t="shared" si="6"/>
        <v>-0.27446003015971787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75668177</v>
      </c>
      <c r="E42" s="31">
        <v>75668177</v>
      </c>
      <c r="F42" s="31">
        <v>13937413</v>
      </c>
      <c r="G42" s="36">
        <f t="shared" si="0"/>
        <v>0.18419120894111141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13937413</v>
      </c>
      <c r="O42" s="36">
        <f t="shared" si="4"/>
        <v>0.18419120894111141</v>
      </c>
      <c r="P42" s="31">
        <v>10596327</v>
      </c>
      <c r="Q42" s="31">
        <v>65571412</v>
      </c>
      <c r="R42" s="31">
        <v>64456868</v>
      </c>
      <c r="S42" s="31">
        <v>10596327</v>
      </c>
      <c r="T42" s="36">
        <f t="shared" si="5"/>
        <v>0.16159979900997098</v>
      </c>
      <c r="U42" s="36">
        <f t="shared" si="6"/>
        <v>0.31530604897338477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87681748</v>
      </c>
      <c r="E43" s="31">
        <v>87681748</v>
      </c>
      <c r="F43" s="31">
        <v>19448684</v>
      </c>
      <c r="G43" s="36">
        <f t="shared" si="0"/>
        <v>0.22180994840568188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19448684</v>
      </c>
      <c r="O43" s="36">
        <f t="shared" si="4"/>
        <v>0.22180994840568188</v>
      </c>
      <c r="P43" s="31">
        <v>17240553</v>
      </c>
      <c r="Q43" s="31">
        <v>77937231</v>
      </c>
      <c r="R43" s="31">
        <v>78594945</v>
      </c>
      <c r="S43" s="31">
        <v>17240553</v>
      </c>
      <c r="T43" s="36">
        <f t="shared" si="5"/>
        <v>0.22121074586291115</v>
      </c>
      <c r="U43" s="36">
        <f t="shared" si="6"/>
        <v>0.12807773625358765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55135511</v>
      </c>
      <c r="E44" s="31">
        <v>55135511</v>
      </c>
      <c r="F44" s="31">
        <v>17432040</v>
      </c>
      <c r="G44" s="36">
        <f t="shared" si="0"/>
        <v>0.31616719757979572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17432040</v>
      </c>
      <c r="O44" s="36">
        <f t="shared" si="4"/>
        <v>0.31616719757979572</v>
      </c>
      <c r="P44" s="31">
        <v>14361049</v>
      </c>
      <c r="Q44" s="31">
        <v>37803738</v>
      </c>
      <c r="R44" s="31">
        <v>53123386</v>
      </c>
      <c r="S44" s="31">
        <v>14361049</v>
      </c>
      <c r="T44" s="36">
        <f t="shared" si="5"/>
        <v>0.37988436487418253</v>
      </c>
      <c r="U44" s="36">
        <f t="shared" si="6"/>
        <v>0.21384169081241899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88408533</v>
      </c>
      <c r="E45" s="31">
        <v>88408533</v>
      </c>
      <c r="F45" s="31">
        <v>22110233</v>
      </c>
      <c r="G45" s="36">
        <f t="shared" si="0"/>
        <v>0.2500916172876661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22110233</v>
      </c>
      <c r="O45" s="36">
        <f t="shared" si="4"/>
        <v>0.2500916172876661</v>
      </c>
      <c r="P45" s="31">
        <v>21234119</v>
      </c>
      <c r="Q45" s="31">
        <v>88449819</v>
      </c>
      <c r="R45" s="31">
        <v>87997060</v>
      </c>
      <c r="S45" s="31">
        <v>21234119</v>
      </c>
      <c r="T45" s="36">
        <f t="shared" si="5"/>
        <v>0.24006967159537093</v>
      </c>
      <c r="U45" s="36">
        <f t="shared" si="6"/>
        <v>4.1259729212217433E-2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193497835</v>
      </c>
      <c r="E46" s="31">
        <v>193497835</v>
      </c>
      <c r="F46" s="31">
        <v>11541366</v>
      </c>
      <c r="G46" s="36">
        <f t="shared" si="0"/>
        <v>5.9645969682296449E-2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11541366</v>
      </c>
      <c r="O46" s="36">
        <f t="shared" si="4"/>
        <v>5.9645969682296449E-2</v>
      </c>
      <c r="P46" s="31">
        <v>34224407</v>
      </c>
      <c r="Q46" s="31">
        <v>174788883</v>
      </c>
      <c r="R46" s="31">
        <v>172146836</v>
      </c>
      <c r="S46" s="31">
        <v>34224407</v>
      </c>
      <c r="T46" s="36">
        <f t="shared" si="5"/>
        <v>0.19580425489646272</v>
      </c>
      <c r="U46" s="36">
        <f t="shared" si="6"/>
        <v>-0.6627738210336267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585576756</v>
      </c>
      <c r="E47" s="32">
        <f>SUM(E41:E46)</f>
        <v>585576756</v>
      </c>
      <c r="F47" s="32">
        <f>SUM(F41:F46)</f>
        <v>101075519</v>
      </c>
      <c r="G47" s="37">
        <f t="shared" si="0"/>
        <v>0.17260848892028086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101075519</v>
      </c>
      <c r="O47" s="37">
        <f t="shared" si="4"/>
        <v>0.17260848892028086</v>
      </c>
      <c r="P47" s="32">
        <f>SUM(P41:P46)</f>
        <v>120543937</v>
      </c>
      <c r="Q47" s="32">
        <f>SUM(Q41:Q46)</f>
        <v>521061152</v>
      </c>
      <c r="R47" s="32">
        <f>SUM(R41:R46)</f>
        <v>570655499</v>
      </c>
      <c r="S47" s="32">
        <f>SUM(S41:S46)</f>
        <v>120543937</v>
      </c>
      <c r="T47" s="37">
        <f t="shared" si="5"/>
        <v>0.23134316679973871</v>
      </c>
      <c r="U47" s="37">
        <f t="shared" si="6"/>
        <v>-0.16150474660538094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33967368</v>
      </c>
      <c r="E48" s="31">
        <v>33967368</v>
      </c>
      <c r="F48" s="31">
        <v>9657006</v>
      </c>
      <c r="G48" s="36">
        <f t="shared" si="0"/>
        <v>0.28430245169422608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9657006</v>
      </c>
      <c r="O48" s="36">
        <f t="shared" si="4"/>
        <v>0.28430245169422608</v>
      </c>
      <c r="P48" s="31">
        <v>9193871</v>
      </c>
      <c r="Q48" s="31">
        <v>29844588</v>
      </c>
      <c r="R48" s="31">
        <v>30744588</v>
      </c>
      <c r="S48" s="31">
        <v>9193871</v>
      </c>
      <c r="T48" s="36">
        <f t="shared" si="5"/>
        <v>0.30805823152928097</v>
      </c>
      <c r="U48" s="36">
        <f t="shared" si="6"/>
        <v>5.0374320022545493E-2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53055790</v>
      </c>
      <c r="E49" s="31">
        <v>54454762</v>
      </c>
      <c r="F49" s="31">
        <v>10325404</v>
      </c>
      <c r="G49" s="36">
        <f t="shared" si="0"/>
        <v>0.19461408453252699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10325404</v>
      </c>
      <c r="O49" s="36">
        <f t="shared" si="4"/>
        <v>0.19461408453252699</v>
      </c>
      <c r="P49" s="31">
        <v>8746489</v>
      </c>
      <c r="Q49" s="31">
        <v>49210052</v>
      </c>
      <c r="R49" s="31">
        <v>49928105</v>
      </c>
      <c r="S49" s="31">
        <v>8746489</v>
      </c>
      <c r="T49" s="36">
        <f t="shared" si="5"/>
        <v>0.17773785323372551</v>
      </c>
      <c r="U49" s="36">
        <f t="shared" si="6"/>
        <v>0.18051986345606785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68122980</v>
      </c>
      <c r="E50" s="31">
        <v>68122980</v>
      </c>
      <c r="F50" s="31">
        <v>12894917</v>
      </c>
      <c r="G50" s="36">
        <f t="shared" si="0"/>
        <v>0.18928879799445061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12894917</v>
      </c>
      <c r="O50" s="36">
        <f t="shared" si="4"/>
        <v>0.18928879799445061</v>
      </c>
      <c r="P50" s="31">
        <v>13732770</v>
      </c>
      <c r="Q50" s="31">
        <v>64094415</v>
      </c>
      <c r="R50" s="31">
        <v>64639415</v>
      </c>
      <c r="S50" s="31">
        <v>13732770</v>
      </c>
      <c r="T50" s="36">
        <f t="shared" si="5"/>
        <v>0.21425844981969178</v>
      </c>
      <c r="U50" s="36">
        <f t="shared" si="6"/>
        <v>-6.1011216236782517E-2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32583662</v>
      </c>
      <c r="E51" s="31">
        <v>32583662</v>
      </c>
      <c r="F51" s="31">
        <v>6635120</v>
      </c>
      <c r="G51" s="36">
        <f t="shared" si="0"/>
        <v>0.2036333423787664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6635120</v>
      </c>
      <c r="O51" s="36">
        <f t="shared" si="4"/>
        <v>0.2036333423787664</v>
      </c>
      <c r="P51" s="31">
        <v>5508693</v>
      </c>
      <c r="Q51" s="31">
        <v>34158097</v>
      </c>
      <c r="R51" s="31">
        <v>33742528</v>
      </c>
      <c r="S51" s="31">
        <v>5508693</v>
      </c>
      <c r="T51" s="36">
        <f t="shared" si="5"/>
        <v>0.16127048880972497</v>
      </c>
      <c r="U51" s="36">
        <f t="shared" si="6"/>
        <v>0.2044817164434467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83784407</v>
      </c>
      <c r="E52" s="31">
        <v>83784407</v>
      </c>
      <c r="F52" s="31">
        <v>18947790</v>
      </c>
      <c r="G52" s="36">
        <f t="shared" si="0"/>
        <v>0.22614935974900438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18947790</v>
      </c>
      <c r="O52" s="36">
        <f t="shared" si="4"/>
        <v>0.22614935974900438</v>
      </c>
      <c r="P52" s="31">
        <v>18021116</v>
      </c>
      <c r="Q52" s="31">
        <v>76296303</v>
      </c>
      <c r="R52" s="31">
        <v>93103486</v>
      </c>
      <c r="S52" s="31">
        <v>18021116</v>
      </c>
      <c r="T52" s="36">
        <f t="shared" si="5"/>
        <v>0.23619907245046984</v>
      </c>
      <c r="U52" s="36">
        <f t="shared" si="6"/>
        <v>5.1421565678840375E-2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271514207</v>
      </c>
      <c r="E53" s="32">
        <f>SUM(E48:E52)</f>
        <v>272913179</v>
      </c>
      <c r="F53" s="32">
        <f>SUM(F48:F52)</f>
        <v>58460237</v>
      </c>
      <c r="G53" s="37">
        <f t="shared" si="0"/>
        <v>0.21531188973842535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58460237</v>
      </c>
      <c r="O53" s="37">
        <f t="shared" si="4"/>
        <v>0.21531188973842535</v>
      </c>
      <c r="P53" s="32">
        <f>SUM(P48:P52)</f>
        <v>55202939</v>
      </c>
      <c r="Q53" s="32">
        <f>SUM(Q48:Q52)</f>
        <v>253603455</v>
      </c>
      <c r="R53" s="32">
        <f>SUM(R48:R52)</f>
        <v>272158122</v>
      </c>
      <c r="S53" s="32">
        <f>SUM(S48:S52)</f>
        <v>55202939</v>
      </c>
      <c r="T53" s="37">
        <f t="shared" si="5"/>
        <v>0.21767423870467381</v>
      </c>
      <c r="U53" s="37">
        <f t="shared" si="6"/>
        <v>5.9005880103593755E-2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2672378888</v>
      </c>
      <c r="E54" s="32">
        <f>SUM(E8:E9,E11:E18,E20:E26,E28:E34,E36:E39,E41:E46,E48:E52)</f>
        <v>2666694421</v>
      </c>
      <c r="F54" s="32">
        <f>SUM(F8:F9,F11:F18,F20:F26,F28:F34,F36:F39,F41:F46,F48:F52)</f>
        <v>574162176</v>
      </c>
      <c r="G54" s="37">
        <f t="shared" si="0"/>
        <v>0.21485058820746081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574162176</v>
      </c>
      <c r="O54" s="37">
        <f t="shared" si="4"/>
        <v>0.21485058820746081</v>
      </c>
      <c r="P54" s="32">
        <f>SUM(P8:P9,P11:P18,P20:P26,P28:P34,P36:P39,P41:P46,P48:P52)</f>
        <v>535364964</v>
      </c>
      <c r="Q54" s="32">
        <f>SUM(Q8:Q9,Q11:Q18,Q20:Q26,Q28:Q34,Q36:Q39,Q41:Q46,Q48:Q52)</f>
        <v>2459480384</v>
      </c>
      <c r="R54" s="32">
        <f>SUM(R8:R9,R11:R18,R20:R26,R28:R34,R36:R39,R41:R46,R48:R52)</f>
        <v>2535761184</v>
      </c>
      <c r="S54" s="32">
        <f>SUM(S8:S9,S11:S18,S20:S26,S28:S34,S36:S39,S41:S46,S48:S52)</f>
        <v>535364964</v>
      </c>
      <c r="T54" s="37">
        <f t="shared" si="5"/>
        <v>0.21767401256085805</v>
      </c>
      <c r="U54" s="37">
        <f t="shared" si="6"/>
        <v>7.2468716873299144E-2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154635763</v>
      </c>
      <c r="E57" s="31">
        <v>154635763</v>
      </c>
      <c r="F57" s="31">
        <v>26513730</v>
      </c>
      <c r="G57" s="36">
        <f t="shared" ref="G57:G85" si="7">IF(($D57      =0),0,($F57      /$D57      ))</f>
        <v>0.17145923740810204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26513730</v>
      </c>
      <c r="O57" s="36">
        <f t="shared" ref="O57:O85" si="11">IF(($D57      =0),0,($N57      /$D57      ))</f>
        <v>0.17145923740810204</v>
      </c>
      <c r="P57" s="31">
        <v>32476861</v>
      </c>
      <c r="Q57" s="31">
        <v>151272904</v>
      </c>
      <c r="R57" s="31">
        <v>147243640</v>
      </c>
      <c r="S57" s="31">
        <v>32476861</v>
      </c>
      <c r="T57" s="36">
        <f t="shared" ref="T57:T85" si="12">IF(($Q57      =0),0,($S57      /$Q57      ))</f>
        <v>0.21469053704422836</v>
      </c>
      <c r="U57" s="36">
        <f t="shared" ref="U57:U85" si="13">IF(($P57      =0),0,(($F57      /$P57      )-1))</f>
        <v>-0.18361167971251902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154635763</v>
      </c>
      <c r="E58" s="32">
        <f>E57</f>
        <v>154635763</v>
      </c>
      <c r="F58" s="32">
        <f>F57</f>
        <v>26513730</v>
      </c>
      <c r="G58" s="37">
        <f t="shared" si="7"/>
        <v>0.17145923740810204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26513730</v>
      </c>
      <c r="O58" s="37">
        <f t="shared" si="11"/>
        <v>0.17145923740810204</v>
      </c>
      <c r="P58" s="32">
        <f>P57</f>
        <v>32476861</v>
      </c>
      <c r="Q58" s="32">
        <f>Q57</f>
        <v>151272904</v>
      </c>
      <c r="R58" s="32">
        <f>R57</f>
        <v>147243640</v>
      </c>
      <c r="S58" s="32">
        <f>S57</f>
        <v>32476861</v>
      </c>
      <c r="T58" s="37">
        <f t="shared" si="12"/>
        <v>0.21469053704422836</v>
      </c>
      <c r="U58" s="37">
        <f t="shared" si="13"/>
        <v>-0.18361167971251902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19806378</v>
      </c>
      <c r="E59" s="31">
        <v>19806378</v>
      </c>
      <c r="F59" s="31">
        <v>172183</v>
      </c>
      <c r="G59" s="36">
        <f t="shared" si="7"/>
        <v>8.6933108112952299E-3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172183</v>
      </c>
      <c r="O59" s="36">
        <f t="shared" si="11"/>
        <v>8.6933108112952299E-3</v>
      </c>
      <c r="P59" s="31">
        <v>4045972</v>
      </c>
      <c r="Q59" s="31">
        <v>18452813</v>
      </c>
      <c r="R59" s="31">
        <v>15316202</v>
      </c>
      <c r="S59" s="31">
        <v>4045972</v>
      </c>
      <c r="T59" s="36">
        <f t="shared" si="12"/>
        <v>0.21926044554832913</v>
      </c>
      <c r="U59" s="36">
        <f t="shared" si="13"/>
        <v>-0.9574433535377902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44543843</v>
      </c>
      <c r="E60" s="31">
        <v>44543843</v>
      </c>
      <c r="F60" s="31">
        <v>3055714</v>
      </c>
      <c r="G60" s="36">
        <f t="shared" si="7"/>
        <v>6.8600143009663536E-2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3055714</v>
      </c>
      <c r="O60" s="36">
        <f t="shared" si="11"/>
        <v>6.8600143009663536E-2</v>
      </c>
      <c r="P60" s="31">
        <v>7440210</v>
      </c>
      <c r="Q60" s="31">
        <v>24939100</v>
      </c>
      <c r="R60" s="31">
        <v>20079100</v>
      </c>
      <c r="S60" s="31">
        <v>7440210</v>
      </c>
      <c r="T60" s="36">
        <f t="shared" si="12"/>
        <v>0.2983351444117871</v>
      </c>
      <c r="U60" s="36">
        <f t="shared" si="13"/>
        <v>-0.58929734510181842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12085739</v>
      </c>
      <c r="E61" s="31">
        <v>12085739</v>
      </c>
      <c r="F61" s="31">
        <v>1093790</v>
      </c>
      <c r="G61" s="36">
        <f t="shared" si="7"/>
        <v>9.0502533605930094E-2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1093790</v>
      </c>
      <c r="O61" s="36">
        <f t="shared" si="11"/>
        <v>9.0502533605930094E-2</v>
      </c>
      <c r="P61" s="31">
        <v>3766497</v>
      </c>
      <c r="Q61" s="31">
        <v>13843447</v>
      </c>
      <c r="R61" s="31">
        <v>14833911</v>
      </c>
      <c r="S61" s="31">
        <v>3766497</v>
      </c>
      <c r="T61" s="36">
        <f t="shared" si="12"/>
        <v>0.27207797306552334</v>
      </c>
      <c r="U61" s="36">
        <f t="shared" si="13"/>
        <v>-0.70960019349544146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13378170</v>
      </c>
      <c r="E62" s="31">
        <v>13378170</v>
      </c>
      <c r="F62" s="31">
        <v>3093777</v>
      </c>
      <c r="G62" s="36">
        <f t="shared" si="7"/>
        <v>0.23125562016329587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3093777</v>
      </c>
      <c r="O62" s="36">
        <f t="shared" si="11"/>
        <v>0.23125562016329587</v>
      </c>
      <c r="P62" s="31">
        <v>4663621</v>
      </c>
      <c r="Q62" s="31">
        <v>12817246</v>
      </c>
      <c r="R62" s="31">
        <v>13241279</v>
      </c>
      <c r="S62" s="31">
        <v>4663621</v>
      </c>
      <c r="T62" s="36">
        <f t="shared" si="12"/>
        <v>0.36385515265915941</v>
      </c>
      <c r="U62" s="36">
        <f t="shared" si="13"/>
        <v>-0.33661483212293619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89814130</v>
      </c>
      <c r="E63" s="32">
        <f>SUM(E59:E62)</f>
        <v>89814130</v>
      </c>
      <c r="F63" s="32">
        <f>SUM(F59:F62)</f>
        <v>7415464</v>
      </c>
      <c r="G63" s="37">
        <f t="shared" si="7"/>
        <v>8.2564558605644794E-2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7415464</v>
      </c>
      <c r="O63" s="37">
        <f t="shared" si="11"/>
        <v>8.2564558605644794E-2</v>
      </c>
      <c r="P63" s="32">
        <f>SUM(P59:P62)</f>
        <v>19916300</v>
      </c>
      <c r="Q63" s="32">
        <f>SUM(Q59:Q62)</f>
        <v>70052606</v>
      </c>
      <c r="R63" s="32">
        <f>SUM(R59:R62)</f>
        <v>63470492</v>
      </c>
      <c r="S63" s="32">
        <f>SUM(S59:S62)</f>
        <v>19916300</v>
      </c>
      <c r="T63" s="37">
        <f t="shared" si="12"/>
        <v>0.28430491222553517</v>
      </c>
      <c r="U63" s="37">
        <f t="shared" si="13"/>
        <v>-0.62766859306196432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16984321</v>
      </c>
      <c r="E64" s="31">
        <v>16984321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24599373</v>
      </c>
      <c r="R64" s="31">
        <v>24599373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16327028</v>
      </c>
      <c r="E65" s="31">
        <v>16327028</v>
      </c>
      <c r="F65" s="31">
        <v>7047017</v>
      </c>
      <c r="G65" s="36">
        <f t="shared" si="7"/>
        <v>0.43161664204899997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7047017</v>
      </c>
      <c r="O65" s="36">
        <f t="shared" si="11"/>
        <v>0.43161664204899997</v>
      </c>
      <c r="P65" s="31">
        <v>4428882</v>
      </c>
      <c r="Q65" s="31">
        <v>19733275</v>
      </c>
      <c r="R65" s="31">
        <v>32078552</v>
      </c>
      <c r="S65" s="31">
        <v>4428882</v>
      </c>
      <c r="T65" s="36">
        <f t="shared" si="12"/>
        <v>0.22443725129255027</v>
      </c>
      <c r="U65" s="36">
        <f t="shared" si="13"/>
        <v>0.59115031739387058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41784596</v>
      </c>
      <c r="E66" s="31">
        <v>41784596</v>
      </c>
      <c r="F66" s="31">
        <v>3650360</v>
      </c>
      <c r="G66" s="36">
        <f t="shared" si="7"/>
        <v>8.7361380734661168E-2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3650360</v>
      </c>
      <c r="O66" s="36">
        <f t="shared" si="11"/>
        <v>8.7361380734661168E-2</v>
      </c>
      <c r="P66" s="31">
        <v>1472161</v>
      </c>
      <c r="Q66" s="31">
        <v>38094866</v>
      </c>
      <c r="R66" s="31">
        <v>42600114</v>
      </c>
      <c r="S66" s="31">
        <v>1472161</v>
      </c>
      <c r="T66" s="36">
        <f t="shared" si="12"/>
        <v>3.864460371116675E-2</v>
      </c>
      <c r="U66" s="36">
        <f t="shared" si="13"/>
        <v>1.4795929249586153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224060265</v>
      </c>
      <c r="E67" s="31">
        <v>224060265</v>
      </c>
      <c r="F67" s="31">
        <v>45581365</v>
      </c>
      <c r="G67" s="36">
        <f t="shared" si="7"/>
        <v>0.20343350482067848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45581365</v>
      </c>
      <c r="O67" s="36">
        <f t="shared" si="11"/>
        <v>0.20343350482067848</v>
      </c>
      <c r="P67" s="31">
        <v>53569598</v>
      </c>
      <c r="Q67" s="31">
        <v>196569174</v>
      </c>
      <c r="R67" s="31">
        <v>202081837</v>
      </c>
      <c r="S67" s="31">
        <v>53569598</v>
      </c>
      <c r="T67" s="36">
        <f t="shared" si="12"/>
        <v>0.27252288296231025</v>
      </c>
      <c r="U67" s="36">
        <f t="shared" si="13"/>
        <v>-0.14911877815472874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32402086</v>
      </c>
      <c r="E68" s="31">
        <v>32402086</v>
      </c>
      <c r="F68" s="31">
        <v>5256682</v>
      </c>
      <c r="G68" s="36">
        <f t="shared" si="7"/>
        <v>0.16223282661492844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5256682</v>
      </c>
      <c r="O68" s="36">
        <f t="shared" si="11"/>
        <v>0.16223282661492844</v>
      </c>
      <c r="P68" s="31">
        <v>2225835</v>
      </c>
      <c r="Q68" s="31">
        <v>30813042</v>
      </c>
      <c r="R68" s="31">
        <v>30813042</v>
      </c>
      <c r="S68" s="31">
        <v>2225835</v>
      </c>
      <c r="T68" s="36">
        <f t="shared" si="12"/>
        <v>7.2236782074291794E-2</v>
      </c>
      <c r="U68" s="36">
        <f t="shared" si="13"/>
        <v>1.3616674191932465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91053756</v>
      </c>
      <c r="E69" s="31">
        <v>91053756</v>
      </c>
      <c r="F69" s="31">
        <v>24894905</v>
      </c>
      <c r="G69" s="36">
        <f t="shared" si="7"/>
        <v>0.27340887508253914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24894905</v>
      </c>
      <c r="O69" s="36">
        <f t="shared" si="11"/>
        <v>0.27340887508253914</v>
      </c>
      <c r="P69" s="31">
        <v>13027092</v>
      </c>
      <c r="Q69" s="31">
        <v>81362402</v>
      </c>
      <c r="R69" s="31">
        <v>82028969</v>
      </c>
      <c r="S69" s="31">
        <v>13027092</v>
      </c>
      <c r="T69" s="36">
        <f t="shared" si="12"/>
        <v>0.16011193966471146</v>
      </c>
      <c r="U69" s="36">
        <f t="shared" si="13"/>
        <v>0.91101014716100881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422612052</v>
      </c>
      <c r="E70" s="32">
        <f>SUM(E64:E69)</f>
        <v>422612052</v>
      </c>
      <c r="F70" s="32">
        <f>SUM(F64:F69)</f>
        <v>86430329</v>
      </c>
      <c r="G70" s="37">
        <f t="shared" si="7"/>
        <v>0.2045145863469128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86430329</v>
      </c>
      <c r="O70" s="37">
        <f t="shared" si="11"/>
        <v>0.2045145863469128</v>
      </c>
      <c r="P70" s="32">
        <f>SUM(P64:P69)</f>
        <v>74723568</v>
      </c>
      <c r="Q70" s="32">
        <f>SUM(Q64:Q69)</f>
        <v>391172132</v>
      </c>
      <c r="R70" s="32">
        <f>SUM(R64:R69)</f>
        <v>414201887</v>
      </c>
      <c r="S70" s="32">
        <f>SUM(S64:S69)</f>
        <v>74723568</v>
      </c>
      <c r="T70" s="37">
        <f t="shared" si="12"/>
        <v>0.19102477371777599</v>
      </c>
      <c r="U70" s="37">
        <f t="shared" si="13"/>
        <v>0.15666758578765938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62168256</v>
      </c>
      <c r="E71" s="31">
        <v>62168256</v>
      </c>
      <c r="F71" s="31">
        <v>13346905</v>
      </c>
      <c r="G71" s="36">
        <f t="shared" si="7"/>
        <v>0.21469003409071022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13346905</v>
      </c>
      <c r="O71" s="36">
        <f t="shared" si="11"/>
        <v>0.21469003409071022</v>
      </c>
      <c r="P71" s="31">
        <v>15939257</v>
      </c>
      <c r="Q71" s="31">
        <v>42437892</v>
      </c>
      <c r="R71" s="31">
        <v>60223816</v>
      </c>
      <c r="S71" s="31">
        <v>15939257</v>
      </c>
      <c r="T71" s="36">
        <f t="shared" si="12"/>
        <v>0.37559021546122034</v>
      </c>
      <c r="U71" s="36">
        <f t="shared" si="13"/>
        <v>-0.16263945050889139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55977451</v>
      </c>
      <c r="E72" s="31">
        <v>55977451</v>
      </c>
      <c r="F72" s="31">
        <v>11338030</v>
      </c>
      <c r="G72" s="36">
        <f t="shared" si="7"/>
        <v>0.20254637889817456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11338030</v>
      </c>
      <c r="O72" s="36">
        <f t="shared" si="11"/>
        <v>0.20254637889817456</v>
      </c>
      <c r="P72" s="31">
        <v>11734625</v>
      </c>
      <c r="Q72" s="31">
        <v>46202651</v>
      </c>
      <c r="R72" s="31">
        <v>48166701</v>
      </c>
      <c r="S72" s="31">
        <v>11734625</v>
      </c>
      <c r="T72" s="36">
        <f t="shared" si="12"/>
        <v>0.25398163841291271</v>
      </c>
      <c r="U72" s="36">
        <f t="shared" si="13"/>
        <v>-3.3796989677982947E-2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43572771</v>
      </c>
      <c r="E73" s="31">
        <v>43572771</v>
      </c>
      <c r="F73" s="31">
        <v>6051109</v>
      </c>
      <c r="G73" s="36">
        <f t="shared" si="7"/>
        <v>0.13887363280154938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6051109</v>
      </c>
      <c r="O73" s="36">
        <f t="shared" si="11"/>
        <v>0.13887363280154938</v>
      </c>
      <c r="P73" s="31">
        <v>3087295</v>
      </c>
      <c r="Q73" s="31">
        <v>38528692</v>
      </c>
      <c r="R73" s="31">
        <v>39417935</v>
      </c>
      <c r="S73" s="31">
        <v>3087295</v>
      </c>
      <c r="T73" s="36">
        <f t="shared" si="12"/>
        <v>8.0129764072966708E-2</v>
      </c>
      <c r="U73" s="36">
        <f t="shared" si="13"/>
        <v>0.96000349820797815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153117219</v>
      </c>
      <c r="E74" s="31">
        <v>153117219</v>
      </c>
      <c r="F74" s="31">
        <v>18711935</v>
      </c>
      <c r="G74" s="36">
        <f t="shared" si="7"/>
        <v>0.12220660172779131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18711935</v>
      </c>
      <c r="O74" s="36">
        <f t="shared" si="11"/>
        <v>0.12220660172779131</v>
      </c>
      <c r="P74" s="31">
        <v>23798757</v>
      </c>
      <c r="Q74" s="31">
        <v>128916452</v>
      </c>
      <c r="R74" s="31">
        <v>134814312</v>
      </c>
      <c r="S74" s="31">
        <v>23798757</v>
      </c>
      <c r="T74" s="36">
        <f t="shared" si="12"/>
        <v>0.1846060501261701</v>
      </c>
      <c r="U74" s="36">
        <f t="shared" si="13"/>
        <v>-0.21374317994843173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39228724</v>
      </c>
      <c r="E75" s="31">
        <v>39228724</v>
      </c>
      <c r="F75" s="31">
        <v>4963719</v>
      </c>
      <c r="G75" s="36">
        <f t="shared" si="7"/>
        <v>0.12653276716316339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4963719</v>
      </c>
      <c r="O75" s="36">
        <f t="shared" si="11"/>
        <v>0.12653276716316339</v>
      </c>
      <c r="P75" s="31">
        <v>5102317</v>
      </c>
      <c r="Q75" s="31">
        <v>25395180</v>
      </c>
      <c r="R75" s="31">
        <v>26715278</v>
      </c>
      <c r="S75" s="31">
        <v>5102317</v>
      </c>
      <c r="T75" s="36">
        <f t="shared" si="12"/>
        <v>0.20091674876886087</v>
      </c>
      <c r="U75" s="36">
        <f t="shared" si="13"/>
        <v>-2.7163737572557745E-2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28107475</v>
      </c>
      <c r="E76" s="31">
        <v>28107475</v>
      </c>
      <c r="F76" s="31">
        <v>1119045</v>
      </c>
      <c r="G76" s="36">
        <f t="shared" si="7"/>
        <v>3.9813074635839753E-2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1119045</v>
      </c>
      <c r="O76" s="36">
        <f t="shared" si="11"/>
        <v>3.9813074635839753E-2</v>
      </c>
      <c r="P76" s="31">
        <v>1195693</v>
      </c>
      <c r="Q76" s="31">
        <v>17300651</v>
      </c>
      <c r="R76" s="31">
        <v>18514611</v>
      </c>
      <c r="S76" s="31">
        <v>1195693</v>
      </c>
      <c r="T76" s="36">
        <f t="shared" si="12"/>
        <v>6.9112601600945539E-2</v>
      </c>
      <c r="U76" s="36">
        <f t="shared" si="13"/>
        <v>-6.4103411159888046E-2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54032736</v>
      </c>
      <c r="E77" s="31">
        <v>54032736</v>
      </c>
      <c r="F77" s="31">
        <v>10796694</v>
      </c>
      <c r="G77" s="36">
        <f t="shared" si="7"/>
        <v>0.19981764388166462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10796694</v>
      </c>
      <c r="O77" s="36">
        <f t="shared" si="11"/>
        <v>0.19981764388166462</v>
      </c>
      <c r="P77" s="31">
        <v>13380805</v>
      </c>
      <c r="Q77" s="31">
        <v>56491773</v>
      </c>
      <c r="R77" s="31">
        <v>55014057</v>
      </c>
      <c r="S77" s="31">
        <v>13380805</v>
      </c>
      <c r="T77" s="36">
        <f t="shared" si="12"/>
        <v>0.23686289683278305</v>
      </c>
      <c r="U77" s="36">
        <f t="shared" si="13"/>
        <v>-0.19312074273558277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436204632</v>
      </c>
      <c r="E78" s="32">
        <f>SUM(E71:E77)</f>
        <v>436204632</v>
      </c>
      <c r="F78" s="32">
        <f>SUM(F71:F77)</f>
        <v>66327437</v>
      </c>
      <c r="G78" s="37">
        <f t="shared" si="7"/>
        <v>0.15205578330493291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66327437</v>
      </c>
      <c r="O78" s="37">
        <f t="shared" si="11"/>
        <v>0.15205578330493291</v>
      </c>
      <c r="P78" s="32">
        <f>SUM(P71:P77)</f>
        <v>74238749</v>
      </c>
      <c r="Q78" s="32">
        <f>SUM(Q71:Q77)</f>
        <v>355273291</v>
      </c>
      <c r="R78" s="32">
        <f>SUM(R71:R77)</f>
        <v>382866710</v>
      </c>
      <c r="S78" s="32">
        <f>SUM(S71:S77)</f>
        <v>74238749</v>
      </c>
      <c r="T78" s="37">
        <f t="shared" si="12"/>
        <v>0.20896237032352652</v>
      </c>
      <c r="U78" s="37">
        <f t="shared" si="13"/>
        <v>-0.10656580433487639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106801534</v>
      </c>
      <c r="E79" s="31">
        <v>106801534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18092914</v>
      </c>
      <c r="Q79" s="31">
        <v>87898086</v>
      </c>
      <c r="R79" s="31">
        <v>92647104</v>
      </c>
      <c r="S79" s="31">
        <v>18092914</v>
      </c>
      <c r="T79" s="36">
        <f t="shared" si="12"/>
        <v>0.20583968119624357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57464654</v>
      </c>
      <c r="E80" s="31">
        <v>57464654</v>
      </c>
      <c r="F80" s="31">
        <v>16334503</v>
      </c>
      <c r="G80" s="36">
        <f t="shared" si="7"/>
        <v>0.28425304709917859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16334503</v>
      </c>
      <c r="O80" s="36">
        <f t="shared" si="11"/>
        <v>0.28425304709917859</v>
      </c>
      <c r="P80" s="31">
        <v>16780980</v>
      </c>
      <c r="Q80" s="31">
        <v>54928597</v>
      </c>
      <c r="R80" s="31">
        <v>54944597</v>
      </c>
      <c r="S80" s="31">
        <v>16780980</v>
      </c>
      <c r="T80" s="36">
        <f t="shared" si="12"/>
        <v>0.30550534542143865</v>
      </c>
      <c r="U80" s="36">
        <f t="shared" si="13"/>
        <v>-2.6606133849155444E-2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64371220</v>
      </c>
      <c r="E81" s="31">
        <v>64371220</v>
      </c>
      <c r="F81" s="31">
        <v>16071071</v>
      </c>
      <c r="G81" s="36">
        <f t="shared" si="7"/>
        <v>0.2496623646405956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16071071</v>
      </c>
      <c r="O81" s="36">
        <f t="shared" si="11"/>
        <v>0.2496623646405956</v>
      </c>
      <c r="P81" s="31">
        <v>12669525</v>
      </c>
      <c r="Q81" s="31">
        <v>62613240</v>
      </c>
      <c r="R81" s="31">
        <v>58816080</v>
      </c>
      <c r="S81" s="31">
        <v>12669525</v>
      </c>
      <c r="T81" s="36">
        <f t="shared" si="12"/>
        <v>0.20234578181866966</v>
      </c>
      <c r="U81" s="36">
        <f t="shared" si="13"/>
        <v>0.26848252006290685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17094926</v>
      </c>
      <c r="E82" s="31">
        <v>17094926</v>
      </c>
      <c r="F82" s="31">
        <v>3492048</v>
      </c>
      <c r="G82" s="36">
        <f t="shared" si="7"/>
        <v>0.20427394654998798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3492048</v>
      </c>
      <c r="O82" s="36">
        <f t="shared" si="11"/>
        <v>0.20427394654998798</v>
      </c>
      <c r="P82" s="31">
        <v>3463873</v>
      </c>
      <c r="Q82" s="31">
        <v>30705478</v>
      </c>
      <c r="R82" s="31">
        <v>17046490</v>
      </c>
      <c r="S82" s="31">
        <v>3463873</v>
      </c>
      <c r="T82" s="36">
        <f t="shared" si="12"/>
        <v>0.11280961006371566</v>
      </c>
      <c r="U82" s="36">
        <f t="shared" si="13"/>
        <v>8.133958721927792E-3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34078000</v>
      </c>
      <c r="E83" s="31">
        <v>34078000</v>
      </c>
      <c r="F83" s="31">
        <v>7460712</v>
      </c>
      <c r="G83" s="36">
        <f t="shared" si="7"/>
        <v>0.21893045366512121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7460712</v>
      </c>
      <c r="O83" s="36">
        <f t="shared" si="11"/>
        <v>0.21893045366512121</v>
      </c>
      <c r="P83" s="31">
        <v>7142689</v>
      </c>
      <c r="Q83" s="31">
        <v>35195030</v>
      </c>
      <c r="R83" s="31">
        <v>35307250</v>
      </c>
      <c r="S83" s="31">
        <v>7142689</v>
      </c>
      <c r="T83" s="36">
        <f t="shared" si="12"/>
        <v>0.20294595572158911</v>
      </c>
      <c r="U83" s="36">
        <f t="shared" si="13"/>
        <v>4.4524268101271192E-2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279810334</v>
      </c>
      <c r="E84" s="32">
        <f>SUM(E79:E83)</f>
        <v>279810334</v>
      </c>
      <c r="F84" s="32">
        <f>SUM(F79:F83)</f>
        <v>43358334</v>
      </c>
      <c r="G84" s="37">
        <f t="shared" si="7"/>
        <v>0.15495615683729536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43358334</v>
      </c>
      <c r="O84" s="37">
        <f t="shared" si="11"/>
        <v>0.15495615683729536</v>
      </c>
      <c r="P84" s="32">
        <f>SUM(P79:P83)</f>
        <v>58149981</v>
      </c>
      <c r="Q84" s="32">
        <f>SUM(Q79:Q83)</f>
        <v>271340431</v>
      </c>
      <c r="R84" s="32">
        <f>SUM(R79:R83)</f>
        <v>258761521</v>
      </c>
      <c r="S84" s="32">
        <f>SUM(S79:S83)</f>
        <v>58149981</v>
      </c>
      <c r="T84" s="37">
        <f t="shared" si="12"/>
        <v>0.2143063633594656</v>
      </c>
      <c r="U84" s="37">
        <f t="shared" si="13"/>
        <v>-0.25437062481585337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1383076911</v>
      </c>
      <c r="E85" s="32">
        <f>SUM(E57,E59:E62,E64:E69,E71:E77,E79:E83)</f>
        <v>1383076911</v>
      </c>
      <c r="F85" s="32">
        <f>SUM(F57,F59:F62,F64:F69,F71:F77,F79:F83)</f>
        <v>230045294</v>
      </c>
      <c r="G85" s="37">
        <f t="shared" si="7"/>
        <v>0.1663286344890765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230045294</v>
      </c>
      <c r="O85" s="37">
        <f t="shared" si="11"/>
        <v>0.1663286344890765</v>
      </c>
      <c r="P85" s="32">
        <f>SUM(P57,P59:P62,P64:P69,P71:P77,P79:P83)</f>
        <v>259505459</v>
      </c>
      <c r="Q85" s="32">
        <f>SUM(Q57,Q59:Q62,Q64:Q69,Q71:Q77,Q79:Q83)</f>
        <v>1239111364</v>
      </c>
      <c r="R85" s="32">
        <f>SUM(R57,R59:R62,R64:R69,R71:R77,R79:R83)</f>
        <v>1266544250</v>
      </c>
      <c r="S85" s="32">
        <f>SUM(S57,S59:S62,S64:S69,S71:S77,S79:S83)</f>
        <v>259505459</v>
      </c>
      <c r="T85" s="37">
        <f t="shared" si="12"/>
        <v>0.20942868134328563</v>
      </c>
      <c r="U85" s="37">
        <f t="shared" si="13"/>
        <v>-0.11352425923340592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453329996</v>
      </c>
      <c r="E88" s="31">
        <v>453329996</v>
      </c>
      <c r="F88" s="31">
        <v>97601212</v>
      </c>
      <c r="G88" s="36">
        <f t="shared" ref="G88:G99" si="14">IF(($D88      =0),0,($F88      /$D88      ))</f>
        <v>0.21529837615245739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97601212</v>
      </c>
      <c r="O88" s="36">
        <f t="shared" ref="O88:O99" si="18">IF(($D88      =0),0,($N88      /$D88      ))</f>
        <v>0.21529837615245739</v>
      </c>
      <c r="P88" s="31">
        <v>94561521</v>
      </c>
      <c r="Q88" s="31">
        <v>422195277</v>
      </c>
      <c r="R88" s="31">
        <v>427074836</v>
      </c>
      <c r="S88" s="31">
        <v>94561521</v>
      </c>
      <c r="T88" s="36">
        <f t="shared" ref="T88:T99" si="19">IF(($Q88      =0),0,($S88      /$Q88      ))</f>
        <v>0.22397579070975729</v>
      </c>
      <c r="U88" s="36">
        <f t="shared" ref="U88:U99" si="20">IF(($P88      =0),0,(($F88      /$P88      )-1))</f>
        <v>3.2145115347711029E-2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3068397392</v>
      </c>
      <c r="E89" s="31">
        <v>3068397392</v>
      </c>
      <c r="F89" s="31">
        <v>745043570</v>
      </c>
      <c r="G89" s="36">
        <f t="shared" si="14"/>
        <v>0.24281195517324308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745043570</v>
      </c>
      <c r="O89" s="36">
        <f t="shared" si="18"/>
        <v>0.24281195517324308</v>
      </c>
      <c r="P89" s="31">
        <v>536708194</v>
      </c>
      <c r="Q89" s="31">
        <v>3085217339</v>
      </c>
      <c r="R89" s="31">
        <v>2891283202</v>
      </c>
      <c r="S89" s="31">
        <v>536708194</v>
      </c>
      <c r="T89" s="36">
        <f t="shared" si="19"/>
        <v>0.17396122704728517</v>
      </c>
      <c r="U89" s="36">
        <f t="shared" si="20"/>
        <v>0.38817252713678529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1094729079</v>
      </c>
      <c r="E90" s="31">
        <v>1094729079</v>
      </c>
      <c r="F90" s="31">
        <v>184177153</v>
      </c>
      <c r="G90" s="36">
        <f t="shared" si="14"/>
        <v>0.16823993856839897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184177153</v>
      </c>
      <c r="O90" s="36">
        <f t="shared" si="18"/>
        <v>0.16823993856839897</v>
      </c>
      <c r="P90" s="31">
        <v>44854057</v>
      </c>
      <c r="Q90" s="31">
        <v>163862990</v>
      </c>
      <c r="R90" s="31">
        <v>1235492289</v>
      </c>
      <c r="S90" s="31">
        <v>44854057</v>
      </c>
      <c r="T90" s="36">
        <f t="shared" si="19"/>
        <v>0.27372902813502914</v>
      </c>
      <c r="U90" s="36">
        <f t="shared" si="20"/>
        <v>3.1061425725659557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4616456467</v>
      </c>
      <c r="E91" s="32">
        <f>SUM(E88:E90)</f>
        <v>4616456467</v>
      </c>
      <c r="F91" s="32">
        <f>SUM(F88:F90)</f>
        <v>1026821935</v>
      </c>
      <c r="G91" s="37">
        <f t="shared" si="14"/>
        <v>0.22242643082201083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1026821935</v>
      </c>
      <c r="O91" s="37">
        <f t="shared" si="18"/>
        <v>0.22242643082201083</v>
      </c>
      <c r="P91" s="32">
        <f>SUM(P88:P90)</f>
        <v>676123772</v>
      </c>
      <c r="Q91" s="32">
        <f>SUM(Q88:Q90)</f>
        <v>3671275606</v>
      </c>
      <c r="R91" s="32">
        <f>SUM(R88:R90)</f>
        <v>4553850327</v>
      </c>
      <c r="S91" s="32">
        <f>SUM(S88:S90)</f>
        <v>676123772</v>
      </c>
      <c r="T91" s="37">
        <f t="shared" si="19"/>
        <v>0.18416589887585791</v>
      </c>
      <c r="U91" s="37">
        <f t="shared" si="20"/>
        <v>0.51868929554513588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184487568</v>
      </c>
      <c r="E92" s="31">
        <v>184487568</v>
      </c>
      <c r="F92" s="31">
        <v>35799297</v>
      </c>
      <c r="G92" s="36">
        <f t="shared" si="14"/>
        <v>0.19404720539218123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35799297</v>
      </c>
      <c r="O92" s="36">
        <f t="shared" si="18"/>
        <v>0.19404720539218123</v>
      </c>
      <c r="P92" s="31">
        <v>40151553</v>
      </c>
      <c r="Q92" s="31">
        <v>160099818</v>
      </c>
      <c r="R92" s="31">
        <v>180918695</v>
      </c>
      <c r="S92" s="31">
        <v>40151553</v>
      </c>
      <c r="T92" s="36">
        <f t="shared" si="19"/>
        <v>0.25079074730740791</v>
      </c>
      <c r="U92" s="36">
        <f t="shared" si="20"/>
        <v>-0.10839570763302731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49674223</v>
      </c>
      <c r="E93" s="31">
        <v>49674223</v>
      </c>
      <c r="F93" s="31">
        <v>7232256</v>
      </c>
      <c r="G93" s="36">
        <f t="shared" si="14"/>
        <v>0.14559374184876531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7232256</v>
      </c>
      <c r="O93" s="36">
        <f t="shared" si="18"/>
        <v>0.14559374184876531</v>
      </c>
      <c r="P93" s="31">
        <v>7394735</v>
      </c>
      <c r="Q93" s="31">
        <v>38662069</v>
      </c>
      <c r="R93" s="31">
        <v>43988367</v>
      </c>
      <c r="S93" s="31">
        <v>7394735</v>
      </c>
      <c r="T93" s="36">
        <f t="shared" si="19"/>
        <v>0.19126588905523914</v>
      </c>
      <c r="U93" s="36">
        <f t="shared" si="20"/>
        <v>-2.1972254583835671E-2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32904102</v>
      </c>
      <c r="E94" s="31">
        <v>32904102</v>
      </c>
      <c r="F94" s="31">
        <v>9005012</v>
      </c>
      <c r="G94" s="36">
        <f t="shared" si="14"/>
        <v>0.27367444946529768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9005012</v>
      </c>
      <c r="O94" s="36">
        <f t="shared" si="18"/>
        <v>0.27367444946529768</v>
      </c>
      <c r="P94" s="31">
        <v>8665250</v>
      </c>
      <c r="Q94" s="31">
        <v>36894108</v>
      </c>
      <c r="R94" s="31">
        <v>33049832</v>
      </c>
      <c r="S94" s="31">
        <v>8665250</v>
      </c>
      <c r="T94" s="36">
        <f t="shared" si="19"/>
        <v>0.23486812582648697</v>
      </c>
      <c r="U94" s="36">
        <f t="shared" si="20"/>
        <v>3.9209716972966824E-2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55970995</v>
      </c>
      <c r="E95" s="31">
        <v>55970995</v>
      </c>
      <c r="F95" s="31">
        <v>13733768</v>
      </c>
      <c r="G95" s="36">
        <f t="shared" si="14"/>
        <v>0.24537294718451941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13733768</v>
      </c>
      <c r="O95" s="36">
        <f t="shared" si="18"/>
        <v>0.24537294718451941</v>
      </c>
      <c r="P95" s="31">
        <v>13350386</v>
      </c>
      <c r="Q95" s="31">
        <v>52709029</v>
      </c>
      <c r="R95" s="31">
        <v>55811793</v>
      </c>
      <c r="S95" s="31">
        <v>13350386</v>
      </c>
      <c r="T95" s="36">
        <f t="shared" si="19"/>
        <v>0.25328461277478664</v>
      </c>
      <c r="U95" s="36">
        <f t="shared" si="20"/>
        <v>2.8716922491978991E-2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323036888</v>
      </c>
      <c r="E96" s="32">
        <f>SUM(E92:E95)</f>
        <v>323036888</v>
      </c>
      <c r="F96" s="32">
        <f>SUM(F92:F95)</f>
        <v>65770333</v>
      </c>
      <c r="G96" s="37">
        <f t="shared" si="14"/>
        <v>0.20360006997095639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65770333</v>
      </c>
      <c r="O96" s="37">
        <f t="shared" si="18"/>
        <v>0.20360006997095639</v>
      </c>
      <c r="P96" s="32">
        <f>SUM(P92:P95)</f>
        <v>69561924</v>
      </c>
      <c r="Q96" s="32">
        <f>SUM(Q92:Q95)</f>
        <v>288365024</v>
      </c>
      <c r="R96" s="32">
        <f>SUM(R92:R95)</f>
        <v>313768687</v>
      </c>
      <c r="S96" s="32">
        <f>SUM(S92:S95)</f>
        <v>69561924</v>
      </c>
      <c r="T96" s="37">
        <f t="shared" si="19"/>
        <v>0.24122871433950324</v>
      </c>
      <c r="U96" s="37">
        <f t="shared" si="20"/>
        <v>-5.4506701108497202E-2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135652156</v>
      </c>
      <c r="E97" s="31">
        <v>135652156</v>
      </c>
      <c r="F97" s="31">
        <v>30602711</v>
      </c>
      <c r="G97" s="36">
        <f t="shared" si="14"/>
        <v>0.22559693780318538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30602711</v>
      </c>
      <c r="O97" s="36">
        <f t="shared" si="18"/>
        <v>0.22559693780318538</v>
      </c>
      <c r="P97" s="31">
        <v>24219332</v>
      </c>
      <c r="Q97" s="31">
        <v>132807038</v>
      </c>
      <c r="R97" s="31">
        <v>121511292</v>
      </c>
      <c r="S97" s="31">
        <v>24219332</v>
      </c>
      <c r="T97" s="36">
        <f t="shared" si="19"/>
        <v>0.18236482316547109</v>
      </c>
      <c r="U97" s="36">
        <f t="shared" si="20"/>
        <v>0.2635654443318256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64853519</v>
      </c>
      <c r="E98" s="31">
        <v>64853519</v>
      </c>
      <c r="F98" s="31">
        <v>14098908</v>
      </c>
      <c r="G98" s="36">
        <f t="shared" si="14"/>
        <v>0.21739619094532095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14098908</v>
      </c>
      <c r="O98" s="36">
        <f t="shared" si="18"/>
        <v>0.21739619094532095</v>
      </c>
      <c r="P98" s="31">
        <v>11161603</v>
      </c>
      <c r="Q98" s="31">
        <v>58092321</v>
      </c>
      <c r="R98" s="31">
        <v>55654757</v>
      </c>
      <c r="S98" s="31">
        <v>11161603</v>
      </c>
      <c r="T98" s="36">
        <f t="shared" si="19"/>
        <v>0.19213560084817408</v>
      </c>
      <c r="U98" s="36">
        <f t="shared" si="20"/>
        <v>0.26316157275975494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106036212</v>
      </c>
      <c r="E99" s="31">
        <v>106036212</v>
      </c>
      <c r="F99" s="31">
        <v>26916123</v>
      </c>
      <c r="G99" s="36">
        <f t="shared" si="14"/>
        <v>0.25383897153926999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26916123</v>
      </c>
      <c r="O99" s="36">
        <f t="shared" si="18"/>
        <v>0.25383897153926999</v>
      </c>
      <c r="P99" s="31">
        <v>29195293</v>
      </c>
      <c r="Q99" s="31">
        <v>98429578</v>
      </c>
      <c r="R99" s="31">
        <v>99238211</v>
      </c>
      <c r="S99" s="31">
        <v>29195293</v>
      </c>
      <c r="T99" s="36">
        <f t="shared" si="19"/>
        <v>0.29661097398995251</v>
      </c>
      <c r="U99" s="36">
        <f t="shared" si="20"/>
        <v>-7.8066351312178983E-2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36646368</v>
      </c>
      <c r="E100" s="31">
        <v>36646368</v>
      </c>
      <c r="F100" s="31">
        <v>8178460</v>
      </c>
      <c r="G100" s="36">
        <f>IF(($D100     =0),0,($F100     /$D100     ))</f>
        <v>0.2231724573633054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8178460</v>
      </c>
      <c r="O100" s="36">
        <f>IF(($D100     =0),0,($N100     /$D100     ))</f>
        <v>0.2231724573633054</v>
      </c>
      <c r="P100" s="31">
        <v>5966230</v>
      </c>
      <c r="Q100" s="31">
        <v>29183805</v>
      </c>
      <c r="R100" s="31">
        <v>29291461</v>
      </c>
      <c r="S100" s="31">
        <v>5966230</v>
      </c>
      <c r="T100" s="36">
        <f>IF(($Q100     =0),0,($S100     /$Q100     ))</f>
        <v>0.20443633035514047</v>
      </c>
      <c r="U100" s="36">
        <f>IF(($P100     =0),0,(($F100     /$P100     )-1))</f>
        <v>0.37079194063923104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343188255</v>
      </c>
      <c r="E101" s="32">
        <f>SUM(E97:E100)</f>
        <v>343188255</v>
      </c>
      <c r="F101" s="32">
        <f>SUM(F97:F100)</f>
        <v>79796202</v>
      </c>
      <c r="G101" s="37">
        <f>IF(($D101     =0),0,($F101     /$D101     ))</f>
        <v>0.23251437319729953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79796202</v>
      </c>
      <c r="O101" s="37">
        <f>IF(($D101     =0),0,($N101     /$D101     ))</f>
        <v>0.23251437319729953</v>
      </c>
      <c r="P101" s="32">
        <f>SUM(P97:P100)</f>
        <v>70542458</v>
      </c>
      <c r="Q101" s="32">
        <f>SUM(Q97:Q100)</f>
        <v>318512742</v>
      </c>
      <c r="R101" s="32">
        <f>SUM(R97:R100)</f>
        <v>305695721</v>
      </c>
      <c r="S101" s="32">
        <f>SUM(S97:S100)</f>
        <v>70542458</v>
      </c>
      <c r="T101" s="37">
        <f>IF(($Q101     =0),0,($S101     /$Q101     ))</f>
        <v>0.22147452424368003</v>
      </c>
      <c r="U101" s="37">
        <f>IF(($P101     =0),0,(($F101     /$P101     )-1))</f>
        <v>0.13117977828331417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5282681610</v>
      </c>
      <c r="E102" s="32">
        <f>SUM(E88:E90,E92:E95,E97:E100)</f>
        <v>5282681610</v>
      </c>
      <c r="F102" s="32">
        <f>SUM(F88:F90,F92:F95,F97:F100)</f>
        <v>1172388470</v>
      </c>
      <c r="G102" s="37">
        <f>IF(($D102     =0),0,($F102     /$D102     ))</f>
        <v>0.22193055659093563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1172388470</v>
      </c>
      <c r="O102" s="37">
        <f>IF(($D102     =0),0,($N102     /$D102     ))</f>
        <v>0.22193055659093563</v>
      </c>
      <c r="P102" s="32">
        <f>SUM(P88:P90,P92:P95,P97:P100)</f>
        <v>816228154</v>
      </c>
      <c r="Q102" s="32">
        <f>SUM(Q88:Q90,Q92:Q95,Q97:Q100)</f>
        <v>4278153372</v>
      </c>
      <c r="R102" s="32">
        <f>SUM(R88:R90,R92:R95,R97:R100)</f>
        <v>5173314735</v>
      </c>
      <c r="S102" s="32">
        <f>SUM(S88:S90,S92:S95,S97:S100)</f>
        <v>816228154</v>
      </c>
      <c r="T102" s="37">
        <f>IF(($Q102     =0),0,($S102     /$Q102     ))</f>
        <v>0.19078982986961507</v>
      </c>
      <c r="U102" s="37">
        <f>IF(($P102     =0),0,(($F102     /$P102     )-1))</f>
        <v>0.43634897210369927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966125550</v>
      </c>
      <c r="E105" s="31">
        <v>966125550</v>
      </c>
      <c r="F105" s="31">
        <v>232292067</v>
      </c>
      <c r="G105" s="36">
        <f t="shared" ref="G105:G136" si="21">IF(($D105     =0),0,($F105     /$D105     ))</f>
        <v>0.24043672895308482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232292067</v>
      </c>
      <c r="O105" s="36">
        <f t="shared" ref="O105:O136" si="25">IF(($D105     =0),0,($N105     /$D105     ))</f>
        <v>0.24043672895308482</v>
      </c>
      <c r="P105" s="31">
        <v>231212540</v>
      </c>
      <c r="Q105" s="31">
        <v>802083520</v>
      </c>
      <c r="R105" s="31">
        <v>823351474</v>
      </c>
      <c r="S105" s="31">
        <v>231212540</v>
      </c>
      <c r="T105" s="36">
        <f t="shared" ref="T105:T136" si="26">IF(($Q105     =0),0,($S105     /$Q105     ))</f>
        <v>0.28826491784795677</v>
      </c>
      <c r="U105" s="36">
        <f t="shared" ref="U105:U136" si="27">IF(($P105     =0),0,(($F105     /$P105     )-1))</f>
        <v>4.668981189342114E-3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966125550</v>
      </c>
      <c r="E106" s="32">
        <f>E105</f>
        <v>966125550</v>
      </c>
      <c r="F106" s="32">
        <f>F105</f>
        <v>232292067</v>
      </c>
      <c r="G106" s="37">
        <f t="shared" si="21"/>
        <v>0.24043672895308482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232292067</v>
      </c>
      <c r="O106" s="37">
        <f t="shared" si="25"/>
        <v>0.24043672895308482</v>
      </c>
      <c r="P106" s="32">
        <f>P105</f>
        <v>231212540</v>
      </c>
      <c r="Q106" s="32">
        <f>Q105</f>
        <v>802083520</v>
      </c>
      <c r="R106" s="32">
        <f>R105</f>
        <v>823351474</v>
      </c>
      <c r="S106" s="32">
        <f>S105</f>
        <v>231212540</v>
      </c>
      <c r="T106" s="37">
        <f t="shared" si="26"/>
        <v>0.28826491784795677</v>
      </c>
      <c r="U106" s="37">
        <f t="shared" si="27"/>
        <v>4.668981189342114E-3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47668447</v>
      </c>
      <c r="E107" s="31">
        <v>47668447</v>
      </c>
      <c r="F107" s="31">
        <v>9541896</v>
      </c>
      <c r="G107" s="36">
        <f t="shared" si="21"/>
        <v>0.20017216000345051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9541896</v>
      </c>
      <c r="O107" s="36">
        <f t="shared" si="25"/>
        <v>0.20017216000345051</v>
      </c>
      <c r="P107" s="31">
        <v>7369742</v>
      </c>
      <c r="Q107" s="31">
        <v>43199682</v>
      </c>
      <c r="R107" s="31">
        <v>45099294</v>
      </c>
      <c r="S107" s="31">
        <v>7369742</v>
      </c>
      <c r="T107" s="36">
        <f t="shared" si="26"/>
        <v>0.17059713541409866</v>
      </c>
      <c r="U107" s="36">
        <f t="shared" si="27"/>
        <v>0.29473949020196355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49774736</v>
      </c>
      <c r="E108" s="31">
        <v>49774736</v>
      </c>
      <c r="F108" s="31">
        <v>10210754</v>
      </c>
      <c r="G108" s="36">
        <f t="shared" si="21"/>
        <v>0.20513928994018171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10210754</v>
      </c>
      <c r="O108" s="36">
        <f t="shared" si="25"/>
        <v>0.20513928994018171</v>
      </c>
      <c r="P108" s="31">
        <v>10296240</v>
      </c>
      <c r="Q108" s="31">
        <v>43649370</v>
      </c>
      <c r="R108" s="31">
        <v>44700408</v>
      </c>
      <c r="S108" s="31">
        <v>10296240</v>
      </c>
      <c r="T108" s="36">
        <f t="shared" si="26"/>
        <v>0.23588519147011744</v>
      </c>
      <c r="U108" s="36">
        <f t="shared" si="27"/>
        <v>-8.3026425180454666E-3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38940012</v>
      </c>
      <c r="E109" s="31">
        <v>38940012</v>
      </c>
      <c r="F109" s="31">
        <v>7576521</v>
      </c>
      <c r="G109" s="36">
        <f t="shared" si="21"/>
        <v>0.19456904635776692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7576521</v>
      </c>
      <c r="O109" s="36">
        <f t="shared" si="25"/>
        <v>0.19456904635776692</v>
      </c>
      <c r="P109" s="31">
        <v>6445748</v>
      </c>
      <c r="Q109" s="31">
        <v>32504916</v>
      </c>
      <c r="R109" s="31">
        <v>36007137</v>
      </c>
      <c r="S109" s="31">
        <v>6445748</v>
      </c>
      <c r="T109" s="36">
        <f t="shared" si="26"/>
        <v>0.19830071242146879</v>
      </c>
      <c r="U109" s="36">
        <f t="shared" si="27"/>
        <v>0.17542929075105018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64816858</v>
      </c>
      <c r="E110" s="31">
        <v>64816858</v>
      </c>
      <c r="F110" s="31">
        <v>18783894</v>
      </c>
      <c r="G110" s="36">
        <f t="shared" si="21"/>
        <v>0.28979951481140909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18783894</v>
      </c>
      <c r="O110" s="36">
        <f t="shared" si="25"/>
        <v>0.28979951481140909</v>
      </c>
      <c r="P110" s="31">
        <v>15562736</v>
      </c>
      <c r="Q110" s="31">
        <v>44701207</v>
      </c>
      <c r="R110" s="31">
        <v>50859086</v>
      </c>
      <c r="S110" s="31">
        <v>15562736</v>
      </c>
      <c r="T110" s="36">
        <f t="shared" si="26"/>
        <v>0.34815024122279292</v>
      </c>
      <c r="U110" s="36">
        <f t="shared" si="27"/>
        <v>0.20697890139625841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42446974</v>
      </c>
      <c r="E111" s="31">
        <v>42446974</v>
      </c>
      <c r="F111" s="31">
        <v>24341597</v>
      </c>
      <c r="G111" s="36">
        <f t="shared" si="21"/>
        <v>0.57345894668486852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24341597</v>
      </c>
      <c r="O111" s="36">
        <f t="shared" si="25"/>
        <v>0.57345894668486852</v>
      </c>
      <c r="P111" s="31">
        <v>22163960</v>
      </c>
      <c r="Q111" s="31">
        <v>44737191</v>
      </c>
      <c r="R111" s="31">
        <v>44925481</v>
      </c>
      <c r="S111" s="31">
        <v>22163960</v>
      </c>
      <c r="T111" s="36">
        <f t="shared" si="26"/>
        <v>0.49542583037902405</v>
      </c>
      <c r="U111" s="36">
        <f t="shared" si="27"/>
        <v>9.8251260153871423E-2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243647027</v>
      </c>
      <c r="E112" s="32">
        <f>SUM(E107:E111)</f>
        <v>243647027</v>
      </c>
      <c r="F112" s="32">
        <f>SUM(F107:F111)</f>
        <v>70454662</v>
      </c>
      <c r="G112" s="37">
        <f t="shared" si="21"/>
        <v>0.28916692671156624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70454662</v>
      </c>
      <c r="O112" s="37">
        <f t="shared" si="25"/>
        <v>0.28916692671156624</v>
      </c>
      <c r="P112" s="32">
        <f>SUM(P107:P111)</f>
        <v>61838426</v>
      </c>
      <c r="Q112" s="32">
        <f>SUM(Q107:Q111)</f>
        <v>208792366</v>
      </c>
      <c r="R112" s="32">
        <f>SUM(R107:R111)</f>
        <v>221591406</v>
      </c>
      <c r="S112" s="32">
        <f>SUM(S107:S111)</f>
        <v>61838426</v>
      </c>
      <c r="T112" s="37">
        <f t="shared" si="26"/>
        <v>0.2961718724907787</v>
      </c>
      <c r="U112" s="37">
        <f t="shared" si="27"/>
        <v>0.13933465900312525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37403441</v>
      </c>
      <c r="E113" s="31">
        <v>37403441</v>
      </c>
      <c r="F113" s="31">
        <v>9267525</v>
      </c>
      <c r="G113" s="36">
        <f t="shared" si="21"/>
        <v>0.24777198974821596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9267525</v>
      </c>
      <c r="O113" s="36">
        <f t="shared" si="25"/>
        <v>0.24777198974821596</v>
      </c>
      <c r="P113" s="31">
        <v>9326735</v>
      </c>
      <c r="Q113" s="31">
        <v>30918750</v>
      </c>
      <c r="R113" s="31">
        <v>35081500</v>
      </c>
      <c r="S113" s="31">
        <v>9326735</v>
      </c>
      <c r="T113" s="36">
        <f t="shared" si="26"/>
        <v>0.30165304224782696</v>
      </c>
      <c r="U113" s="36">
        <f t="shared" si="27"/>
        <v>-6.3484166752888482E-3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42843969</v>
      </c>
      <c r="E114" s="31">
        <v>42843969</v>
      </c>
      <c r="F114" s="31">
        <v>11051073</v>
      </c>
      <c r="G114" s="36">
        <f t="shared" si="21"/>
        <v>0.25793765745652558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11051073</v>
      </c>
      <c r="O114" s="36">
        <f t="shared" si="25"/>
        <v>0.25793765745652558</v>
      </c>
      <c r="P114" s="31">
        <v>9549630</v>
      </c>
      <c r="Q114" s="31">
        <v>36804464</v>
      </c>
      <c r="R114" s="31">
        <v>40478857</v>
      </c>
      <c r="S114" s="31">
        <v>9549630</v>
      </c>
      <c r="T114" s="36">
        <f t="shared" si="26"/>
        <v>0.25946934045826614</v>
      </c>
      <c r="U114" s="36">
        <f t="shared" si="27"/>
        <v>0.15722525375328678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10797252</v>
      </c>
      <c r="E115" s="31">
        <v>10797252</v>
      </c>
      <c r="F115" s="31">
        <v>1770180</v>
      </c>
      <c r="G115" s="36">
        <f t="shared" si="21"/>
        <v>0.16394727102785042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1770180</v>
      </c>
      <c r="O115" s="36">
        <f t="shared" si="25"/>
        <v>0.16394727102785042</v>
      </c>
      <c r="P115" s="31">
        <v>2214506</v>
      </c>
      <c r="Q115" s="31">
        <v>9048818</v>
      </c>
      <c r="R115" s="31">
        <v>15112665</v>
      </c>
      <c r="S115" s="31">
        <v>2214506</v>
      </c>
      <c r="T115" s="36">
        <f t="shared" si="26"/>
        <v>0.24472875904897193</v>
      </c>
      <c r="U115" s="36">
        <f t="shared" si="27"/>
        <v>-0.20064339405718479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7458405</v>
      </c>
      <c r="E116" s="31">
        <v>7458405</v>
      </c>
      <c r="F116" s="31">
        <v>1621724</v>
      </c>
      <c r="G116" s="36">
        <f t="shared" si="21"/>
        <v>0.21743576542169538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1621724</v>
      </c>
      <c r="O116" s="36">
        <f t="shared" si="25"/>
        <v>0.21743576542169538</v>
      </c>
      <c r="P116" s="31">
        <v>1744548</v>
      </c>
      <c r="Q116" s="31">
        <v>7925374</v>
      </c>
      <c r="R116" s="31">
        <v>8205441</v>
      </c>
      <c r="S116" s="31">
        <v>1744548</v>
      </c>
      <c r="T116" s="36">
        <f t="shared" si="26"/>
        <v>0.22012185166277326</v>
      </c>
      <c r="U116" s="36">
        <f t="shared" si="27"/>
        <v>-7.0404482995022222E-2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250387006</v>
      </c>
      <c r="E117" s="31">
        <v>250387006</v>
      </c>
      <c r="F117" s="31">
        <v>45688318</v>
      </c>
      <c r="G117" s="36">
        <f t="shared" si="21"/>
        <v>0.18247080281793857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45688318</v>
      </c>
      <c r="O117" s="36">
        <f t="shared" si="25"/>
        <v>0.18247080281793857</v>
      </c>
      <c r="P117" s="31">
        <v>272142507</v>
      </c>
      <c r="Q117" s="31">
        <v>1723315025</v>
      </c>
      <c r="R117" s="31">
        <v>157605501</v>
      </c>
      <c r="S117" s="31">
        <v>272142507</v>
      </c>
      <c r="T117" s="36">
        <f t="shared" si="26"/>
        <v>0.15791802604401944</v>
      </c>
      <c r="U117" s="36">
        <f t="shared" si="27"/>
        <v>-0.83211620079622473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18850790</v>
      </c>
      <c r="E118" s="31">
        <v>18850790</v>
      </c>
      <c r="F118" s="31">
        <v>4628555</v>
      </c>
      <c r="G118" s="36">
        <f t="shared" si="21"/>
        <v>0.24553639396545185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4628555</v>
      </c>
      <c r="O118" s="36">
        <f t="shared" si="25"/>
        <v>0.24553639396545185</v>
      </c>
      <c r="P118" s="31">
        <v>4021876</v>
      </c>
      <c r="Q118" s="31">
        <v>19132675</v>
      </c>
      <c r="R118" s="31">
        <v>19188948</v>
      </c>
      <c r="S118" s="31">
        <v>4021876</v>
      </c>
      <c r="T118" s="36">
        <f t="shared" si="26"/>
        <v>0.21020981122608312</v>
      </c>
      <c r="U118" s="36">
        <f t="shared" si="27"/>
        <v>0.15084477989873379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16797012</v>
      </c>
      <c r="E119" s="31">
        <v>16797012</v>
      </c>
      <c r="F119" s="31">
        <v>4828590</v>
      </c>
      <c r="G119" s="36">
        <f t="shared" si="21"/>
        <v>0.28746719952334382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4828590</v>
      </c>
      <c r="O119" s="36">
        <f t="shared" si="25"/>
        <v>0.28746719952334382</v>
      </c>
      <c r="P119" s="31">
        <v>4390434</v>
      </c>
      <c r="Q119" s="31">
        <v>16378324</v>
      </c>
      <c r="R119" s="31">
        <v>16579918</v>
      </c>
      <c r="S119" s="31">
        <v>4390434</v>
      </c>
      <c r="T119" s="36">
        <f t="shared" si="26"/>
        <v>0.26806369198704338</v>
      </c>
      <c r="U119" s="36">
        <f t="shared" si="27"/>
        <v>9.9797878751850089E-2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71408368</v>
      </c>
      <c r="E120" s="31">
        <v>71408368</v>
      </c>
      <c r="F120" s="31">
        <v>15028759</v>
      </c>
      <c r="G120" s="36">
        <f t="shared" si="21"/>
        <v>0.21046215479956074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15028759</v>
      </c>
      <c r="O120" s="36">
        <f t="shared" si="25"/>
        <v>0.21046215479956074</v>
      </c>
      <c r="P120" s="31">
        <v>10888654</v>
      </c>
      <c r="Q120" s="31">
        <v>48673849</v>
      </c>
      <c r="R120" s="31">
        <v>58362270</v>
      </c>
      <c r="S120" s="31">
        <v>10888654</v>
      </c>
      <c r="T120" s="36">
        <f t="shared" si="26"/>
        <v>0.22370645066511999</v>
      </c>
      <c r="U120" s="36">
        <f t="shared" si="27"/>
        <v>0.38022192641992292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455946243</v>
      </c>
      <c r="E121" s="32">
        <f>SUM(E113:E120)</f>
        <v>455946243</v>
      </c>
      <c r="F121" s="32">
        <f>SUM(F113:F120)</f>
        <v>93884724</v>
      </c>
      <c r="G121" s="37">
        <f t="shared" si="21"/>
        <v>0.205911827197576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93884724</v>
      </c>
      <c r="O121" s="37">
        <f t="shared" si="25"/>
        <v>0.205911827197576</v>
      </c>
      <c r="P121" s="32">
        <f>SUM(P113:P120)</f>
        <v>314278890</v>
      </c>
      <c r="Q121" s="32">
        <f>SUM(Q113:Q120)</f>
        <v>1892197279</v>
      </c>
      <c r="R121" s="32">
        <f>SUM(R113:R120)</f>
        <v>350615100</v>
      </c>
      <c r="S121" s="32">
        <f>SUM(S113:S120)</f>
        <v>314278890</v>
      </c>
      <c r="T121" s="37">
        <f t="shared" si="26"/>
        <v>0.16609203146412516</v>
      </c>
      <c r="U121" s="37">
        <f t="shared" si="27"/>
        <v>-0.7012693916540178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29910254</v>
      </c>
      <c r="E122" s="31">
        <v>29910254</v>
      </c>
      <c r="F122" s="31">
        <v>7372050</v>
      </c>
      <c r="G122" s="36">
        <f t="shared" si="21"/>
        <v>0.24647233019151224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7372050</v>
      </c>
      <c r="O122" s="36">
        <f t="shared" si="25"/>
        <v>0.24647233019151224</v>
      </c>
      <c r="P122" s="31">
        <v>6072401</v>
      </c>
      <c r="Q122" s="31">
        <v>31711170</v>
      </c>
      <c r="R122" s="31">
        <v>32607563</v>
      </c>
      <c r="S122" s="31">
        <v>6072401</v>
      </c>
      <c r="T122" s="36">
        <f t="shared" si="26"/>
        <v>0.19149091629227177</v>
      </c>
      <c r="U122" s="36">
        <f t="shared" si="27"/>
        <v>0.21402555595389705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48946751</v>
      </c>
      <c r="E123" s="31">
        <v>48946751</v>
      </c>
      <c r="F123" s="31">
        <v>6774268</v>
      </c>
      <c r="G123" s="36">
        <f t="shared" si="21"/>
        <v>0.13840076944024335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6774268</v>
      </c>
      <c r="O123" s="36">
        <f t="shared" si="25"/>
        <v>0.13840076944024335</v>
      </c>
      <c r="P123" s="31">
        <v>5295843</v>
      </c>
      <c r="Q123" s="31">
        <v>21667133</v>
      </c>
      <c r="R123" s="31">
        <v>25452790</v>
      </c>
      <c r="S123" s="31">
        <v>5295843</v>
      </c>
      <c r="T123" s="36">
        <f t="shared" si="26"/>
        <v>0.24441826244385909</v>
      </c>
      <c r="U123" s="36">
        <f t="shared" si="27"/>
        <v>0.27916707500581106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224753672</v>
      </c>
      <c r="E124" s="31">
        <v>224753672</v>
      </c>
      <c r="F124" s="31">
        <v>39429239</v>
      </c>
      <c r="G124" s="36">
        <f t="shared" si="21"/>
        <v>0.17543312484790016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39429239</v>
      </c>
      <c r="O124" s="36">
        <f t="shared" si="25"/>
        <v>0.17543312484790016</v>
      </c>
      <c r="P124" s="31">
        <v>31580323</v>
      </c>
      <c r="Q124" s="31">
        <v>230531412</v>
      </c>
      <c r="R124" s="31">
        <v>208251117</v>
      </c>
      <c r="S124" s="31">
        <v>31580323</v>
      </c>
      <c r="T124" s="36">
        <f t="shared" si="26"/>
        <v>0.13698924032096763</v>
      </c>
      <c r="U124" s="36">
        <f t="shared" si="27"/>
        <v>0.2485381799293187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64311204</v>
      </c>
      <c r="E125" s="31">
        <v>64311204</v>
      </c>
      <c r="F125" s="31">
        <v>12294540</v>
      </c>
      <c r="G125" s="36">
        <f t="shared" si="21"/>
        <v>0.19117259879009574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12294540</v>
      </c>
      <c r="O125" s="36">
        <f t="shared" si="25"/>
        <v>0.19117259879009574</v>
      </c>
      <c r="P125" s="31">
        <v>10191083</v>
      </c>
      <c r="Q125" s="31">
        <v>60148090</v>
      </c>
      <c r="R125" s="31">
        <v>61202400</v>
      </c>
      <c r="S125" s="31">
        <v>10191083</v>
      </c>
      <c r="T125" s="36">
        <f t="shared" si="26"/>
        <v>0.16943319397174542</v>
      </c>
      <c r="U125" s="36">
        <f t="shared" si="27"/>
        <v>0.20640171412596686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367921881</v>
      </c>
      <c r="E126" s="32">
        <f>SUM(E122:E125)</f>
        <v>367921881</v>
      </c>
      <c r="F126" s="32">
        <f>SUM(F122:F125)</f>
        <v>65870097</v>
      </c>
      <c r="G126" s="37">
        <f t="shared" si="21"/>
        <v>0.17903283387486268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65870097</v>
      </c>
      <c r="O126" s="37">
        <f t="shared" si="25"/>
        <v>0.17903283387486268</v>
      </c>
      <c r="P126" s="32">
        <f>SUM(P122:P125)</f>
        <v>53139650</v>
      </c>
      <c r="Q126" s="32">
        <f>SUM(Q122:Q125)</f>
        <v>344057805</v>
      </c>
      <c r="R126" s="32">
        <f>SUM(R122:R125)</f>
        <v>327513870</v>
      </c>
      <c r="S126" s="32">
        <f>SUM(S122:S125)</f>
        <v>53139650</v>
      </c>
      <c r="T126" s="37">
        <f t="shared" si="26"/>
        <v>0.15444977334549931</v>
      </c>
      <c r="U126" s="37">
        <f t="shared" si="27"/>
        <v>0.23956587971505261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23984702</v>
      </c>
      <c r="E127" s="31">
        <v>23984702</v>
      </c>
      <c r="F127" s="31">
        <v>5043674</v>
      </c>
      <c r="G127" s="36">
        <f t="shared" si="21"/>
        <v>0.21028712385086126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5043674</v>
      </c>
      <c r="O127" s="36">
        <f t="shared" si="25"/>
        <v>0.21028712385086126</v>
      </c>
      <c r="P127" s="31">
        <v>4535355</v>
      </c>
      <c r="Q127" s="31">
        <v>17097276</v>
      </c>
      <c r="R127" s="31">
        <v>20481717</v>
      </c>
      <c r="S127" s="31">
        <v>4535355</v>
      </c>
      <c r="T127" s="36">
        <f t="shared" si="26"/>
        <v>0.26526769527496663</v>
      </c>
      <c r="U127" s="36">
        <f t="shared" si="27"/>
        <v>0.11207920879401945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35919055</v>
      </c>
      <c r="E128" s="31">
        <v>35919055</v>
      </c>
      <c r="F128" s="31">
        <v>1715774</v>
      </c>
      <c r="G128" s="36">
        <f t="shared" si="21"/>
        <v>4.7767793445568099E-2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1715774</v>
      </c>
      <c r="O128" s="36">
        <f t="shared" si="25"/>
        <v>4.7767793445568099E-2</v>
      </c>
      <c r="P128" s="31">
        <v>2180900</v>
      </c>
      <c r="Q128" s="31">
        <v>48100298</v>
      </c>
      <c r="R128" s="31">
        <v>41904538</v>
      </c>
      <c r="S128" s="31">
        <v>2180900</v>
      </c>
      <c r="T128" s="36">
        <f t="shared" si="26"/>
        <v>4.5340675436148024E-2</v>
      </c>
      <c r="U128" s="36">
        <f t="shared" si="27"/>
        <v>-0.21327250217799987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45268116</v>
      </c>
      <c r="E129" s="31">
        <v>45268116</v>
      </c>
      <c r="F129" s="31">
        <v>4239799</v>
      </c>
      <c r="G129" s="36">
        <f t="shared" si="21"/>
        <v>9.3659718464978753E-2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4239799</v>
      </c>
      <c r="O129" s="36">
        <f t="shared" si="25"/>
        <v>9.3659718464978753E-2</v>
      </c>
      <c r="P129" s="31">
        <v>1175367</v>
      </c>
      <c r="Q129" s="31">
        <v>40841448</v>
      </c>
      <c r="R129" s="31">
        <v>38913108</v>
      </c>
      <c r="S129" s="31">
        <v>1175367</v>
      </c>
      <c r="T129" s="36">
        <f t="shared" si="26"/>
        <v>2.8778778852307098E-2</v>
      </c>
      <c r="U129" s="36">
        <f t="shared" si="27"/>
        <v>2.6072128960571463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54351369</v>
      </c>
      <c r="E130" s="31">
        <v>54351369</v>
      </c>
      <c r="F130" s="31">
        <v>15507352</v>
      </c>
      <c r="G130" s="36">
        <f t="shared" si="21"/>
        <v>0.28531667711994524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15507352</v>
      </c>
      <c r="O130" s="36">
        <f t="shared" si="25"/>
        <v>0.28531667711994524</v>
      </c>
      <c r="P130" s="31">
        <v>14525456</v>
      </c>
      <c r="Q130" s="31">
        <v>47108996</v>
      </c>
      <c r="R130" s="31">
        <v>53922731</v>
      </c>
      <c r="S130" s="31">
        <v>14525456</v>
      </c>
      <c r="T130" s="36">
        <f t="shared" si="26"/>
        <v>0.30833720166738432</v>
      </c>
      <c r="U130" s="36">
        <f t="shared" si="27"/>
        <v>6.7598290890144908E-2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22245865</v>
      </c>
      <c r="E131" s="31">
        <v>22245865</v>
      </c>
      <c r="F131" s="31">
        <v>6164522</v>
      </c>
      <c r="G131" s="36">
        <f t="shared" si="21"/>
        <v>0.2771086671612904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6164522</v>
      </c>
      <c r="O131" s="36">
        <f t="shared" si="25"/>
        <v>0.2771086671612904</v>
      </c>
      <c r="P131" s="31">
        <v>5409503</v>
      </c>
      <c r="Q131" s="31">
        <v>19904886</v>
      </c>
      <c r="R131" s="31">
        <v>20519265</v>
      </c>
      <c r="S131" s="31">
        <v>5409503</v>
      </c>
      <c r="T131" s="36">
        <f t="shared" si="26"/>
        <v>0.27176759515226562</v>
      </c>
      <c r="U131" s="36">
        <f t="shared" si="27"/>
        <v>0.13957271120840486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181769107</v>
      </c>
      <c r="E132" s="32">
        <f>SUM(E127:E131)</f>
        <v>181769107</v>
      </c>
      <c r="F132" s="32">
        <f>SUM(F127:F131)</f>
        <v>32671121</v>
      </c>
      <c r="G132" s="37">
        <f t="shared" si="21"/>
        <v>0.17973967930645113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32671121</v>
      </c>
      <c r="O132" s="37">
        <f t="shared" si="25"/>
        <v>0.17973967930645113</v>
      </c>
      <c r="P132" s="32">
        <f>SUM(P127:P131)</f>
        <v>27826581</v>
      </c>
      <c r="Q132" s="32">
        <f>SUM(Q127:Q131)</f>
        <v>173052904</v>
      </c>
      <c r="R132" s="32">
        <f>SUM(R127:R131)</f>
        <v>175741359</v>
      </c>
      <c r="S132" s="32">
        <f>SUM(S127:S131)</f>
        <v>27826581</v>
      </c>
      <c r="T132" s="37">
        <f t="shared" si="26"/>
        <v>0.16079811639566591</v>
      </c>
      <c r="U132" s="37">
        <f t="shared" si="27"/>
        <v>0.17409756520213526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124041070</v>
      </c>
      <c r="E133" s="31">
        <v>124041070</v>
      </c>
      <c r="F133" s="31">
        <v>31000444</v>
      </c>
      <c r="G133" s="36">
        <f t="shared" si="21"/>
        <v>0.24992080445613699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31000444</v>
      </c>
      <c r="O133" s="36">
        <f t="shared" si="25"/>
        <v>0.24992080445613699</v>
      </c>
      <c r="P133" s="31">
        <v>30908125</v>
      </c>
      <c r="Q133" s="31">
        <v>99697918</v>
      </c>
      <c r="R133" s="31">
        <v>101253585</v>
      </c>
      <c r="S133" s="31">
        <v>30908125</v>
      </c>
      <c r="T133" s="36">
        <f t="shared" si="26"/>
        <v>0.31001775784324803</v>
      </c>
      <c r="U133" s="36">
        <f t="shared" si="27"/>
        <v>2.9868845166116653E-3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10577828</v>
      </c>
      <c r="E134" s="31">
        <v>10577828</v>
      </c>
      <c r="F134" s="31">
        <v>2289657</v>
      </c>
      <c r="G134" s="36">
        <f t="shared" si="21"/>
        <v>0.21645814244663461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2289657</v>
      </c>
      <c r="O134" s="36">
        <f t="shared" si="25"/>
        <v>0.21645814244663461</v>
      </c>
      <c r="P134" s="31">
        <v>2002045</v>
      </c>
      <c r="Q134" s="31">
        <v>12150537</v>
      </c>
      <c r="R134" s="31">
        <v>12150537</v>
      </c>
      <c r="S134" s="31">
        <v>2002045</v>
      </c>
      <c r="T134" s="36">
        <f t="shared" si="26"/>
        <v>0.16477008382427871</v>
      </c>
      <c r="U134" s="36">
        <f t="shared" si="27"/>
        <v>0.14365910856149577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34523399</v>
      </c>
      <c r="E135" s="31">
        <v>34523399</v>
      </c>
      <c r="F135" s="31">
        <v>8101174</v>
      </c>
      <c r="G135" s="36">
        <f t="shared" si="21"/>
        <v>0.23465748549266544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8101174</v>
      </c>
      <c r="O135" s="36">
        <f t="shared" si="25"/>
        <v>0.23465748549266544</v>
      </c>
      <c r="P135" s="31">
        <v>6210341</v>
      </c>
      <c r="Q135" s="31">
        <v>27928428</v>
      </c>
      <c r="R135" s="31">
        <v>27478975</v>
      </c>
      <c r="S135" s="31">
        <v>6210341</v>
      </c>
      <c r="T135" s="36">
        <f t="shared" si="26"/>
        <v>0.22236629286832757</v>
      </c>
      <c r="U135" s="36">
        <f t="shared" si="27"/>
        <v>0.30446524595026259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32879176</v>
      </c>
      <c r="E136" s="31">
        <v>32879176</v>
      </c>
      <c r="F136" s="31">
        <v>8460506</v>
      </c>
      <c r="G136" s="36">
        <f t="shared" si="21"/>
        <v>0.25732110804723329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8460506</v>
      </c>
      <c r="O136" s="36">
        <f t="shared" si="25"/>
        <v>0.25732110804723329</v>
      </c>
      <c r="P136" s="31">
        <v>6741352</v>
      </c>
      <c r="Q136" s="31">
        <v>29988834</v>
      </c>
      <c r="R136" s="31">
        <v>32661152</v>
      </c>
      <c r="S136" s="31">
        <v>6741352</v>
      </c>
      <c r="T136" s="36">
        <f t="shared" si="26"/>
        <v>0.22479540218202548</v>
      </c>
      <c r="U136" s="36">
        <f t="shared" si="27"/>
        <v>0.25501620446462381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202021473</v>
      </c>
      <c r="E137" s="32">
        <f>SUM(E133:E136)</f>
        <v>202021473</v>
      </c>
      <c r="F137" s="32">
        <f>SUM(F133:F136)</f>
        <v>49851781</v>
      </c>
      <c r="G137" s="37">
        <f t="shared" ref="G137:G170" si="28">IF(($D137     =0),0,($F137     /$D137     ))</f>
        <v>0.24676476346650536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49851781</v>
      </c>
      <c r="O137" s="37">
        <f t="shared" ref="O137:O170" si="32">IF(($D137     =0),0,($N137     /$D137     ))</f>
        <v>0.24676476346650536</v>
      </c>
      <c r="P137" s="32">
        <f>SUM(P133:P136)</f>
        <v>45861863</v>
      </c>
      <c r="Q137" s="32">
        <f>SUM(Q133:Q136)</f>
        <v>169765717</v>
      </c>
      <c r="R137" s="32">
        <f>SUM(R133:R136)</f>
        <v>173544249</v>
      </c>
      <c r="S137" s="32">
        <f>SUM(S133:S136)</f>
        <v>45861863</v>
      </c>
      <c r="T137" s="37">
        <f t="shared" ref="T137:T170" si="33">IF(($Q137     =0),0,($S137     /$Q137     ))</f>
        <v>0.27014796515129141</v>
      </c>
      <c r="U137" s="37">
        <f t="shared" ref="U137:U170" si="34">IF(($P137     =0),0,(($F137     /$P137     )-1))</f>
        <v>8.6998602738837638E-2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23089671</v>
      </c>
      <c r="E138" s="31">
        <v>23089671</v>
      </c>
      <c r="F138" s="31">
        <v>4536420</v>
      </c>
      <c r="G138" s="36">
        <f t="shared" si="28"/>
        <v>0.19646966819059483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4536420</v>
      </c>
      <c r="O138" s="36">
        <f t="shared" si="32"/>
        <v>0.19646966819059483</v>
      </c>
      <c r="P138" s="31">
        <v>4334659</v>
      </c>
      <c r="Q138" s="31">
        <v>21474353</v>
      </c>
      <c r="R138" s="31">
        <v>21958405</v>
      </c>
      <c r="S138" s="31">
        <v>4334659</v>
      </c>
      <c r="T138" s="36">
        <f t="shared" si="33"/>
        <v>0.20185283347069874</v>
      </c>
      <c r="U138" s="36">
        <f t="shared" si="34"/>
        <v>4.6545991276361054E-2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34389575</v>
      </c>
      <c r="E139" s="31">
        <v>34389575</v>
      </c>
      <c r="F139" s="31">
        <v>7486945</v>
      </c>
      <c r="G139" s="36">
        <f t="shared" si="28"/>
        <v>0.21770972743920214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7486945</v>
      </c>
      <c r="O139" s="36">
        <f t="shared" si="32"/>
        <v>0.21770972743920214</v>
      </c>
      <c r="P139" s="31">
        <v>9367223</v>
      </c>
      <c r="Q139" s="31">
        <v>33789001</v>
      </c>
      <c r="R139" s="31">
        <v>34128322</v>
      </c>
      <c r="S139" s="31">
        <v>9367223</v>
      </c>
      <c r="T139" s="36">
        <f t="shared" si="33"/>
        <v>0.27722698874701862</v>
      </c>
      <c r="U139" s="36">
        <f t="shared" si="34"/>
        <v>-0.20072950115525168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40727343</v>
      </c>
      <c r="E140" s="31">
        <v>40727343</v>
      </c>
      <c r="F140" s="31">
        <v>7105242</v>
      </c>
      <c r="G140" s="36">
        <f t="shared" si="28"/>
        <v>0.17445876594503107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7105242</v>
      </c>
      <c r="O140" s="36">
        <f t="shared" si="32"/>
        <v>0.17445876594503107</v>
      </c>
      <c r="P140" s="31">
        <v>7783197</v>
      </c>
      <c r="Q140" s="31">
        <v>40528609</v>
      </c>
      <c r="R140" s="31">
        <v>40083445</v>
      </c>
      <c r="S140" s="31">
        <v>7783197</v>
      </c>
      <c r="T140" s="36">
        <f t="shared" si="33"/>
        <v>0.19204204615065867</v>
      </c>
      <c r="U140" s="36">
        <f t="shared" si="34"/>
        <v>-8.7104951859756308E-2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33599609</v>
      </c>
      <c r="E141" s="31">
        <v>33599609</v>
      </c>
      <c r="F141" s="31">
        <v>8040266</v>
      </c>
      <c r="G141" s="36">
        <f t="shared" si="28"/>
        <v>0.2392964156219794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8040266</v>
      </c>
      <c r="O141" s="36">
        <f t="shared" si="32"/>
        <v>0.2392964156219794</v>
      </c>
      <c r="P141" s="31">
        <v>10073632</v>
      </c>
      <c r="Q141" s="31">
        <v>28343354</v>
      </c>
      <c r="R141" s="31">
        <v>32005995</v>
      </c>
      <c r="S141" s="31">
        <v>10073632</v>
      </c>
      <c r="T141" s="36">
        <f t="shared" si="33"/>
        <v>0.35541425337311877</v>
      </c>
      <c r="U141" s="36">
        <f t="shared" si="34"/>
        <v>-0.20185033560884491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29166142</v>
      </c>
      <c r="E142" s="31">
        <v>29166142</v>
      </c>
      <c r="F142" s="31">
        <v>5499708</v>
      </c>
      <c r="G142" s="36">
        <f t="shared" si="28"/>
        <v>0.18856480915439552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5499708</v>
      </c>
      <c r="O142" s="36">
        <f t="shared" si="32"/>
        <v>0.18856480915439552</v>
      </c>
      <c r="P142" s="31">
        <v>5685139</v>
      </c>
      <c r="Q142" s="31">
        <v>36698376</v>
      </c>
      <c r="R142" s="31">
        <v>39177203</v>
      </c>
      <c r="S142" s="31">
        <v>5685139</v>
      </c>
      <c r="T142" s="36">
        <f t="shared" si="33"/>
        <v>0.1549152747249633</v>
      </c>
      <c r="U142" s="36">
        <f t="shared" si="34"/>
        <v>-3.2616792658895388E-2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45359771</v>
      </c>
      <c r="E143" s="31">
        <v>45359771</v>
      </c>
      <c r="F143" s="31">
        <v>21183322</v>
      </c>
      <c r="G143" s="36">
        <f t="shared" si="28"/>
        <v>0.46700681094708346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21183322</v>
      </c>
      <c r="O143" s="36">
        <f t="shared" si="32"/>
        <v>0.46700681094708346</v>
      </c>
      <c r="P143" s="31">
        <v>19063995</v>
      </c>
      <c r="Q143" s="31">
        <v>47846482</v>
      </c>
      <c r="R143" s="31">
        <v>53461691</v>
      </c>
      <c r="S143" s="31">
        <v>19063995</v>
      </c>
      <c r="T143" s="36">
        <f t="shared" si="33"/>
        <v>0.39844089268673921</v>
      </c>
      <c r="U143" s="36">
        <f t="shared" si="34"/>
        <v>0.11116909126340002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206332111</v>
      </c>
      <c r="E144" s="32">
        <f>SUM(E138:E143)</f>
        <v>206332111</v>
      </c>
      <c r="F144" s="32">
        <f>SUM(F138:F143)</f>
        <v>53851903</v>
      </c>
      <c r="G144" s="37">
        <f t="shared" si="28"/>
        <v>0.26099622952047441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53851903</v>
      </c>
      <c r="O144" s="37">
        <f t="shared" si="32"/>
        <v>0.26099622952047441</v>
      </c>
      <c r="P144" s="32">
        <f>SUM(P138:P143)</f>
        <v>56307845</v>
      </c>
      <c r="Q144" s="32">
        <f>SUM(Q138:Q143)</f>
        <v>208680175</v>
      </c>
      <c r="R144" s="32">
        <f>SUM(R138:R143)</f>
        <v>220815061</v>
      </c>
      <c r="S144" s="32">
        <f>SUM(S138:S143)</f>
        <v>56307845</v>
      </c>
      <c r="T144" s="37">
        <f t="shared" si="33"/>
        <v>0.26982843482856</v>
      </c>
      <c r="U144" s="37">
        <f t="shared" si="34"/>
        <v>-4.3616338007608002E-2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45762821</v>
      </c>
      <c r="E145" s="31">
        <v>45762821</v>
      </c>
      <c r="F145" s="31">
        <v>8456258</v>
      </c>
      <c r="G145" s="36">
        <f t="shared" si="28"/>
        <v>0.18478445636032795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8456258</v>
      </c>
      <c r="O145" s="36">
        <f t="shared" si="32"/>
        <v>0.18478445636032795</v>
      </c>
      <c r="P145" s="31">
        <v>8152901</v>
      </c>
      <c r="Q145" s="31">
        <v>41718390</v>
      </c>
      <c r="R145" s="31">
        <v>46869014</v>
      </c>
      <c r="S145" s="31">
        <v>8152901</v>
      </c>
      <c r="T145" s="36">
        <f t="shared" si="33"/>
        <v>0.19542702870364845</v>
      </c>
      <c r="U145" s="36">
        <f t="shared" si="34"/>
        <v>3.7208473401062925E-2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58134686</v>
      </c>
      <c r="E146" s="31">
        <v>58134686</v>
      </c>
      <c r="F146" s="31">
        <v>17924051</v>
      </c>
      <c r="G146" s="36">
        <f t="shared" si="28"/>
        <v>0.30831939128388858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17924051</v>
      </c>
      <c r="O146" s="36">
        <f t="shared" si="32"/>
        <v>0.30831939128388858</v>
      </c>
      <c r="P146" s="31">
        <v>14439995</v>
      </c>
      <c r="Q146" s="31">
        <v>44094624</v>
      </c>
      <c r="R146" s="31">
        <v>55970643</v>
      </c>
      <c r="S146" s="31">
        <v>14439995</v>
      </c>
      <c r="T146" s="36">
        <f t="shared" si="33"/>
        <v>0.3274774494051701</v>
      </c>
      <c r="U146" s="36">
        <f t="shared" si="34"/>
        <v>0.24127819988857335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60048131</v>
      </c>
      <c r="E147" s="31">
        <v>60048131</v>
      </c>
      <c r="F147" s="31">
        <v>12256544</v>
      </c>
      <c r="G147" s="36">
        <f t="shared" si="28"/>
        <v>0.2041119980903319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12256544</v>
      </c>
      <c r="O147" s="36">
        <f t="shared" si="32"/>
        <v>0.2041119980903319</v>
      </c>
      <c r="P147" s="31">
        <v>13515876</v>
      </c>
      <c r="Q147" s="31">
        <v>62026598</v>
      </c>
      <c r="R147" s="31">
        <v>62747943</v>
      </c>
      <c r="S147" s="31">
        <v>13515876</v>
      </c>
      <c r="T147" s="36">
        <f t="shared" si="33"/>
        <v>0.21790451896136556</v>
      </c>
      <c r="U147" s="36">
        <f t="shared" si="34"/>
        <v>-9.3174278899865626E-2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38446532</v>
      </c>
      <c r="E148" s="31">
        <v>38446532</v>
      </c>
      <c r="F148" s="31">
        <v>8689060</v>
      </c>
      <c r="G148" s="36">
        <f t="shared" si="28"/>
        <v>0.22600373942700475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8689060</v>
      </c>
      <c r="O148" s="36">
        <f t="shared" si="32"/>
        <v>0.22600373942700475</v>
      </c>
      <c r="P148" s="31">
        <v>10639577</v>
      </c>
      <c r="Q148" s="31">
        <v>30796757</v>
      </c>
      <c r="R148" s="31">
        <v>36876768</v>
      </c>
      <c r="S148" s="31">
        <v>10639577</v>
      </c>
      <c r="T148" s="36">
        <f t="shared" si="33"/>
        <v>0.34547718774415109</v>
      </c>
      <c r="U148" s="36">
        <f t="shared" si="34"/>
        <v>-0.18332655518165808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35483026</v>
      </c>
      <c r="E149" s="31">
        <v>35483026</v>
      </c>
      <c r="F149" s="31">
        <v>15765449</v>
      </c>
      <c r="G149" s="36">
        <f t="shared" si="28"/>
        <v>0.44430959749599708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15765449</v>
      </c>
      <c r="O149" s="36">
        <f t="shared" si="32"/>
        <v>0.44430959749599708</v>
      </c>
      <c r="P149" s="31">
        <v>2974480</v>
      </c>
      <c r="Q149" s="31">
        <v>33157864</v>
      </c>
      <c r="R149" s="31">
        <v>34124064</v>
      </c>
      <c r="S149" s="31">
        <v>2974480</v>
      </c>
      <c r="T149" s="36">
        <f t="shared" si="33"/>
        <v>8.9706622839155134E-2</v>
      </c>
      <c r="U149" s="36">
        <f t="shared" si="34"/>
        <v>4.3002370162179604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237875196</v>
      </c>
      <c r="E150" s="32">
        <f>SUM(E145:E149)</f>
        <v>237875196</v>
      </c>
      <c r="F150" s="32">
        <f>SUM(F145:F149)</f>
        <v>63091362</v>
      </c>
      <c r="G150" s="37">
        <f t="shared" si="28"/>
        <v>0.26522883873945396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63091362</v>
      </c>
      <c r="O150" s="37">
        <f t="shared" si="32"/>
        <v>0.26522883873945396</v>
      </c>
      <c r="P150" s="32">
        <f>SUM(P145:P149)</f>
        <v>49722829</v>
      </c>
      <c r="Q150" s="32">
        <f>SUM(Q145:Q149)</f>
        <v>211794233</v>
      </c>
      <c r="R150" s="32">
        <f>SUM(R145:R149)</f>
        <v>236588432</v>
      </c>
      <c r="S150" s="32">
        <f>SUM(S145:S149)</f>
        <v>49722829</v>
      </c>
      <c r="T150" s="37">
        <f t="shared" si="33"/>
        <v>0.2347695132945381</v>
      </c>
      <c r="U150" s="37">
        <f t="shared" si="34"/>
        <v>0.26886106983172664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41103876</v>
      </c>
      <c r="E151" s="31">
        <v>41103876</v>
      </c>
      <c r="F151" s="31">
        <v>12246818</v>
      </c>
      <c r="G151" s="36">
        <f t="shared" si="28"/>
        <v>0.29794800860142728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12246818</v>
      </c>
      <c r="O151" s="36">
        <f t="shared" si="32"/>
        <v>0.29794800860142728</v>
      </c>
      <c r="P151" s="31">
        <v>10123114</v>
      </c>
      <c r="Q151" s="31">
        <v>47787181</v>
      </c>
      <c r="R151" s="31">
        <v>45573389</v>
      </c>
      <c r="S151" s="31">
        <v>10123114</v>
      </c>
      <c r="T151" s="36">
        <f t="shared" si="33"/>
        <v>0.21183743816150194</v>
      </c>
      <c r="U151" s="36">
        <f t="shared" si="34"/>
        <v>0.209787620686678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141371800</v>
      </c>
      <c r="E152" s="31">
        <v>141371800</v>
      </c>
      <c r="F152" s="31">
        <v>40337198</v>
      </c>
      <c r="G152" s="36">
        <f t="shared" si="28"/>
        <v>0.28532704542207143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40337198</v>
      </c>
      <c r="O152" s="36">
        <f t="shared" si="32"/>
        <v>0.28532704542207143</v>
      </c>
      <c r="P152" s="31">
        <v>36389110</v>
      </c>
      <c r="Q152" s="31">
        <v>138508700</v>
      </c>
      <c r="R152" s="31">
        <v>141236078</v>
      </c>
      <c r="S152" s="31">
        <v>36389110</v>
      </c>
      <c r="T152" s="36">
        <f t="shared" si="33"/>
        <v>0.26272075328120181</v>
      </c>
      <c r="U152" s="36">
        <f t="shared" si="34"/>
        <v>0.10849641554849798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92509290</v>
      </c>
      <c r="E153" s="31">
        <v>92509290</v>
      </c>
      <c r="F153" s="31">
        <v>20241716</v>
      </c>
      <c r="G153" s="36">
        <f t="shared" si="28"/>
        <v>0.21880738680407125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20241716</v>
      </c>
      <c r="O153" s="36">
        <f t="shared" si="32"/>
        <v>0.21880738680407125</v>
      </c>
      <c r="P153" s="31">
        <v>15987630</v>
      </c>
      <c r="Q153" s="31">
        <v>88148760</v>
      </c>
      <c r="R153" s="31">
        <v>86709280</v>
      </c>
      <c r="S153" s="31">
        <v>15987630</v>
      </c>
      <c r="T153" s="36">
        <f t="shared" si="33"/>
        <v>0.18137101418102761</v>
      </c>
      <c r="U153" s="36">
        <f t="shared" si="34"/>
        <v>0.26608609281050422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21240416</v>
      </c>
      <c r="E154" s="31">
        <v>21240416</v>
      </c>
      <c r="F154" s="31">
        <v>7309902</v>
      </c>
      <c r="G154" s="36">
        <f t="shared" si="28"/>
        <v>0.34415060420662197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7309902</v>
      </c>
      <c r="O154" s="36">
        <f t="shared" si="32"/>
        <v>0.34415060420662197</v>
      </c>
      <c r="P154" s="31">
        <v>6537314</v>
      </c>
      <c r="Q154" s="31">
        <v>21565272</v>
      </c>
      <c r="R154" s="31">
        <v>25109592</v>
      </c>
      <c r="S154" s="31">
        <v>6537314</v>
      </c>
      <c r="T154" s="36">
        <f t="shared" si="33"/>
        <v>0.30314080898214502</v>
      </c>
      <c r="U154" s="36">
        <f t="shared" si="34"/>
        <v>0.11818125915322408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20722193</v>
      </c>
      <c r="E155" s="31">
        <v>20722193</v>
      </c>
      <c r="F155" s="31">
        <v>4738734</v>
      </c>
      <c r="G155" s="36">
        <f t="shared" si="28"/>
        <v>0.22867917502746934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4738734</v>
      </c>
      <c r="O155" s="36">
        <f t="shared" si="32"/>
        <v>0.22867917502746934</v>
      </c>
      <c r="P155" s="31">
        <v>13456706</v>
      </c>
      <c r="Q155" s="31">
        <v>18710158</v>
      </c>
      <c r="R155" s="31">
        <v>22213353</v>
      </c>
      <c r="S155" s="31">
        <v>13456706</v>
      </c>
      <c r="T155" s="36">
        <f t="shared" si="33"/>
        <v>0.71921926046803031</v>
      </c>
      <c r="U155" s="36">
        <f t="shared" si="34"/>
        <v>-0.64785334538779393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51196829</v>
      </c>
      <c r="E156" s="31">
        <v>51196829</v>
      </c>
      <c r="F156" s="31">
        <v>12168154</v>
      </c>
      <c r="G156" s="36">
        <f t="shared" si="28"/>
        <v>0.23767397781608701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12168154</v>
      </c>
      <c r="O156" s="36">
        <f t="shared" si="32"/>
        <v>0.23767397781608701</v>
      </c>
      <c r="P156" s="31">
        <v>11106176</v>
      </c>
      <c r="Q156" s="31">
        <v>45811263</v>
      </c>
      <c r="R156" s="31">
        <v>46782014</v>
      </c>
      <c r="S156" s="31">
        <v>11106176</v>
      </c>
      <c r="T156" s="36">
        <f t="shared" si="33"/>
        <v>0.24243330728515386</v>
      </c>
      <c r="U156" s="36">
        <f t="shared" si="34"/>
        <v>9.5620490797192481E-2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368144404</v>
      </c>
      <c r="E157" s="32">
        <f>SUM(E151:E156)</f>
        <v>368144404</v>
      </c>
      <c r="F157" s="32">
        <f>SUM(F151:F156)</f>
        <v>97042522</v>
      </c>
      <c r="G157" s="37">
        <f t="shared" si="28"/>
        <v>0.26359906858722754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97042522</v>
      </c>
      <c r="O157" s="37">
        <f t="shared" si="32"/>
        <v>0.26359906858722754</v>
      </c>
      <c r="P157" s="32">
        <f>SUM(P151:P156)</f>
        <v>93600050</v>
      </c>
      <c r="Q157" s="32">
        <f>SUM(Q151:Q156)</f>
        <v>360531334</v>
      </c>
      <c r="R157" s="32">
        <f>SUM(R151:R156)</f>
        <v>367623706</v>
      </c>
      <c r="S157" s="32">
        <f>SUM(S151:S156)</f>
        <v>93600050</v>
      </c>
      <c r="T157" s="37">
        <f t="shared" si="33"/>
        <v>0.25961696300161252</v>
      </c>
      <c r="U157" s="37">
        <f t="shared" si="34"/>
        <v>3.6778527361897684E-2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62710748</v>
      </c>
      <c r="E158" s="31">
        <v>62710748</v>
      </c>
      <c r="F158" s="31">
        <v>12634893</v>
      </c>
      <c r="G158" s="36">
        <f t="shared" si="28"/>
        <v>0.20147890757099565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12634893</v>
      </c>
      <c r="O158" s="36">
        <f t="shared" si="32"/>
        <v>0.20147890757099565</v>
      </c>
      <c r="P158" s="31">
        <v>14827931</v>
      </c>
      <c r="Q158" s="31">
        <v>52610502</v>
      </c>
      <c r="R158" s="31">
        <v>55072409</v>
      </c>
      <c r="S158" s="31">
        <v>14827931</v>
      </c>
      <c r="T158" s="36">
        <f t="shared" si="33"/>
        <v>0.28184355663437693</v>
      </c>
      <c r="U158" s="36">
        <f t="shared" si="34"/>
        <v>-0.14789912362014634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115725259</v>
      </c>
      <c r="E159" s="31">
        <v>115725259</v>
      </c>
      <c r="F159" s="31">
        <v>20080706</v>
      </c>
      <c r="G159" s="36">
        <f t="shared" si="28"/>
        <v>0.17352051033214796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20080706</v>
      </c>
      <c r="O159" s="36">
        <f t="shared" si="32"/>
        <v>0.17352051033214796</v>
      </c>
      <c r="P159" s="31">
        <v>22278657</v>
      </c>
      <c r="Q159" s="31">
        <v>96926364</v>
      </c>
      <c r="R159" s="31">
        <v>95658866</v>
      </c>
      <c r="S159" s="31">
        <v>22278657</v>
      </c>
      <c r="T159" s="36">
        <f t="shared" si="33"/>
        <v>0.22985136427896954</v>
      </c>
      <c r="U159" s="36">
        <f t="shared" si="34"/>
        <v>-9.8657248504701145E-2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51792704</v>
      </c>
      <c r="E160" s="31">
        <v>51792704</v>
      </c>
      <c r="F160" s="31">
        <v>14654972</v>
      </c>
      <c r="G160" s="36">
        <f t="shared" si="28"/>
        <v>0.28295437133384654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14654972</v>
      </c>
      <c r="O160" s="36">
        <f t="shared" si="32"/>
        <v>0.28295437133384654</v>
      </c>
      <c r="P160" s="31">
        <v>14944670</v>
      </c>
      <c r="Q160" s="31">
        <v>49370013</v>
      </c>
      <c r="R160" s="31">
        <v>52653732</v>
      </c>
      <c r="S160" s="31">
        <v>14944670</v>
      </c>
      <c r="T160" s="36">
        <f t="shared" si="33"/>
        <v>0.30270743497677427</v>
      </c>
      <c r="U160" s="36">
        <f t="shared" si="34"/>
        <v>-1.9384703710419782E-2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31267591</v>
      </c>
      <c r="E161" s="31">
        <v>31267591</v>
      </c>
      <c r="F161" s="31">
        <v>8178794</v>
      </c>
      <c r="G161" s="36">
        <f t="shared" si="28"/>
        <v>0.26157416476376449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8178794</v>
      </c>
      <c r="O161" s="36">
        <f t="shared" si="32"/>
        <v>0.26157416476376449</v>
      </c>
      <c r="P161" s="31">
        <v>7094507</v>
      </c>
      <c r="Q161" s="31">
        <v>27827316</v>
      </c>
      <c r="R161" s="31">
        <v>26800639</v>
      </c>
      <c r="S161" s="31">
        <v>7094507</v>
      </c>
      <c r="T161" s="36">
        <f t="shared" si="33"/>
        <v>0.25494758459637284</v>
      </c>
      <c r="U161" s="36">
        <f t="shared" si="34"/>
        <v>0.15283472128507314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23010001</v>
      </c>
      <c r="E162" s="31">
        <v>23010001</v>
      </c>
      <c r="F162" s="31">
        <v>4475764</v>
      </c>
      <c r="G162" s="36">
        <f t="shared" si="28"/>
        <v>0.19451385508414362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4475764</v>
      </c>
      <c r="O162" s="36">
        <f t="shared" si="32"/>
        <v>0.19451385508414362</v>
      </c>
      <c r="P162" s="31">
        <v>4750859</v>
      </c>
      <c r="Q162" s="31">
        <v>24546020</v>
      </c>
      <c r="R162" s="31">
        <v>21677130</v>
      </c>
      <c r="S162" s="31">
        <v>4750859</v>
      </c>
      <c r="T162" s="36">
        <f t="shared" si="33"/>
        <v>0.19354905601804284</v>
      </c>
      <c r="U162" s="36">
        <f t="shared" si="34"/>
        <v>-5.7904265312862413E-2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284506303</v>
      </c>
      <c r="E163" s="32">
        <f>SUM(E158:E162)</f>
        <v>284506303</v>
      </c>
      <c r="F163" s="32">
        <f>SUM(F158:F162)</f>
        <v>60025129</v>
      </c>
      <c r="G163" s="37">
        <f t="shared" si="28"/>
        <v>0.21097996201511218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60025129</v>
      </c>
      <c r="O163" s="37">
        <f t="shared" si="32"/>
        <v>0.21097996201511218</v>
      </c>
      <c r="P163" s="32">
        <f>SUM(P158:P162)</f>
        <v>63896624</v>
      </c>
      <c r="Q163" s="32">
        <f>SUM(Q158:Q162)</f>
        <v>251280215</v>
      </c>
      <c r="R163" s="32">
        <f>SUM(R158:R162)</f>
        <v>251862776</v>
      </c>
      <c r="S163" s="32">
        <f>SUM(S158:S162)</f>
        <v>63896624</v>
      </c>
      <c r="T163" s="37">
        <f t="shared" si="33"/>
        <v>0.25428434148705259</v>
      </c>
      <c r="U163" s="37">
        <f t="shared" si="34"/>
        <v>-6.0589977335891776E-2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18950738</v>
      </c>
      <c r="E164" s="31">
        <v>18950738</v>
      </c>
      <c r="F164" s="31">
        <v>6358520</v>
      </c>
      <c r="G164" s="36">
        <f t="shared" si="28"/>
        <v>0.33552888547137322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6358520</v>
      </c>
      <c r="O164" s="36">
        <f t="shared" si="32"/>
        <v>0.33552888547137322</v>
      </c>
      <c r="P164" s="31">
        <v>5528055</v>
      </c>
      <c r="Q164" s="31">
        <v>18854302</v>
      </c>
      <c r="R164" s="31">
        <v>18097134</v>
      </c>
      <c r="S164" s="31">
        <v>5528055</v>
      </c>
      <c r="T164" s="36">
        <f t="shared" si="33"/>
        <v>0.29319860263190861</v>
      </c>
      <c r="U164" s="36">
        <f t="shared" si="34"/>
        <v>0.15022734035750362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24865794</v>
      </c>
      <c r="E165" s="31">
        <v>24865794</v>
      </c>
      <c r="F165" s="31">
        <v>5222546</v>
      </c>
      <c r="G165" s="36">
        <f t="shared" si="28"/>
        <v>0.21002932783887779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5222546</v>
      </c>
      <c r="O165" s="36">
        <f t="shared" si="32"/>
        <v>0.21002932783887779</v>
      </c>
      <c r="P165" s="31">
        <v>5345921</v>
      </c>
      <c r="Q165" s="31">
        <v>25769218</v>
      </c>
      <c r="R165" s="31">
        <v>27405066</v>
      </c>
      <c r="S165" s="31">
        <v>5345921</v>
      </c>
      <c r="T165" s="36">
        <f t="shared" si="33"/>
        <v>0.20745375354424803</v>
      </c>
      <c r="U165" s="36">
        <f t="shared" si="34"/>
        <v>-2.307834328266356E-2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50271193</v>
      </c>
      <c r="E166" s="31">
        <v>50271193</v>
      </c>
      <c r="F166" s="31">
        <v>13440243</v>
      </c>
      <c r="G166" s="36">
        <f t="shared" si="28"/>
        <v>0.26735476518331286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13440243</v>
      </c>
      <c r="O166" s="36">
        <f t="shared" si="32"/>
        <v>0.26735476518331286</v>
      </c>
      <c r="P166" s="31">
        <v>11472014</v>
      </c>
      <c r="Q166" s="31">
        <v>48799724</v>
      </c>
      <c r="R166" s="31">
        <v>52544841</v>
      </c>
      <c r="S166" s="31">
        <v>11472014</v>
      </c>
      <c r="T166" s="36">
        <f t="shared" si="33"/>
        <v>0.23508358366944862</v>
      </c>
      <c r="U166" s="36">
        <f t="shared" si="34"/>
        <v>0.17156786942554292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25880911</v>
      </c>
      <c r="E167" s="31">
        <v>25880911</v>
      </c>
      <c r="F167" s="31">
        <v>3902829</v>
      </c>
      <c r="G167" s="36">
        <f t="shared" si="28"/>
        <v>0.15079952170153516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3902829</v>
      </c>
      <c r="O167" s="36">
        <f t="shared" si="32"/>
        <v>0.15079952170153516</v>
      </c>
      <c r="P167" s="31">
        <v>6610527</v>
      </c>
      <c r="Q167" s="31">
        <v>25103310</v>
      </c>
      <c r="R167" s="31">
        <v>25784717</v>
      </c>
      <c r="S167" s="31">
        <v>6610527</v>
      </c>
      <c r="T167" s="36">
        <f t="shared" si="33"/>
        <v>0.26333288319349124</v>
      </c>
      <c r="U167" s="36">
        <f t="shared" si="34"/>
        <v>-0.40960395441997288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39877922</v>
      </c>
      <c r="E168" s="31">
        <v>39877922</v>
      </c>
      <c r="F168" s="31">
        <v>9066747</v>
      </c>
      <c r="G168" s="36">
        <f t="shared" si="28"/>
        <v>0.22736257420835518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9066747</v>
      </c>
      <c r="O168" s="36">
        <f t="shared" si="32"/>
        <v>0.22736257420835518</v>
      </c>
      <c r="P168" s="31">
        <v>9112393</v>
      </c>
      <c r="Q168" s="31">
        <v>33111704</v>
      </c>
      <c r="R168" s="31">
        <v>31323325</v>
      </c>
      <c r="S168" s="31">
        <v>9112393</v>
      </c>
      <c r="T168" s="36">
        <f t="shared" si="33"/>
        <v>0.27520157222956571</v>
      </c>
      <c r="U168" s="36">
        <f t="shared" si="34"/>
        <v>-5.0092220561601675E-3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159846558</v>
      </c>
      <c r="E169" s="32">
        <f>SUM(E164:E168)</f>
        <v>159846558</v>
      </c>
      <c r="F169" s="32">
        <f>SUM(F164:F168)</f>
        <v>37990885</v>
      </c>
      <c r="G169" s="37">
        <f t="shared" si="28"/>
        <v>0.23767096067217161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37990885</v>
      </c>
      <c r="O169" s="37">
        <f t="shared" si="32"/>
        <v>0.23767096067217161</v>
      </c>
      <c r="P169" s="32">
        <f>SUM(P164:P168)</f>
        <v>38068910</v>
      </c>
      <c r="Q169" s="32">
        <f>SUM(Q164:Q168)</f>
        <v>151638258</v>
      </c>
      <c r="R169" s="32">
        <f>SUM(R164:R168)</f>
        <v>155155083</v>
      </c>
      <c r="S169" s="32">
        <f>SUM(S164:S168)</f>
        <v>38068910</v>
      </c>
      <c r="T169" s="37">
        <f t="shared" si="33"/>
        <v>0.25105082650052601</v>
      </c>
      <c r="U169" s="37">
        <f t="shared" si="34"/>
        <v>-2.049572735337013E-3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3674135853</v>
      </c>
      <c r="E170" s="32">
        <f>SUM(E105,E107:E111,E113:E120,E122:E125,E127:E131,E133:E136,E138:E143,E145:E149,E151:E156,E158:E162,E164:E168)</f>
        <v>3674135853</v>
      </c>
      <c r="F170" s="32">
        <f>SUM(F105,F107:F111,F113:F120,F122:F125,F127:F131,F133:F136,F138:F143,F145:F149,F151:F156,F158:F162,F164:F168)</f>
        <v>857026253</v>
      </c>
      <c r="G170" s="37">
        <f t="shared" si="28"/>
        <v>0.23325927164620824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857026253</v>
      </c>
      <c r="O170" s="37">
        <f t="shared" si="32"/>
        <v>0.23325927164620824</v>
      </c>
      <c r="P170" s="32">
        <f>SUM(P105,P107:P111,P113:P120,P122:P125,P127:P131,P133:P136,P138:P143,P145:P149,P151:P156,P158:P162,P164:P168)</f>
        <v>1035754208</v>
      </c>
      <c r="Q170" s="32">
        <f>SUM(Q105,Q107:Q111,Q113:Q120,Q122:Q125,Q127:Q131,Q133:Q136,Q138:Q143,Q145:Q149,Q151:Q156,Q158:Q162,Q164:Q168)</f>
        <v>4773873806</v>
      </c>
      <c r="R170" s="32">
        <f>SUM(R105,R107:R111,R113:R120,R122:R125,R127:R131,R133:R136,R138:R143,R145:R149,R151:R156,R158:R162,R164:R168)</f>
        <v>3304402516</v>
      </c>
      <c r="S170" s="32">
        <f>SUM(S105,S107:S111,S113:S120,S122:S125,S127:S131,S133:S136,S138:S143,S145:S149,S151:S156,S158:S162,S164:S168)</f>
        <v>1035754208</v>
      </c>
      <c r="T170" s="37">
        <f t="shared" si="33"/>
        <v>0.21696304722136175</v>
      </c>
      <c r="U170" s="37">
        <f t="shared" si="34"/>
        <v>-0.17255827069736607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48194527</v>
      </c>
      <c r="E173" s="31">
        <v>48194527</v>
      </c>
      <c r="F173" s="31">
        <v>11682640</v>
      </c>
      <c r="G173" s="36">
        <f t="shared" ref="G173:G205" si="35">IF(($D173     =0),0,($F173     /$D173     ))</f>
        <v>0.24240594787868755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11682640</v>
      </c>
      <c r="O173" s="36">
        <f t="shared" ref="O173:O205" si="39">IF(($D173     =0),0,($N173     /$D173     ))</f>
        <v>0.24240594787868755</v>
      </c>
      <c r="P173" s="31">
        <v>9163400</v>
      </c>
      <c r="Q173" s="31">
        <v>41143288</v>
      </c>
      <c r="R173" s="31">
        <v>43901974</v>
      </c>
      <c r="S173" s="31">
        <v>9163400</v>
      </c>
      <c r="T173" s="36">
        <f t="shared" ref="T173:T205" si="40">IF(($Q173     =0),0,($S173     /$Q173     ))</f>
        <v>0.22271919541287025</v>
      </c>
      <c r="U173" s="36">
        <f t="shared" ref="U173:U205" si="41">IF(($P173     =0),0,(($F173     /$P173     )-1))</f>
        <v>0.27492415478970678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66650913</v>
      </c>
      <c r="E174" s="31">
        <v>66650913</v>
      </c>
      <c r="F174" s="31">
        <v>14951690</v>
      </c>
      <c r="G174" s="36">
        <f t="shared" si="35"/>
        <v>0.22432835991308928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14951690</v>
      </c>
      <c r="O174" s="36">
        <f t="shared" si="39"/>
        <v>0.22432835991308928</v>
      </c>
      <c r="P174" s="31">
        <v>13628366</v>
      </c>
      <c r="Q174" s="31">
        <v>54983220</v>
      </c>
      <c r="R174" s="31">
        <v>58720784</v>
      </c>
      <c r="S174" s="31">
        <v>13628366</v>
      </c>
      <c r="T174" s="36">
        <f t="shared" si="40"/>
        <v>0.24786409380898392</v>
      </c>
      <c r="U174" s="36">
        <f t="shared" si="41"/>
        <v>9.710070891844258E-2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45543018</v>
      </c>
      <c r="E175" s="31">
        <v>45543018</v>
      </c>
      <c r="F175" s="31">
        <v>9860183</v>
      </c>
      <c r="G175" s="36">
        <f t="shared" si="35"/>
        <v>0.21650262615446345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9860183</v>
      </c>
      <c r="O175" s="36">
        <f t="shared" si="39"/>
        <v>0.21650262615446345</v>
      </c>
      <c r="P175" s="31">
        <v>10171240</v>
      </c>
      <c r="Q175" s="31">
        <v>48182907</v>
      </c>
      <c r="R175" s="31">
        <v>48108507</v>
      </c>
      <c r="S175" s="31">
        <v>10171240</v>
      </c>
      <c r="T175" s="36">
        <f t="shared" si="40"/>
        <v>0.21109643716598503</v>
      </c>
      <c r="U175" s="36">
        <f t="shared" si="41"/>
        <v>-3.0582013599128488E-2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48925270</v>
      </c>
      <c r="E176" s="31">
        <v>48925270</v>
      </c>
      <c r="F176" s="31">
        <v>9871107</v>
      </c>
      <c r="G176" s="36">
        <f t="shared" si="35"/>
        <v>0.2017588661237843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9871107</v>
      </c>
      <c r="O176" s="36">
        <f t="shared" si="39"/>
        <v>0.2017588661237843</v>
      </c>
      <c r="P176" s="31">
        <v>8889113</v>
      </c>
      <c r="Q176" s="31">
        <v>43953673</v>
      </c>
      <c r="R176" s="31">
        <v>44841938</v>
      </c>
      <c r="S176" s="31">
        <v>8889113</v>
      </c>
      <c r="T176" s="36">
        <f t="shared" si="40"/>
        <v>0.20223822932841129</v>
      </c>
      <c r="U176" s="36">
        <f t="shared" si="41"/>
        <v>0.1104715397363043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49457789</v>
      </c>
      <c r="E177" s="31">
        <v>49457789</v>
      </c>
      <c r="F177" s="31">
        <v>9250078</v>
      </c>
      <c r="G177" s="36">
        <f t="shared" si="35"/>
        <v>0.18702975177479123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9250078</v>
      </c>
      <c r="O177" s="36">
        <f t="shared" si="39"/>
        <v>0.18702975177479123</v>
      </c>
      <c r="P177" s="31">
        <v>8288736</v>
      </c>
      <c r="Q177" s="31">
        <v>46933067</v>
      </c>
      <c r="R177" s="31">
        <v>46419906</v>
      </c>
      <c r="S177" s="31">
        <v>8288736</v>
      </c>
      <c r="T177" s="36">
        <f t="shared" si="40"/>
        <v>0.17660759310700919</v>
      </c>
      <c r="U177" s="36">
        <f t="shared" si="41"/>
        <v>0.11598173714303361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78043914</v>
      </c>
      <c r="E178" s="31">
        <v>78043914</v>
      </c>
      <c r="F178" s="31">
        <v>33322219</v>
      </c>
      <c r="G178" s="36">
        <f t="shared" si="35"/>
        <v>0.42696755316500401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33322219</v>
      </c>
      <c r="O178" s="36">
        <f t="shared" si="39"/>
        <v>0.42696755316500401</v>
      </c>
      <c r="P178" s="31">
        <v>31778806</v>
      </c>
      <c r="Q178" s="31">
        <v>97008951</v>
      </c>
      <c r="R178" s="31">
        <v>125537659</v>
      </c>
      <c r="S178" s="31">
        <v>31778806</v>
      </c>
      <c r="T178" s="36">
        <f t="shared" si="40"/>
        <v>0.32758632757507089</v>
      </c>
      <c r="U178" s="36">
        <f t="shared" si="41"/>
        <v>4.8567369082400447E-2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336815431</v>
      </c>
      <c r="E179" s="32">
        <f>SUM(E173:E178)</f>
        <v>336815431</v>
      </c>
      <c r="F179" s="32">
        <f>SUM(F173:F178)</f>
        <v>88937917</v>
      </c>
      <c r="G179" s="37">
        <f t="shared" si="35"/>
        <v>0.26405535143073655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88937917</v>
      </c>
      <c r="O179" s="37">
        <f t="shared" si="39"/>
        <v>0.26405535143073655</v>
      </c>
      <c r="P179" s="32">
        <f>SUM(P173:P178)</f>
        <v>81919661</v>
      </c>
      <c r="Q179" s="32">
        <f>SUM(Q173:Q178)</f>
        <v>332205106</v>
      </c>
      <c r="R179" s="32">
        <f>SUM(R173:R178)</f>
        <v>367530768</v>
      </c>
      <c r="S179" s="32">
        <f>SUM(S173:S178)</f>
        <v>81919661</v>
      </c>
      <c r="T179" s="37">
        <f t="shared" si="40"/>
        <v>0.24659362400046916</v>
      </c>
      <c r="U179" s="37">
        <f t="shared" si="41"/>
        <v>8.5672424840723016E-2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87160066</v>
      </c>
      <c r="E180" s="31">
        <v>87160066</v>
      </c>
      <c r="F180" s="31">
        <v>12730319</v>
      </c>
      <c r="G180" s="36">
        <f t="shared" si="35"/>
        <v>0.14605678476654665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12730319</v>
      </c>
      <c r="O180" s="36">
        <f t="shared" si="39"/>
        <v>0.14605678476654665</v>
      </c>
      <c r="P180" s="31">
        <v>11201370</v>
      </c>
      <c r="Q180" s="31">
        <v>89587044</v>
      </c>
      <c r="R180" s="31">
        <v>94035738</v>
      </c>
      <c r="S180" s="31">
        <v>11201370</v>
      </c>
      <c r="T180" s="36">
        <f t="shared" si="40"/>
        <v>0.12503336978056784</v>
      </c>
      <c r="U180" s="36">
        <f t="shared" si="41"/>
        <v>0.13649660711145151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142150935</v>
      </c>
      <c r="E181" s="31">
        <v>142150935</v>
      </c>
      <c r="F181" s="31">
        <v>19895628</v>
      </c>
      <c r="G181" s="36">
        <f t="shared" si="35"/>
        <v>0.13996128833060437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19895628</v>
      </c>
      <c r="O181" s="36">
        <f t="shared" si="39"/>
        <v>0.13996128833060437</v>
      </c>
      <c r="P181" s="31">
        <v>29698408</v>
      </c>
      <c r="Q181" s="31">
        <v>141106685</v>
      </c>
      <c r="R181" s="31">
        <v>232086808</v>
      </c>
      <c r="S181" s="31">
        <v>29698408</v>
      </c>
      <c r="T181" s="36">
        <f t="shared" si="40"/>
        <v>0.2104677606167277</v>
      </c>
      <c r="U181" s="36">
        <f t="shared" si="41"/>
        <v>-0.33007762570976873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193937099</v>
      </c>
      <c r="E182" s="31">
        <v>193937099</v>
      </c>
      <c r="F182" s="31">
        <v>32664427</v>
      </c>
      <c r="G182" s="36">
        <f t="shared" si="35"/>
        <v>0.16842794477399087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32664427</v>
      </c>
      <c r="O182" s="36">
        <f t="shared" si="39"/>
        <v>0.16842794477399087</v>
      </c>
      <c r="P182" s="31">
        <v>26670344</v>
      </c>
      <c r="Q182" s="31">
        <v>107039015</v>
      </c>
      <c r="R182" s="31">
        <v>108440947</v>
      </c>
      <c r="S182" s="31">
        <v>26670344</v>
      </c>
      <c r="T182" s="36">
        <f t="shared" si="40"/>
        <v>0.24916469943225841</v>
      </c>
      <c r="U182" s="36">
        <f t="shared" si="41"/>
        <v>0.22474711987216955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53668128</v>
      </c>
      <c r="E183" s="31">
        <v>53668128</v>
      </c>
      <c r="F183" s="31">
        <v>12471525</v>
      </c>
      <c r="G183" s="36">
        <f t="shared" si="35"/>
        <v>0.23238233686854143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12471525</v>
      </c>
      <c r="O183" s="36">
        <f t="shared" si="39"/>
        <v>0.23238233686854143</v>
      </c>
      <c r="P183" s="31">
        <v>11273990</v>
      </c>
      <c r="Q183" s="31">
        <v>49254682</v>
      </c>
      <c r="R183" s="31">
        <v>50189447</v>
      </c>
      <c r="S183" s="31">
        <v>11273990</v>
      </c>
      <c r="T183" s="36">
        <f t="shared" si="40"/>
        <v>0.2288917427179816</v>
      </c>
      <c r="U183" s="36">
        <f t="shared" si="41"/>
        <v>0.1062210450780956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143232231</v>
      </c>
      <c r="E184" s="31">
        <v>143232231</v>
      </c>
      <c r="F184" s="31">
        <v>34046639</v>
      </c>
      <c r="G184" s="36">
        <f t="shared" si="35"/>
        <v>0.2377023576488172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34046639</v>
      </c>
      <c r="O184" s="36">
        <f t="shared" si="39"/>
        <v>0.2377023576488172</v>
      </c>
      <c r="P184" s="31">
        <v>27890885</v>
      </c>
      <c r="Q184" s="31">
        <v>136893715</v>
      </c>
      <c r="R184" s="31">
        <v>139849720</v>
      </c>
      <c r="S184" s="31">
        <v>27890885</v>
      </c>
      <c r="T184" s="36">
        <f t="shared" si="40"/>
        <v>0.20374116518059285</v>
      </c>
      <c r="U184" s="36">
        <f t="shared" si="41"/>
        <v>0.22070845009041484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620148459</v>
      </c>
      <c r="E185" s="32">
        <f>SUM(E180:E184)</f>
        <v>620148459</v>
      </c>
      <c r="F185" s="32">
        <f>SUM(F180:F184)</f>
        <v>111808538</v>
      </c>
      <c r="G185" s="37">
        <f t="shared" si="35"/>
        <v>0.18029318041085385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111808538</v>
      </c>
      <c r="O185" s="37">
        <f t="shared" si="39"/>
        <v>0.18029318041085385</v>
      </c>
      <c r="P185" s="32">
        <f>SUM(P180:P184)</f>
        <v>106734997</v>
      </c>
      <c r="Q185" s="32">
        <f>SUM(Q180:Q184)</f>
        <v>523881141</v>
      </c>
      <c r="R185" s="32">
        <f>SUM(R180:R184)</f>
        <v>624602660</v>
      </c>
      <c r="S185" s="32">
        <f>SUM(S180:S184)</f>
        <v>106734997</v>
      </c>
      <c r="T185" s="37">
        <f t="shared" si="40"/>
        <v>0.20373895650502144</v>
      </c>
      <c r="U185" s="37">
        <f t="shared" si="41"/>
        <v>4.7533996745228846E-2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75200202</v>
      </c>
      <c r="E186" s="31">
        <v>75200202</v>
      </c>
      <c r="F186" s="31">
        <v>16403775</v>
      </c>
      <c r="G186" s="36">
        <f t="shared" si="35"/>
        <v>0.21813471990407685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16403775</v>
      </c>
      <c r="O186" s="36">
        <f t="shared" si="39"/>
        <v>0.21813471990407685</v>
      </c>
      <c r="P186" s="31">
        <v>16454378</v>
      </c>
      <c r="Q186" s="31">
        <v>66909100</v>
      </c>
      <c r="R186" s="31">
        <v>67839100</v>
      </c>
      <c r="S186" s="31">
        <v>16454378</v>
      </c>
      <c r="T186" s="36">
        <f t="shared" si="40"/>
        <v>0.2459213769128564</v>
      </c>
      <c r="U186" s="36">
        <f t="shared" si="41"/>
        <v>-3.0753517392149154E-3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41558753</v>
      </c>
      <c r="E187" s="31">
        <v>41558753</v>
      </c>
      <c r="F187" s="31">
        <v>8803202</v>
      </c>
      <c r="G187" s="36">
        <f t="shared" si="35"/>
        <v>0.21182546069175848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8803202</v>
      </c>
      <c r="O187" s="36">
        <f t="shared" si="39"/>
        <v>0.21182546069175848</v>
      </c>
      <c r="P187" s="31">
        <v>7199052</v>
      </c>
      <c r="Q187" s="31">
        <v>34755552</v>
      </c>
      <c r="R187" s="31">
        <v>35271053</v>
      </c>
      <c r="S187" s="31">
        <v>7199052</v>
      </c>
      <c r="T187" s="36">
        <f t="shared" si="40"/>
        <v>0.20713387029502509</v>
      </c>
      <c r="U187" s="36">
        <f t="shared" si="41"/>
        <v>0.22282795012454426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147320500</v>
      </c>
      <c r="E188" s="31">
        <v>147320500</v>
      </c>
      <c r="F188" s="31">
        <v>65904186</v>
      </c>
      <c r="G188" s="36">
        <f t="shared" si="35"/>
        <v>0.44735244585784056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65904186</v>
      </c>
      <c r="O188" s="36">
        <f t="shared" si="39"/>
        <v>0.44735244585784056</v>
      </c>
      <c r="P188" s="31">
        <v>27015839</v>
      </c>
      <c r="Q188" s="31">
        <v>405629711</v>
      </c>
      <c r="R188" s="31">
        <v>385476163</v>
      </c>
      <c r="S188" s="31">
        <v>27015839</v>
      </c>
      <c r="T188" s="36">
        <f t="shared" si="40"/>
        <v>6.660221938229767E-2</v>
      </c>
      <c r="U188" s="36">
        <f t="shared" si="41"/>
        <v>1.4394647154952325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42334386</v>
      </c>
      <c r="E189" s="31">
        <v>42334386</v>
      </c>
      <c r="F189" s="31">
        <v>7844642</v>
      </c>
      <c r="G189" s="36">
        <f t="shared" si="35"/>
        <v>0.18530189619379386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7844642</v>
      </c>
      <c r="O189" s="36">
        <f t="shared" si="39"/>
        <v>0.18530189619379386</v>
      </c>
      <c r="P189" s="31">
        <v>7767025</v>
      </c>
      <c r="Q189" s="31">
        <v>36616655</v>
      </c>
      <c r="R189" s="31">
        <v>37931001</v>
      </c>
      <c r="S189" s="31">
        <v>7767025</v>
      </c>
      <c r="T189" s="36">
        <f t="shared" si="40"/>
        <v>0.21211727286394674</v>
      </c>
      <c r="U189" s="36">
        <f t="shared" si="41"/>
        <v>9.9931440931373405E-3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62592000</v>
      </c>
      <c r="E190" s="31">
        <v>62592000</v>
      </c>
      <c r="F190" s="31">
        <v>11945059</v>
      </c>
      <c r="G190" s="36">
        <f t="shared" si="35"/>
        <v>0.19084002747955009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11945059</v>
      </c>
      <c r="O190" s="36">
        <f t="shared" si="39"/>
        <v>0.19084002747955009</v>
      </c>
      <c r="P190" s="31">
        <v>12136749</v>
      </c>
      <c r="Q190" s="31">
        <v>58535000</v>
      </c>
      <c r="R190" s="31">
        <v>58526000</v>
      </c>
      <c r="S190" s="31">
        <v>12136749</v>
      </c>
      <c r="T190" s="36">
        <f t="shared" si="40"/>
        <v>0.20734174425557358</v>
      </c>
      <c r="U190" s="36">
        <f t="shared" si="41"/>
        <v>-1.5794180138354985E-2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369005841</v>
      </c>
      <c r="E191" s="32">
        <f>SUM(E186:E190)</f>
        <v>369005841</v>
      </c>
      <c r="F191" s="32">
        <f>SUM(F186:F190)</f>
        <v>110900864</v>
      </c>
      <c r="G191" s="37">
        <f t="shared" si="35"/>
        <v>0.30053958956167309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110900864</v>
      </c>
      <c r="O191" s="37">
        <f t="shared" si="39"/>
        <v>0.30053958956167309</v>
      </c>
      <c r="P191" s="32">
        <f>SUM(P186:P190)</f>
        <v>70573043</v>
      </c>
      <c r="Q191" s="32">
        <f>SUM(Q186:Q190)</f>
        <v>602446018</v>
      </c>
      <c r="R191" s="32">
        <f>SUM(R186:R190)</f>
        <v>585043317</v>
      </c>
      <c r="S191" s="32">
        <f>SUM(S186:S190)</f>
        <v>70573043</v>
      </c>
      <c r="T191" s="37">
        <f t="shared" si="40"/>
        <v>0.11714417705720481</v>
      </c>
      <c r="U191" s="37">
        <f t="shared" si="41"/>
        <v>0.57143378385993637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37033002</v>
      </c>
      <c r="E192" s="31">
        <v>37033002</v>
      </c>
      <c r="F192" s="31">
        <v>4568178</v>
      </c>
      <c r="G192" s="36">
        <f t="shared" si="35"/>
        <v>0.12335424495157049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4568178</v>
      </c>
      <c r="O192" s="36">
        <f t="shared" si="39"/>
        <v>0.12335424495157049</v>
      </c>
      <c r="P192" s="31">
        <v>4992403</v>
      </c>
      <c r="Q192" s="31">
        <v>27760951</v>
      </c>
      <c r="R192" s="31">
        <v>29769219</v>
      </c>
      <c r="S192" s="31">
        <v>4992403</v>
      </c>
      <c r="T192" s="36">
        <f t="shared" si="40"/>
        <v>0.17983544583901323</v>
      </c>
      <c r="U192" s="36">
        <f t="shared" si="41"/>
        <v>-8.4974109662220743E-2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81624921</v>
      </c>
      <c r="E193" s="31">
        <v>81624921</v>
      </c>
      <c r="F193" s="31">
        <v>13735999</v>
      </c>
      <c r="G193" s="36">
        <f t="shared" si="35"/>
        <v>0.16828192703549447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13735999</v>
      </c>
      <c r="O193" s="36">
        <f t="shared" si="39"/>
        <v>0.16828192703549447</v>
      </c>
      <c r="P193" s="31">
        <v>39671280</v>
      </c>
      <c r="Q193" s="31">
        <v>97071356</v>
      </c>
      <c r="R193" s="31">
        <v>79527362</v>
      </c>
      <c r="S193" s="31">
        <v>39671280</v>
      </c>
      <c r="T193" s="36">
        <f t="shared" si="40"/>
        <v>0.40868163003718627</v>
      </c>
      <c r="U193" s="36">
        <f t="shared" si="41"/>
        <v>-0.6537545801395872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30498279</v>
      </c>
      <c r="E194" s="31">
        <v>30498279</v>
      </c>
      <c r="F194" s="31">
        <v>5612576</v>
      </c>
      <c r="G194" s="36">
        <f t="shared" si="35"/>
        <v>0.18402926932368871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5612576</v>
      </c>
      <c r="O194" s="36">
        <f t="shared" si="39"/>
        <v>0.18402926932368871</v>
      </c>
      <c r="P194" s="31">
        <v>1979593</v>
      </c>
      <c r="Q194" s="31">
        <v>25040232</v>
      </c>
      <c r="R194" s="31">
        <v>27371651</v>
      </c>
      <c r="S194" s="31">
        <v>1979593</v>
      </c>
      <c r="T194" s="36">
        <f t="shared" si="40"/>
        <v>7.9056495962177981E-2</v>
      </c>
      <c r="U194" s="36">
        <f t="shared" si="41"/>
        <v>1.8352171380682796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271846217</v>
      </c>
      <c r="E195" s="31">
        <v>271846217</v>
      </c>
      <c r="F195" s="31">
        <v>137423340</v>
      </c>
      <c r="G195" s="36">
        <f t="shared" si="35"/>
        <v>0.50551867712766441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137423340</v>
      </c>
      <c r="O195" s="36">
        <f t="shared" si="39"/>
        <v>0.50551867712766441</v>
      </c>
      <c r="P195" s="31">
        <v>24293862</v>
      </c>
      <c r="Q195" s="31">
        <v>205134439</v>
      </c>
      <c r="R195" s="31">
        <v>184238496</v>
      </c>
      <c r="S195" s="31">
        <v>24293862</v>
      </c>
      <c r="T195" s="36">
        <f t="shared" si="40"/>
        <v>0.11842897817854953</v>
      </c>
      <c r="U195" s="36">
        <f t="shared" si="41"/>
        <v>4.6567103246079196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32762165</v>
      </c>
      <c r="E196" s="31">
        <v>32762165</v>
      </c>
      <c r="F196" s="31">
        <v>6515707</v>
      </c>
      <c r="G196" s="36">
        <f t="shared" si="35"/>
        <v>0.19887901181133785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6515707</v>
      </c>
      <c r="O196" s="36">
        <f t="shared" si="39"/>
        <v>0.19887901181133785</v>
      </c>
      <c r="P196" s="31">
        <v>5112563</v>
      </c>
      <c r="Q196" s="31">
        <v>36936246</v>
      </c>
      <c r="R196" s="31">
        <v>36836246</v>
      </c>
      <c r="S196" s="31">
        <v>5112563</v>
      </c>
      <c r="T196" s="36">
        <f t="shared" si="40"/>
        <v>0.13841588016280809</v>
      </c>
      <c r="U196" s="36">
        <f t="shared" si="41"/>
        <v>0.274450212153865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39396484</v>
      </c>
      <c r="E197" s="31">
        <v>39396484</v>
      </c>
      <c r="F197" s="31">
        <v>9252862</v>
      </c>
      <c r="G197" s="36">
        <f t="shared" si="35"/>
        <v>0.23486517223212103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9252862</v>
      </c>
      <c r="O197" s="36">
        <f t="shared" si="39"/>
        <v>0.23486517223212103</v>
      </c>
      <c r="P197" s="31">
        <v>8193349</v>
      </c>
      <c r="Q197" s="31">
        <v>36867615</v>
      </c>
      <c r="R197" s="31">
        <v>37385703</v>
      </c>
      <c r="S197" s="31">
        <v>8193349</v>
      </c>
      <c r="T197" s="36">
        <f t="shared" si="40"/>
        <v>0.22223702292648981</v>
      </c>
      <c r="U197" s="36">
        <f t="shared" si="41"/>
        <v>0.12931378853750775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493161068</v>
      </c>
      <c r="E198" s="32">
        <f>SUM(E192:E197)</f>
        <v>493161068</v>
      </c>
      <c r="F198" s="32">
        <f>SUM(F192:F197)</f>
        <v>177108662</v>
      </c>
      <c r="G198" s="37">
        <f t="shared" si="35"/>
        <v>0.35912944774464639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177108662</v>
      </c>
      <c r="O198" s="37">
        <f t="shared" si="39"/>
        <v>0.35912944774464639</v>
      </c>
      <c r="P198" s="32">
        <f>SUM(P192:P197)</f>
        <v>84243050</v>
      </c>
      <c r="Q198" s="32">
        <f>SUM(Q192:Q197)</f>
        <v>428810839</v>
      </c>
      <c r="R198" s="32">
        <f>SUM(R192:R197)</f>
        <v>395128677</v>
      </c>
      <c r="S198" s="32">
        <f>SUM(S192:S197)</f>
        <v>84243050</v>
      </c>
      <c r="T198" s="37">
        <f t="shared" si="40"/>
        <v>0.19645737079887574</v>
      </c>
      <c r="U198" s="37">
        <f t="shared" si="41"/>
        <v>1.1023533929505165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42092222</v>
      </c>
      <c r="E199" s="31">
        <v>42092222</v>
      </c>
      <c r="F199" s="31">
        <v>7959768</v>
      </c>
      <c r="G199" s="36">
        <f t="shared" si="35"/>
        <v>0.18910306041814567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7959768</v>
      </c>
      <c r="O199" s="36">
        <f t="shared" si="39"/>
        <v>0.18910306041814567</v>
      </c>
      <c r="P199" s="31">
        <v>12771848</v>
      </c>
      <c r="Q199" s="31">
        <v>48788038</v>
      </c>
      <c r="R199" s="31">
        <v>50556058</v>
      </c>
      <c r="S199" s="31">
        <v>12771848</v>
      </c>
      <c r="T199" s="36">
        <f t="shared" si="40"/>
        <v>0.26178236558723678</v>
      </c>
      <c r="U199" s="36">
        <f t="shared" si="41"/>
        <v>-0.37677241382766224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45702246</v>
      </c>
      <c r="E200" s="31">
        <v>45702246</v>
      </c>
      <c r="F200" s="31">
        <v>11721812</v>
      </c>
      <c r="G200" s="36">
        <f t="shared" si="35"/>
        <v>0.25648218689295926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11721812</v>
      </c>
      <c r="O200" s="36">
        <f t="shared" si="39"/>
        <v>0.25648218689295926</v>
      </c>
      <c r="P200" s="31">
        <v>10052946</v>
      </c>
      <c r="Q200" s="31">
        <v>42838137</v>
      </c>
      <c r="R200" s="31">
        <v>43516069</v>
      </c>
      <c r="S200" s="31">
        <v>10052946</v>
      </c>
      <c r="T200" s="36">
        <f t="shared" si="40"/>
        <v>0.23467281035120646</v>
      </c>
      <c r="U200" s="36">
        <f t="shared" si="41"/>
        <v>0.1660076558652559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62706026</v>
      </c>
      <c r="E201" s="31">
        <v>62706026</v>
      </c>
      <c r="F201" s="31">
        <v>17884681</v>
      </c>
      <c r="G201" s="36">
        <f t="shared" si="35"/>
        <v>0.28521470966761631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17884681</v>
      </c>
      <c r="O201" s="36">
        <f t="shared" si="39"/>
        <v>0.28521470966761631</v>
      </c>
      <c r="P201" s="31">
        <v>17223224</v>
      </c>
      <c r="Q201" s="31">
        <v>72199715</v>
      </c>
      <c r="R201" s="31">
        <v>67825023</v>
      </c>
      <c r="S201" s="31">
        <v>17223224</v>
      </c>
      <c r="T201" s="36">
        <f t="shared" si="40"/>
        <v>0.23854975050801794</v>
      </c>
      <c r="U201" s="36">
        <f t="shared" si="41"/>
        <v>3.8404946716131594E-2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188856565</v>
      </c>
      <c r="E202" s="31">
        <v>188856565</v>
      </c>
      <c r="F202" s="31">
        <v>45109680</v>
      </c>
      <c r="G202" s="36">
        <f t="shared" si="35"/>
        <v>0.23885682766707103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45109680</v>
      </c>
      <c r="O202" s="36">
        <f t="shared" si="39"/>
        <v>0.23885682766707103</v>
      </c>
      <c r="P202" s="31">
        <v>23825449</v>
      </c>
      <c r="Q202" s="31">
        <v>152397306</v>
      </c>
      <c r="R202" s="31">
        <v>193753270</v>
      </c>
      <c r="S202" s="31">
        <v>23825449</v>
      </c>
      <c r="T202" s="36">
        <f t="shared" si="40"/>
        <v>0.15633773079951951</v>
      </c>
      <c r="U202" s="36">
        <f t="shared" si="41"/>
        <v>0.8933401842710289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196780010</v>
      </c>
      <c r="E203" s="31">
        <v>196780010</v>
      </c>
      <c r="F203" s="31">
        <v>44121035</v>
      </c>
      <c r="G203" s="36">
        <f t="shared" si="35"/>
        <v>0.22421502570306812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44121035</v>
      </c>
      <c r="O203" s="36">
        <f t="shared" si="39"/>
        <v>0.22421502570306812</v>
      </c>
      <c r="P203" s="31">
        <v>37294691</v>
      </c>
      <c r="Q203" s="31">
        <v>179833377</v>
      </c>
      <c r="R203" s="31">
        <v>178278377</v>
      </c>
      <c r="S203" s="31">
        <v>37294691</v>
      </c>
      <c r="T203" s="36">
        <f t="shared" si="40"/>
        <v>0.20738470033846942</v>
      </c>
      <c r="U203" s="36">
        <f t="shared" si="41"/>
        <v>0.18303795572404669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536137069</v>
      </c>
      <c r="E204" s="32">
        <f>SUM(E199:E203)</f>
        <v>536137069</v>
      </c>
      <c r="F204" s="32">
        <f>SUM(F199:F203)</f>
        <v>126796976</v>
      </c>
      <c r="G204" s="37">
        <f t="shared" si="35"/>
        <v>0.23650104298234972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126796976</v>
      </c>
      <c r="O204" s="37">
        <f t="shared" si="39"/>
        <v>0.23650104298234972</v>
      </c>
      <c r="P204" s="32">
        <f>SUM(P199:P203)</f>
        <v>101168158</v>
      </c>
      <c r="Q204" s="32">
        <f>SUM(Q199:Q203)</f>
        <v>496056573</v>
      </c>
      <c r="R204" s="32">
        <f>SUM(R199:R203)</f>
        <v>533928797</v>
      </c>
      <c r="S204" s="32">
        <f>SUM(S199:S203)</f>
        <v>101168158</v>
      </c>
      <c r="T204" s="37">
        <f t="shared" si="40"/>
        <v>0.20394479885260991</v>
      </c>
      <c r="U204" s="37">
        <f t="shared" si="41"/>
        <v>0.25332889820925675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2355267868</v>
      </c>
      <c r="E205" s="32">
        <f>SUM(E173:E178,E180:E184,E186:E190,E192:E197,E199:E203)</f>
        <v>2355267868</v>
      </c>
      <c r="F205" s="32">
        <f>SUM(F173:F178,F180:F184,F186:F190,F192:F197,F199:F203)</f>
        <v>615552957</v>
      </c>
      <c r="G205" s="37">
        <f t="shared" si="35"/>
        <v>0.26135157081844079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615552957</v>
      </c>
      <c r="O205" s="37">
        <f t="shared" si="39"/>
        <v>0.26135157081844079</v>
      </c>
      <c r="P205" s="32">
        <f>SUM(P173:P178,P180:P184,P186:P190,P192:P197,P199:P203)</f>
        <v>444638909</v>
      </c>
      <c r="Q205" s="32">
        <f>SUM(Q173:Q178,Q180:Q184,Q186:Q190,Q192:Q197,Q199:Q203)</f>
        <v>2383399677</v>
      </c>
      <c r="R205" s="32">
        <f>SUM(R173:R178,R180:R184,R186:R190,R192:R197,R199:R203)</f>
        <v>2506234219</v>
      </c>
      <c r="S205" s="32">
        <f>SUM(S173:S178,S180:S184,S186:S190,S192:S197,S199:S203)</f>
        <v>444638909</v>
      </c>
      <c r="T205" s="37">
        <f t="shared" si="40"/>
        <v>0.18655658691691598</v>
      </c>
      <c r="U205" s="37">
        <f t="shared" si="41"/>
        <v>0.38438842067237977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48174760</v>
      </c>
      <c r="E208" s="31">
        <v>48174760</v>
      </c>
      <c r="F208" s="31">
        <v>5223730</v>
      </c>
      <c r="G208" s="36">
        <f t="shared" ref="G208:G231" si="42">IF(($D208     =0),0,($F208     /$D208     ))</f>
        <v>0.10843292213598989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5223730</v>
      </c>
      <c r="O208" s="36">
        <f t="shared" ref="O208:O231" si="46">IF(($D208     =0),0,($N208     /$D208     ))</f>
        <v>0.10843292213598989</v>
      </c>
      <c r="P208" s="31">
        <v>13356229</v>
      </c>
      <c r="Q208" s="31">
        <v>57604406</v>
      </c>
      <c r="R208" s="31">
        <v>51957890</v>
      </c>
      <c r="S208" s="31">
        <v>13356229</v>
      </c>
      <c r="T208" s="36">
        <f t="shared" ref="T208:T231" si="47">IF(($Q208     =0),0,($S208     /$Q208     ))</f>
        <v>0.23186123991973809</v>
      </c>
      <c r="U208" s="36">
        <f t="shared" ref="U208:U231" si="48">IF(($P208     =0),0,(($F208     /$P208     )-1))</f>
        <v>-0.60889185113552635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72484330</v>
      </c>
      <c r="E209" s="31">
        <v>72484330</v>
      </c>
      <c r="F209" s="31">
        <v>13973636</v>
      </c>
      <c r="G209" s="36">
        <f t="shared" si="42"/>
        <v>0.19278147428554557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13973636</v>
      </c>
      <c r="O209" s="36">
        <f t="shared" si="46"/>
        <v>0.19278147428554557</v>
      </c>
      <c r="P209" s="31">
        <v>9185488</v>
      </c>
      <c r="Q209" s="31">
        <v>63381231</v>
      </c>
      <c r="R209" s="31">
        <v>61561307</v>
      </c>
      <c r="S209" s="31">
        <v>9185488</v>
      </c>
      <c r="T209" s="36">
        <f t="shared" si="47"/>
        <v>0.14492441776651513</v>
      </c>
      <c r="U209" s="36">
        <f t="shared" si="48"/>
        <v>0.52127312125387348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42525790</v>
      </c>
      <c r="E210" s="31">
        <v>42525790</v>
      </c>
      <c r="F210" s="31">
        <v>13638211</v>
      </c>
      <c r="G210" s="36">
        <f t="shared" si="42"/>
        <v>0.3207044713337483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13638211</v>
      </c>
      <c r="O210" s="36">
        <f t="shared" si="46"/>
        <v>0.3207044713337483</v>
      </c>
      <c r="P210" s="31">
        <v>7784243</v>
      </c>
      <c r="Q210" s="31">
        <v>44855803</v>
      </c>
      <c r="R210" s="31">
        <v>51505407</v>
      </c>
      <c r="S210" s="31">
        <v>7784243</v>
      </c>
      <c r="T210" s="36">
        <f t="shared" si="47"/>
        <v>0.17353926313614315</v>
      </c>
      <c r="U210" s="36">
        <f t="shared" si="48"/>
        <v>0.75202791074225206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30637642</v>
      </c>
      <c r="E211" s="31">
        <v>30637642</v>
      </c>
      <c r="F211" s="31">
        <v>6234203</v>
      </c>
      <c r="G211" s="36">
        <f t="shared" si="42"/>
        <v>0.20348181495168591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6234203</v>
      </c>
      <c r="O211" s="36">
        <f t="shared" si="46"/>
        <v>0.20348181495168591</v>
      </c>
      <c r="P211" s="31">
        <v>5919495</v>
      </c>
      <c r="Q211" s="31">
        <v>26905340</v>
      </c>
      <c r="R211" s="31">
        <v>40086767</v>
      </c>
      <c r="S211" s="31">
        <v>5919495</v>
      </c>
      <c r="T211" s="36">
        <f t="shared" si="47"/>
        <v>0.2200119009832249</v>
      </c>
      <c r="U211" s="36">
        <f t="shared" si="48"/>
        <v>5.3164670297043859E-2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64079928</v>
      </c>
      <c r="E212" s="31">
        <v>64079928</v>
      </c>
      <c r="F212" s="31">
        <v>12717653</v>
      </c>
      <c r="G212" s="36">
        <f t="shared" si="42"/>
        <v>0.19846546956170114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12717653</v>
      </c>
      <c r="O212" s="36">
        <f t="shared" si="46"/>
        <v>0.19846546956170114</v>
      </c>
      <c r="P212" s="31">
        <v>8237124</v>
      </c>
      <c r="Q212" s="31">
        <v>68629847</v>
      </c>
      <c r="R212" s="31">
        <v>68629847</v>
      </c>
      <c r="S212" s="31">
        <v>8237124</v>
      </c>
      <c r="T212" s="36">
        <f t="shared" si="47"/>
        <v>0.12002247360394086</v>
      </c>
      <c r="U212" s="36">
        <f t="shared" si="48"/>
        <v>0.54394337149713912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17724353</v>
      </c>
      <c r="E213" s="31">
        <v>17724353</v>
      </c>
      <c r="F213" s="31">
        <v>162869</v>
      </c>
      <c r="G213" s="36">
        <f t="shared" si="42"/>
        <v>9.1889955024028244E-3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162869</v>
      </c>
      <c r="O213" s="36">
        <f t="shared" si="46"/>
        <v>9.1889955024028244E-3</v>
      </c>
      <c r="P213" s="31">
        <v>1050951</v>
      </c>
      <c r="Q213" s="31">
        <v>17061000</v>
      </c>
      <c r="R213" s="31">
        <v>16836000</v>
      </c>
      <c r="S213" s="31">
        <v>1050951</v>
      </c>
      <c r="T213" s="36">
        <f t="shared" si="47"/>
        <v>6.1599613152804641E-2</v>
      </c>
      <c r="U213" s="36">
        <f t="shared" si="48"/>
        <v>-0.84502702790139594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77475157</v>
      </c>
      <c r="E214" s="31">
        <v>77475157</v>
      </c>
      <c r="F214" s="31">
        <v>7963193</v>
      </c>
      <c r="G214" s="36">
        <f t="shared" si="42"/>
        <v>0.10278382527188683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7963193</v>
      </c>
      <c r="O214" s="36">
        <f t="shared" si="46"/>
        <v>0.10278382527188683</v>
      </c>
      <c r="P214" s="31">
        <v>12667145</v>
      </c>
      <c r="Q214" s="31">
        <v>68249643</v>
      </c>
      <c r="R214" s="31">
        <v>67763568</v>
      </c>
      <c r="S214" s="31">
        <v>12667145</v>
      </c>
      <c r="T214" s="36">
        <f t="shared" si="47"/>
        <v>0.18560016497082629</v>
      </c>
      <c r="U214" s="36">
        <f t="shared" si="48"/>
        <v>-0.37135060820729537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60187938</v>
      </c>
      <c r="E215" s="31">
        <v>60187938</v>
      </c>
      <c r="F215" s="31">
        <v>10428550</v>
      </c>
      <c r="G215" s="36">
        <f t="shared" si="42"/>
        <v>0.17326644418355053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10428550</v>
      </c>
      <c r="O215" s="36">
        <f t="shared" si="46"/>
        <v>0.17326644418355053</v>
      </c>
      <c r="P215" s="31">
        <v>11411909</v>
      </c>
      <c r="Q215" s="31">
        <v>55957878</v>
      </c>
      <c r="R215" s="31">
        <v>56455878</v>
      </c>
      <c r="S215" s="31">
        <v>11411909</v>
      </c>
      <c r="T215" s="36">
        <f t="shared" si="47"/>
        <v>0.20393748669311584</v>
      </c>
      <c r="U215" s="36">
        <f t="shared" si="48"/>
        <v>-8.6169544464471337E-2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413289898</v>
      </c>
      <c r="E216" s="32">
        <f>SUM(E208:E215)</f>
        <v>413289898</v>
      </c>
      <c r="F216" s="32">
        <f>SUM(F208:F215)</f>
        <v>70342045</v>
      </c>
      <c r="G216" s="37">
        <f t="shared" si="42"/>
        <v>0.170200252511374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70342045</v>
      </c>
      <c r="O216" s="37">
        <f t="shared" si="46"/>
        <v>0.170200252511374</v>
      </c>
      <c r="P216" s="32">
        <f>SUM(P208:P215)</f>
        <v>69612584</v>
      </c>
      <c r="Q216" s="32">
        <f>SUM(Q208:Q215)</f>
        <v>402645148</v>
      </c>
      <c r="R216" s="32">
        <f>SUM(R208:R215)</f>
        <v>414796664</v>
      </c>
      <c r="S216" s="32">
        <f>SUM(S208:S215)</f>
        <v>69612584</v>
      </c>
      <c r="T216" s="37">
        <f t="shared" si="47"/>
        <v>0.17288817298749617</v>
      </c>
      <c r="U216" s="37">
        <f t="shared" si="48"/>
        <v>1.0478866866944658E-2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39861513</v>
      </c>
      <c r="E217" s="31">
        <v>39861513</v>
      </c>
      <c r="F217" s="31">
        <v>5112623</v>
      </c>
      <c r="G217" s="36">
        <f t="shared" si="42"/>
        <v>0.12825963229243206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5112623</v>
      </c>
      <c r="O217" s="36">
        <f t="shared" si="46"/>
        <v>0.12825963229243206</v>
      </c>
      <c r="P217" s="31">
        <v>6639070</v>
      </c>
      <c r="Q217" s="31">
        <v>39124500</v>
      </c>
      <c r="R217" s="31">
        <v>36113189</v>
      </c>
      <c r="S217" s="31">
        <v>6639070</v>
      </c>
      <c r="T217" s="36">
        <f t="shared" si="47"/>
        <v>0.16969085866912037</v>
      </c>
      <c r="U217" s="36">
        <f t="shared" si="48"/>
        <v>-0.22991879886791378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110006746</v>
      </c>
      <c r="E218" s="31">
        <v>110006746</v>
      </c>
      <c r="F218" s="31">
        <v>38789217</v>
      </c>
      <c r="G218" s="36">
        <f t="shared" si="42"/>
        <v>0.35260762099080722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38789217</v>
      </c>
      <c r="O218" s="36">
        <f t="shared" si="46"/>
        <v>0.35260762099080722</v>
      </c>
      <c r="P218" s="31">
        <v>20352568</v>
      </c>
      <c r="Q218" s="31">
        <v>129907514</v>
      </c>
      <c r="R218" s="31">
        <v>127836058</v>
      </c>
      <c r="S218" s="31">
        <v>20352568</v>
      </c>
      <c r="T218" s="36">
        <f t="shared" si="47"/>
        <v>0.15666967501202433</v>
      </c>
      <c r="U218" s="36">
        <f t="shared" si="48"/>
        <v>0.90586352542833914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183817404</v>
      </c>
      <c r="E219" s="31">
        <v>183817404</v>
      </c>
      <c r="F219" s="31">
        <v>35584914</v>
      </c>
      <c r="G219" s="36">
        <f t="shared" si="42"/>
        <v>0.19358838295855815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35584914</v>
      </c>
      <c r="O219" s="36">
        <f t="shared" si="46"/>
        <v>0.19358838295855815</v>
      </c>
      <c r="P219" s="31">
        <v>26154114</v>
      </c>
      <c r="Q219" s="31">
        <v>190632991</v>
      </c>
      <c r="R219" s="31">
        <v>195494218</v>
      </c>
      <c r="S219" s="31">
        <v>26154114</v>
      </c>
      <c r="T219" s="36">
        <f t="shared" si="47"/>
        <v>0.13719615824524309</v>
      </c>
      <c r="U219" s="36">
        <f t="shared" si="48"/>
        <v>0.36058571894272551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222693656</v>
      </c>
      <c r="E220" s="31">
        <v>222693656</v>
      </c>
      <c r="F220" s="31">
        <v>13967143</v>
      </c>
      <c r="G220" s="36">
        <f t="shared" si="42"/>
        <v>6.271908796539763E-2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13967143</v>
      </c>
      <c r="O220" s="36">
        <f t="shared" si="46"/>
        <v>6.271908796539763E-2</v>
      </c>
      <c r="P220" s="31">
        <v>7097357</v>
      </c>
      <c r="Q220" s="31">
        <v>75749216</v>
      </c>
      <c r="R220" s="31">
        <v>91318470</v>
      </c>
      <c r="S220" s="31">
        <v>7097357</v>
      </c>
      <c r="T220" s="36">
        <f t="shared" si="47"/>
        <v>9.3695451580647376E-2</v>
      </c>
      <c r="U220" s="36">
        <f t="shared" si="48"/>
        <v>0.96793581047141908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57602613</v>
      </c>
      <c r="E221" s="31">
        <v>57602613</v>
      </c>
      <c r="F221" s="31">
        <v>13598941</v>
      </c>
      <c r="G221" s="36">
        <f t="shared" si="42"/>
        <v>0.23608201593215919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13598941</v>
      </c>
      <c r="O221" s="36">
        <f t="shared" si="46"/>
        <v>0.23608201593215919</v>
      </c>
      <c r="P221" s="31">
        <v>11698171</v>
      </c>
      <c r="Q221" s="31">
        <v>52469952</v>
      </c>
      <c r="R221" s="31">
        <v>55543139</v>
      </c>
      <c r="S221" s="31">
        <v>11698171</v>
      </c>
      <c r="T221" s="36">
        <f t="shared" si="47"/>
        <v>0.22294990854956376</v>
      </c>
      <c r="U221" s="36">
        <f t="shared" si="48"/>
        <v>0.16248437469412957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54144840</v>
      </c>
      <c r="E222" s="31">
        <v>54144840</v>
      </c>
      <c r="F222" s="31">
        <v>13951670</v>
      </c>
      <c r="G222" s="36">
        <f t="shared" si="42"/>
        <v>0.2576731226835281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13951670</v>
      </c>
      <c r="O222" s="36">
        <f t="shared" si="46"/>
        <v>0.2576731226835281</v>
      </c>
      <c r="P222" s="31">
        <v>10073146</v>
      </c>
      <c r="Q222" s="31">
        <v>57895008</v>
      </c>
      <c r="R222" s="31">
        <v>51343843</v>
      </c>
      <c r="S222" s="31">
        <v>10073146</v>
      </c>
      <c r="T222" s="36">
        <f t="shared" si="47"/>
        <v>0.17398988873099386</v>
      </c>
      <c r="U222" s="36">
        <f t="shared" si="48"/>
        <v>0.38503601556058054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44190217</v>
      </c>
      <c r="E223" s="31">
        <v>44190217</v>
      </c>
      <c r="F223" s="31">
        <v>10555483</v>
      </c>
      <c r="G223" s="36">
        <f t="shared" si="42"/>
        <v>0.23886470166009821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10555483</v>
      </c>
      <c r="O223" s="36">
        <f t="shared" si="46"/>
        <v>0.23886470166009821</v>
      </c>
      <c r="P223" s="31">
        <v>11967734</v>
      </c>
      <c r="Q223" s="31">
        <v>37037153</v>
      </c>
      <c r="R223" s="31">
        <v>40875099</v>
      </c>
      <c r="S223" s="31">
        <v>11967734</v>
      </c>
      <c r="T223" s="36">
        <f t="shared" si="47"/>
        <v>0.32312780628683851</v>
      </c>
      <c r="U223" s="36">
        <f t="shared" si="48"/>
        <v>-0.11800487878490618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712316989</v>
      </c>
      <c r="E224" s="32">
        <f>SUM(E217:E223)</f>
        <v>712316989</v>
      </c>
      <c r="F224" s="32">
        <f>SUM(F217:F223)</f>
        <v>131559991</v>
      </c>
      <c r="G224" s="37">
        <f t="shared" si="42"/>
        <v>0.18469304120444052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131559991</v>
      </c>
      <c r="O224" s="37">
        <f t="shared" si="46"/>
        <v>0.18469304120444052</v>
      </c>
      <c r="P224" s="32">
        <f>SUM(P217:P223)</f>
        <v>93982160</v>
      </c>
      <c r="Q224" s="32">
        <f>SUM(Q217:Q223)</f>
        <v>582816334</v>
      </c>
      <c r="R224" s="32">
        <f>SUM(R217:R223)</f>
        <v>598524016</v>
      </c>
      <c r="S224" s="32">
        <f>SUM(S217:S223)</f>
        <v>93982160</v>
      </c>
      <c r="T224" s="37">
        <f t="shared" si="47"/>
        <v>0.1612551922746901</v>
      </c>
      <c r="U224" s="37">
        <f t="shared" si="48"/>
        <v>0.39984004411049923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110535770</v>
      </c>
      <c r="E225" s="31">
        <v>110535770</v>
      </c>
      <c r="F225" s="31">
        <v>36831909</v>
      </c>
      <c r="G225" s="36">
        <f t="shared" si="42"/>
        <v>0.33321257905924934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36831909</v>
      </c>
      <c r="O225" s="36">
        <f t="shared" si="46"/>
        <v>0.33321257905924934</v>
      </c>
      <c r="P225" s="31">
        <v>36746035</v>
      </c>
      <c r="Q225" s="31">
        <v>80890128</v>
      </c>
      <c r="R225" s="31">
        <v>80890128</v>
      </c>
      <c r="S225" s="31">
        <v>36746035</v>
      </c>
      <c r="T225" s="36">
        <f t="shared" si="47"/>
        <v>0.45427094638792015</v>
      </c>
      <c r="U225" s="36">
        <f t="shared" si="48"/>
        <v>2.3369596202691412E-3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78408452</v>
      </c>
      <c r="E226" s="31">
        <v>78408452</v>
      </c>
      <c r="F226" s="31">
        <v>20630965</v>
      </c>
      <c r="G226" s="36">
        <f t="shared" si="42"/>
        <v>0.26312169764555482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20630965</v>
      </c>
      <c r="O226" s="36">
        <f t="shared" si="46"/>
        <v>0.26312169764555482</v>
      </c>
      <c r="P226" s="31">
        <v>18821444</v>
      </c>
      <c r="Q226" s="31">
        <v>82356755</v>
      </c>
      <c r="R226" s="31">
        <v>82356755</v>
      </c>
      <c r="S226" s="31">
        <v>18821444</v>
      </c>
      <c r="T226" s="36">
        <f t="shared" si="47"/>
        <v>0.22853552207101896</v>
      </c>
      <c r="U226" s="36">
        <f t="shared" si="48"/>
        <v>9.6141454396379E-2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73621649</v>
      </c>
      <c r="E227" s="31">
        <v>73621649</v>
      </c>
      <c r="F227" s="31">
        <v>27347773</v>
      </c>
      <c r="G227" s="36">
        <f t="shared" si="42"/>
        <v>0.37146373887930711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27347773</v>
      </c>
      <c r="O227" s="36">
        <f t="shared" si="46"/>
        <v>0.37146373887930711</v>
      </c>
      <c r="P227" s="31">
        <v>18717911</v>
      </c>
      <c r="Q227" s="31">
        <v>60656828</v>
      </c>
      <c r="R227" s="31">
        <v>62600821</v>
      </c>
      <c r="S227" s="31">
        <v>18717911</v>
      </c>
      <c r="T227" s="36">
        <f t="shared" si="47"/>
        <v>0.30858703986301428</v>
      </c>
      <c r="U227" s="36">
        <f t="shared" si="48"/>
        <v>0.46104835096181396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84487067</v>
      </c>
      <c r="E228" s="31">
        <v>84487067</v>
      </c>
      <c r="F228" s="31">
        <v>31055647</v>
      </c>
      <c r="G228" s="36">
        <f t="shared" si="42"/>
        <v>0.36757870882178928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31055647</v>
      </c>
      <c r="O228" s="36">
        <f t="shared" si="46"/>
        <v>0.36757870882178928</v>
      </c>
      <c r="P228" s="31">
        <v>35636749</v>
      </c>
      <c r="Q228" s="31">
        <v>145793601</v>
      </c>
      <c r="R228" s="31">
        <v>151346923</v>
      </c>
      <c r="S228" s="31">
        <v>35636749</v>
      </c>
      <c r="T228" s="36">
        <f t="shared" si="47"/>
        <v>0.24443287466368294</v>
      </c>
      <c r="U228" s="36">
        <f t="shared" si="48"/>
        <v>-0.12854994152244359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62051468</v>
      </c>
      <c r="E229" s="31">
        <v>62051468</v>
      </c>
      <c r="F229" s="31">
        <v>16076766</v>
      </c>
      <c r="G229" s="36">
        <f t="shared" si="42"/>
        <v>0.25908760127963454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16076766</v>
      </c>
      <c r="O229" s="36">
        <f t="shared" si="46"/>
        <v>0.25908760127963454</v>
      </c>
      <c r="P229" s="31">
        <v>11749408</v>
      </c>
      <c r="Q229" s="31">
        <v>47776809</v>
      </c>
      <c r="R229" s="31">
        <v>58749568</v>
      </c>
      <c r="S229" s="31">
        <v>11749408</v>
      </c>
      <c r="T229" s="36">
        <f t="shared" si="47"/>
        <v>0.24592282837474558</v>
      </c>
      <c r="U229" s="36">
        <f t="shared" si="48"/>
        <v>0.36830434350394503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409104406</v>
      </c>
      <c r="E230" s="32">
        <f>SUM(E225:E229)</f>
        <v>409104406</v>
      </c>
      <c r="F230" s="32">
        <f>SUM(F225:F229)</f>
        <v>131943060</v>
      </c>
      <c r="G230" s="37">
        <f t="shared" si="42"/>
        <v>0.32251683938109432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131943060</v>
      </c>
      <c r="O230" s="37">
        <f t="shared" si="46"/>
        <v>0.32251683938109432</v>
      </c>
      <c r="P230" s="32">
        <f>SUM(P225:P229)</f>
        <v>121671547</v>
      </c>
      <c r="Q230" s="32">
        <f>SUM(Q225:Q229)</f>
        <v>417474121</v>
      </c>
      <c r="R230" s="32">
        <f>SUM(R225:R229)</f>
        <v>435944195</v>
      </c>
      <c r="S230" s="32">
        <f>SUM(S225:S229)</f>
        <v>121671547</v>
      </c>
      <c r="T230" s="37">
        <f t="shared" si="47"/>
        <v>0.29144692061043947</v>
      </c>
      <c r="U230" s="37">
        <f t="shared" si="48"/>
        <v>8.4420008237422905E-2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1534711293</v>
      </c>
      <c r="E231" s="32">
        <f>SUM(E208:E215,E217:E223,E225:E229)</f>
        <v>1534711293</v>
      </c>
      <c r="F231" s="32">
        <f>SUM(F208:F215,F217:F223,F225:F229)</f>
        <v>333845096</v>
      </c>
      <c r="G231" s="37">
        <f t="shared" si="42"/>
        <v>0.2175295754469958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333845096</v>
      </c>
      <c r="O231" s="37">
        <f t="shared" si="46"/>
        <v>0.2175295754469958</v>
      </c>
      <c r="P231" s="32">
        <f>SUM(P208:P215,P217:P223,P225:P229)</f>
        <v>285266291</v>
      </c>
      <c r="Q231" s="32">
        <f>SUM(Q208:Q215,Q217:Q223,Q225:Q229)</f>
        <v>1402935603</v>
      </c>
      <c r="R231" s="32">
        <f>SUM(R208:R215,R217:R223,R225:R229)</f>
        <v>1449264875</v>
      </c>
      <c r="S231" s="32">
        <f>SUM(S208:S215,S217:S223,S225:S229)</f>
        <v>285266291</v>
      </c>
      <c r="T231" s="37">
        <f t="shared" si="47"/>
        <v>0.203335270977509</v>
      </c>
      <c r="U231" s="37">
        <f t="shared" si="48"/>
        <v>0.17029283351253022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74954679</v>
      </c>
      <c r="E234" s="31">
        <v>74954679</v>
      </c>
      <c r="F234" s="31">
        <v>19259361</v>
      </c>
      <c r="G234" s="36">
        <f t="shared" ref="G234:G260" si="49">IF(($D234     =0),0,($F234     /$D234     ))</f>
        <v>0.25694674778074894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19259361</v>
      </c>
      <c r="O234" s="36">
        <f t="shared" ref="O234:O260" si="53">IF(($D234     =0),0,($N234     /$D234     ))</f>
        <v>0.25694674778074894</v>
      </c>
      <c r="P234" s="31">
        <v>13136964</v>
      </c>
      <c r="Q234" s="31">
        <v>71275319</v>
      </c>
      <c r="R234" s="31">
        <v>72345319</v>
      </c>
      <c r="S234" s="31">
        <v>13136964</v>
      </c>
      <c r="T234" s="36">
        <f t="shared" ref="T234:T260" si="54">IF(($Q234     =0),0,($S234     /$Q234     ))</f>
        <v>0.18431294569162152</v>
      </c>
      <c r="U234" s="36">
        <f t="shared" ref="U234:U260" si="55">IF(($P234     =0),0,(($F234     /$P234     )-1))</f>
        <v>0.46604352421153017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107400411</v>
      </c>
      <c r="E235" s="31">
        <v>107400411</v>
      </c>
      <c r="F235" s="31">
        <v>23043513</v>
      </c>
      <c r="G235" s="36">
        <f t="shared" si="49"/>
        <v>0.21455702809181987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23043513</v>
      </c>
      <c r="O235" s="36">
        <f t="shared" si="53"/>
        <v>0.21455702809181987</v>
      </c>
      <c r="P235" s="31">
        <v>22107510</v>
      </c>
      <c r="Q235" s="31">
        <v>127735446</v>
      </c>
      <c r="R235" s="31">
        <v>121622667</v>
      </c>
      <c r="S235" s="31">
        <v>22107510</v>
      </c>
      <c r="T235" s="36">
        <f t="shared" si="54"/>
        <v>0.17307263326109185</v>
      </c>
      <c r="U235" s="36">
        <f t="shared" si="55"/>
        <v>4.2338689431781429E-2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284277659</v>
      </c>
      <c r="E236" s="31">
        <v>284277659</v>
      </c>
      <c r="F236" s="31">
        <v>35401649</v>
      </c>
      <c r="G236" s="36">
        <f t="shared" si="49"/>
        <v>0.12453194220232411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35401649</v>
      </c>
      <c r="O236" s="36">
        <f t="shared" si="53"/>
        <v>0.12453194220232411</v>
      </c>
      <c r="P236" s="31">
        <v>54165983</v>
      </c>
      <c r="Q236" s="31">
        <v>294450506</v>
      </c>
      <c r="R236" s="31">
        <v>287651437</v>
      </c>
      <c r="S236" s="31">
        <v>54165983</v>
      </c>
      <c r="T236" s="36">
        <f t="shared" si="54"/>
        <v>0.18395615526637948</v>
      </c>
      <c r="U236" s="36">
        <f t="shared" si="55"/>
        <v>-0.34642284623543151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51506845</v>
      </c>
      <c r="E237" s="31">
        <v>51506845</v>
      </c>
      <c r="F237" s="31">
        <v>7748661</v>
      </c>
      <c r="G237" s="36">
        <f t="shared" si="49"/>
        <v>0.15043944159266598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7748661</v>
      </c>
      <c r="O237" s="36">
        <f t="shared" si="53"/>
        <v>0.15043944159266598</v>
      </c>
      <c r="P237" s="31">
        <v>5379754</v>
      </c>
      <c r="Q237" s="31">
        <v>84582875</v>
      </c>
      <c r="R237" s="31">
        <v>76539963</v>
      </c>
      <c r="S237" s="31">
        <v>5379754</v>
      </c>
      <c r="T237" s="36">
        <f t="shared" si="54"/>
        <v>6.3603347604346619E-2</v>
      </c>
      <c r="U237" s="36">
        <f t="shared" si="55"/>
        <v>0.44033742063298797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101392806</v>
      </c>
      <c r="E238" s="31">
        <v>101392806</v>
      </c>
      <c r="F238" s="31">
        <v>20853870</v>
      </c>
      <c r="G238" s="36">
        <f t="shared" si="49"/>
        <v>0.20567405936077951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20853870</v>
      </c>
      <c r="O238" s="36">
        <f t="shared" si="53"/>
        <v>0.20567405936077951</v>
      </c>
      <c r="P238" s="31">
        <v>19733720</v>
      </c>
      <c r="Q238" s="31">
        <v>95322587</v>
      </c>
      <c r="R238" s="31">
        <v>93391803</v>
      </c>
      <c r="S238" s="31">
        <v>19733720</v>
      </c>
      <c r="T238" s="36">
        <f t="shared" si="54"/>
        <v>0.20702039905820013</v>
      </c>
      <c r="U238" s="36">
        <f t="shared" si="55"/>
        <v>5.6763245855317779E-2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73995828</v>
      </c>
      <c r="E239" s="31">
        <v>73995828</v>
      </c>
      <c r="F239" s="31">
        <v>14839480</v>
      </c>
      <c r="G239" s="36">
        <f t="shared" si="49"/>
        <v>0.20054481990525194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14839480</v>
      </c>
      <c r="O239" s="36">
        <f t="shared" si="53"/>
        <v>0.20054481990525194</v>
      </c>
      <c r="P239" s="31">
        <v>16465859</v>
      </c>
      <c r="Q239" s="31">
        <v>74067619</v>
      </c>
      <c r="R239" s="31">
        <v>103124009</v>
      </c>
      <c r="S239" s="31">
        <v>16465859</v>
      </c>
      <c r="T239" s="36">
        <f t="shared" si="54"/>
        <v>0.22230846923808906</v>
      </c>
      <c r="U239" s="36">
        <f t="shared" si="55"/>
        <v>-9.8772800131472049E-2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693528228</v>
      </c>
      <c r="E240" s="32">
        <f>SUM(E234:E239)</f>
        <v>693528228</v>
      </c>
      <c r="F240" s="32">
        <f>SUM(F234:F239)</f>
        <v>121146534</v>
      </c>
      <c r="G240" s="37">
        <f t="shared" si="49"/>
        <v>0.17468147525784633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121146534</v>
      </c>
      <c r="O240" s="37">
        <f t="shared" si="53"/>
        <v>0.17468147525784633</v>
      </c>
      <c r="P240" s="32">
        <f>SUM(P234:P239)</f>
        <v>130989790</v>
      </c>
      <c r="Q240" s="32">
        <f>SUM(Q234:Q239)</f>
        <v>747434352</v>
      </c>
      <c r="R240" s="32">
        <f>SUM(R234:R239)</f>
        <v>754675198</v>
      </c>
      <c r="S240" s="32">
        <f>SUM(S234:S239)</f>
        <v>130989790</v>
      </c>
      <c r="T240" s="37">
        <f t="shared" si="54"/>
        <v>0.17525256853594548</v>
      </c>
      <c r="U240" s="37">
        <f t="shared" si="55"/>
        <v>-7.5145215516415398E-2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55978548</v>
      </c>
      <c r="E241" s="31">
        <v>55978548</v>
      </c>
      <c r="F241" s="31">
        <v>8076504</v>
      </c>
      <c r="G241" s="36">
        <f t="shared" si="49"/>
        <v>0.14427855470634929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8076504</v>
      </c>
      <c r="O241" s="36">
        <f t="shared" si="53"/>
        <v>0.14427855470634929</v>
      </c>
      <c r="P241" s="31">
        <v>11289297</v>
      </c>
      <c r="Q241" s="31">
        <v>54866782</v>
      </c>
      <c r="R241" s="31">
        <v>50685605</v>
      </c>
      <c r="S241" s="31">
        <v>11289297</v>
      </c>
      <c r="T241" s="36">
        <f t="shared" si="54"/>
        <v>0.20575832203900712</v>
      </c>
      <c r="U241" s="36">
        <f t="shared" si="55"/>
        <v>-0.28458751683120742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28583730</v>
      </c>
      <c r="E242" s="31">
        <v>28583730</v>
      </c>
      <c r="F242" s="31">
        <v>6645340</v>
      </c>
      <c r="G242" s="36">
        <f t="shared" si="49"/>
        <v>0.23248680280705142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6645340</v>
      </c>
      <c r="O242" s="36">
        <f t="shared" si="53"/>
        <v>0.23248680280705142</v>
      </c>
      <c r="P242" s="31">
        <v>7102631</v>
      </c>
      <c r="Q242" s="31">
        <v>27277094</v>
      </c>
      <c r="R242" s="31">
        <v>29244706</v>
      </c>
      <c r="S242" s="31">
        <v>7102631</v>
      </c>
      <c r="T242" s="36">
        <f t="shared" si="54"/>
        <v>0.26038811172480469</v>
      </c>
      <c r="U242" s="36">
        <f t="shared" si="55"/>
        <v>-6.4383324996047264E-2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69049305</v>
      </c>
      <c r="E243" s="31">
        <v>69049305</v>
      </c>
      <c r="F243" s="31">
        <v>11024901</v>
      </c>
      <c r="G243" s="36">
        <f t="shared" si="49"/>
        <v>0.15966708137033386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11024901</v>
      </c>
      <c r="O243" s="36">
        <f t="shared" si="53"/>
        <v>0.15966708137033386</v>
      </c>
      <c r="P243" s="31">
        <v>13538547</v>
      </c>
      <c r="Q243" s="31">
        <v>65454828</v>
      </c>
      <c r="R243" s="31">
        <v>66649828</v>
      </c>
      <c r="S243" s="31">
        <v>13538547</v>
      </c>
      <c r="T243" s="36">
        <f t="shared" si="54"/>
        <v>0.20683801964921519</v>
      </c>
      <c r="U243" s="36">
        <f t="shared" si="55"/>
        <v>-0.18566586207515479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52181023</v>
      </c>
      <c r="E244" s="31">
        <v>52181023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35011511</v>
      </c>
      <c r="R244" s="31">
        <v>35011511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44342533</v>
      </c>
      <c r="E245" s="31">
        <v>44342533</v>
      </c>
      <c r="F245" s="31">
        <v>9513973</v>
      </c>
      <c r="G245" s="36">
        <f t="shared" si="49"/>
        <v>0.21455637186987039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9513973</v>
      </c>
      <c r="O245" s="36">
        <f t="shared" si="53"/>
        <v>0.21455637186987039</v>
      </c>
      <c r="P245" s="31">
        <v>8878461</v>
      </c>
      <c r="Q245" s="31">
        <v>58497948</v>
      </c>
      <c r="R245" s="31">
        <v>50830448</v>
      </c>
      <c r="S245" s="31">
        <v>8878461</v>
      </c>
      <c r="T245" s="36">
        <f t="shared" si="54"/>
        <v>0.15177388786355378</v>
      </c>
      <c r="U245" s="36">
        <f t="shared" si="55"/>
        <v>7.1579072093688412E-2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65994510</v>
      </c>
      <c r="E246" s="31">
        <v>65994510</v>
      </c>
      <c r="F246" s="31">
        <v>12118056</v>
      </c>
      <c r="G246" s="36">
        <f t="shared" si="49"/>
        <v>0.18362218311795936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12118056</v>
      </c>
      <c r="O246" s="36">
        <f t="shared" si="53"/>
        <v>0.18362218311795936</v>
      </c>
      <c r="P246" s="31">
        <v>10725407</v>
      </c>
      <c r="Q246" s="31">
        <v>52629292</v>
      </c>
      <c r="R246" s="31">
        <v>52629292</v>
      </c>
      <c r="S246" s="31">
        <v>10725407</v>
      </c>
      <c r="T246" s="36">
        <f t="shared" si="54"/>
        <v>0.20379158815208839</v>
      </c>
      <c r="U246" s="36">
        <f t="shared" si="55"/>
        <v>0.12984579512926642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316129649</v>
      </c>
      <c r="E247" s="32">
        <f>SUM(E241:E246)</f>
        <v>316129649</v>
      </c>
      <c r="F247" s="32">
        <f>SUM(F241:F246)</f>
        <v>47378774</v>
      </c>
      <c r="G247" s="37">
        <f t="shared" si="49"/>
        <v>0.14987133965406704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47378774</v>
      </c>
      <c r="O247" s="37">
        <f t="shared" si="53"/>
        <v>0.14987133965406704</v>
      </c>
      <c r="P247" s="32">
        <f>SUM(P241:P246)</f>
        <v>51534343</v>
      </c>
      <c r="Q247" s="32">
        <f>SUM(Q241:Q246)</f>
        <v>293737455</v>
      </c>
      <c r="R247" s="32">
        <f>SUM(R241:R246)</f>
        <v>285051390</v>
      </c>
      <c r="S247" s="32">
        <f>SUM(S241:S246)</f>
        <v>51534343</v>
      </c>
      <c r="T247" s="37">
        <f t="shared" si="54"/>
        <v>0.17544355383619703</v>
      </c>
      <c r="U247" s="37">
        <f t="shared" si="55"/>
        <v>-8.0636887133692547E-2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30192030</v>
      </c>
      <c r="E248" s="31">
        <v>30192030</v>
      </c>
      <c r="F248" s="31">
        <v>3604737</v>
      </c>
      <c r="G248" s="36">
        <f t="shared" si="49"/>
        <v>0.11939366117481998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3604737</v>
      </c>
      <c r="O248" s="36">
        <f t="shared" si="53"/>
        <v>0.11939366117481998</v>
      </c>
      <c r="P248" s="31">
        <v>11308509</v>
      </c>
      <c r="Q248" s="31">
        <v>34160252</v>
      </c>
      <c r="R248" s="31">
        <v>44212568</v>
      </c>
      <c r="S248" s="31">
        <v>11308509</v>
      </c>
      <c r="T248" s="36">
        <f t="shared" si="54"/>
        <v>0.33104290331347674</v>
      </c>
      <c r="U248" s="36">
        <f t="shared" si="55"/>
        <v>-0.68123675720645394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10624752</v>
      </c>
      <c r="E249" s="31">
        <v>10624752</v>
      </c>
      <c r="F249" s="31">
        <v>2712916</v>
      </c>
      <c r="G249" s="36">
        <f t="shared" si="49"/>
        <v>0.25533923050627438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2712916</v>
      </c>
      <c r="O249" s="36">
        <f t="shared" si="53"/>
        <v>0.25533923050627438</v>
      </c>
      <c r="P249" s="31">
        <v>1340820</v>
      </c>
      <c r="Q249" s="31">
        <v>8164591</v>
      </c>
      <c r="R249" s="31">
        <v>10188968</v>
      </c>
      <c r="S249" s="31">
        <v>1340820</v>
      </c>
      <c r="T249" s="36">
        <f t="shared" si="54"/>
        <v>0.16422378046861136</v>
      </c>
      <c r="U249" s="36">
        <f t="shared" si="55"/>
        <v>1.0233260243731448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117066518</v>
      </c>
      <c r="E250" s="31">
        <v>117066518</v>
      </c>
      <c r="F250" s="31">
        <v>23150770</v>
      </c>
      <c r="G250" s="36">
        <f t="shared" si="49"/>
        <v>0.19775739806321052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23150770</v>
      </c>
      <c r="O250" s="36">
        <f t="shared" si="53"/>
        <v>0.19775739806321052</v>
      </c>
      <c r="P250" s="31">
        <v>28837746</v>
      </c>
      <c r="Q250" s="31">
        <v>115957079</v>
      </c>
      <c r="R250" s="31">
        <v>120412979</v>
      </c>
      <c r="S250" s="31">
        <v>28837746</v>
      </c>
      <c r="T250" s="36">
        <f t="shared" si="54"/>
        <v>0.24869327727718979</v>
      </c>
      <c r="U250" s="36">
        <f t="shared" si="55"/>
        <v>-0.1972059813551309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31180930</v>
      </c>
      <c r="E251" s="31">
        <v>31180930</v>
      </c>
      <c r="F251" s="31">
        <v>7153442</v>
      </c>
      <c r="G251" s="36">
        <f t="shared" si="49"/>
        <v>0.22941721109665428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7153442</v>
      </c>
      <c r="O251" s="36">
        <f t="shared" si="53"/>
        <v>0.22941721109665428</v>
      </c>
      <c r="P251" s="31">
        <v>3067263</v>
      </c>
      <c r="Q251" s="31">
        <v>29915607</v>
      </c>
      <c r="R251" s="31">
        <v>29915603</v>
      </c>
      <c r="S251" s="31">
        <v>3067263</v>
      </c>
      <c r="T251" s="36">
        <f t="shared" si="54"/>
        <v>0.10253052863008931</v>
      </c>
      <c r="U251" s="36">
        <f t="shared" si="55"/>
        <v>1.3321906207586371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48768432</v>
      </c>
      <c r="E252" s="31">
        <v>48768432</v>
      </c>
      <c r="F252" s="31">
        <v>11785575</v>
      </c>
      <c r="G252" s="36">
        <f t="shared" si="49"/>
        <v>0.2416640133109057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11785575</v>
      </c>
      <c r="O252" s="36">
        <f t="shared" si="53"/>
        <v>0.2416640133109057</v>
      </c>
      <c r="P252" s="31">
        <v>2253055</v>
      </c>
      <c r="Q252" s="31">
        <v>44909058</v>
      </c>
      <c r="R252" s="31">
        <v>51653619</v>
      </c>
      <c r="S252" s="31">
        <v>2253055</v>
      </c>
      <c r="T252" s="36">
        <f t="shared" si="54"/>
        <v>5.0169277654409941E-2</v>
      </c>
      <c r="U252" s="36">
        <f t="shared" si="55"/>
        <v>4.230930891611612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99934578</v>
      </c>
      <c r="E253" s="31">
        <v>99934578</v>
      </c>
      <c r="F253" s="31">
        <v>15604083</v>
      </c>
      <c r="G253" s="36">
        <f t="shared" si="49"/>
        <v>0.15614298186159351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15604083</v>
      </c>
      <c r="O253" s="36">
        <f t="shared" si="53"/>
        <v>0.15614298186159351</v>
      </c>
      <c r="P253" s="31">
        <v>11433310</v>
      </c>
      <c r="Q253" s="31">
        <v>59650226</v>
      </c>
      <c r="R253" s="31">
        <v>71648118</v>
      </c>
      <c r="S253" s="31">
        <v>11433310</v>
      </c>
      <c r="T253" s="36">
        <f t="shared" si="54"/>
        <v>0.19167253448461369</v>
      </c>
      <c r="U253" s="36">
        <f t="shared" si="55"/>
        <v>0.36479138587163296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337767240</v>
      </c>
      <c r="E254" s="32">
        <f>SUM(E248:E253)</f>
        <v>337767240</v>
      </c>
      <c r="F254" s="32">
        <f>SUM(F248:F253)</f>
        <v>64011523</v>
      </c>
      <c r="G254" s="37">
        <f t="shared" si="49"/>
        <v>0.18951371068431622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64011523</v>
      </c>
      <c r="O254" s="37">
        <f t="shared" si="53"/>
        <v>0.18951371068431622</v>
      </c>
      <c r="P254" s="32">
        <f>SUM(P248:P253)</f>
        <v>58240703</v>
      </c>
      <c r="Q254" s="32">
        <f>SUM(Q248:Q253)</f>
        <v>292756813</v>
      </c>
      <c r="R254" s="32">
        <f>SUM(R248:R253)</f>
        <v>328031855</v>
      </c>
      <c r="S254" s="32">
        <f>SUM(S248:S253)</f>
        <v>58240703</v>
      </c>
      <c r="T254" s="37">
        <f t="shared" si="54"/>
        <v>0.19893884758200314</v>
      </c>
      <c r="U254" s="37">
        <f t="shared" si="55"/>
        <v>9.9085685830406334E-2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421750990</v>
      </c>
      <c r="E255" s="31">
        <v>421750990</v>
      </c>
      <c r="F255" s="31">
        <v>96516217</v>
      </c>
      <c r="G255" s="36">
        <f t="shared" si="49"/>
        <v>0.22884645036636428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96516217</v>
      </c>
      <c r="O255" s="36">
        <f t="shared" si="53"/>
        <v>0.22884645036636428</v>
      </c>
      <c r="P255" s="31">
        <v>83834413</v>
      </c>
      <c r="Q255" s="31">
        <v>429260635</v>
      </c>
      <c r="R255" s="31">
        <v>399432679</v>
      </c>
      <c r="S255" s="31">
        <v>83834413</v>
      </c>
      <c r="T255" s="36">
        <f t="shared" si="54"/>
        <v>0.19529955967194615</v>
      </c>
      <c r="U255" s="36">
        <f t="shared" si="55"/>
        <v>0.15127205578453795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243461515</v>
      </c>
      <c r="E256" s="31">
        <v>243461515</v>
      </c>
      <c r="F256" s="31">
        <v>7731086</v>
      </c>
      <c r="G256" s="36">
        <f t="shared" si="49"/>
        <v>3.1754858668319716E-2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7731086</v>
      </c>
      <c r="O256" s="36">
        <f t="shared" si="53"/>
        <v>3.1754858668319716E-2</v>
      </c>
      <c r="P256" s="31">
        <v>6109484</v>
      </c>
      <c r="Q256" s="31">
        <v>219947362</v>
      </c>
      <c r="R256" s="31">
        <v>216334564</v>
      </c>
      <c r="S256" s="31">
        <v>6109484</v>
      </c>
      <c r="T256" s="36">
        <f t="shared" si="54"/>
        <v>2.7777027850872792E-2</v>
      </c>
      <c r="U256" s="36">
        <f t="shared" si="55"/>
        <v>0.26542372481865906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95351162</v>
      </c>
      <c r="E257" s="31">
        <v>95351162</v>
      </c>
      <c r="F257" s="31">
        <v>16456449</v>
      </c>
      <c r="G257" s="36">
        <f t="shared" si="49"/>
        <v>0.17258781806979973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16456449</v>
      </c>
      <c r="O257" s="36">
        <f t="shared" si="53"/>
        <v>0.17258781806979973</v>
      </c>
      <c r="P257" s="31">
        <v>10450841</v>
      </c>
      <c r="Q257" s="31">
        <v>105328028</v>
      </c>
      <c r="R257" s="31">
        <v>101787065</v>
      </c>
      <c r="S257" s="31">
        <v>10450841</v>
      </c>
      <c r="T257" s="36">
        <f t="shared" si="54"/>
        <v>9.9221842452039452E-2</v>
      </c>
      <c r="U257" s="36">
        <f t="shared" si="55"/>
        <v>0.57465308294327699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62122622</v>
      </c>
      <c r="E258" s="31">
        <v>62122622</v>
      </c>
      <c r="F258" s="31">
        <v>13053313</v>
      </c>
      <c r="G258" s="36">
        <f t="shared" si="49"/>
        <v>0.21012173311036356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13053313</v>
      </c>
      <c r="O258" s="36">
        <f t="shared" si="53"/>
        <v>0.21012173311036356</v>
      </c>
      <c r="P258" s="31">
        <v>11871633</v>
      </c>
      <c r="Q258" s="31">
        <v>60394291</v>
      </c>
      <c r="R258" s="31">
        <v>63647291</v>
      </c>
      <c r="S258" s="31">
        <v>11871633</v>
      </c>
      <c r="T258" s="36">
        <f t="shared" si="54"/>
        <v>0.1965687948882453</v>
      </c>
      <c r="U258" s="36">
        <f t="shared" si="55"/>
        <v>9.9538117460335807E-2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822686289</v>
      </c>
      <c r="E259" s="32">
        <f>SUM(E255:E258)</f>
        <v>822686289</v>
      </c>
      <c r="F259" s="32">
        <f>SUM(F255:F258)</f>
        <v>133757065</v>
      </c>
      <c r="G259" s="37">
        <f t="shared" si="49"/>
        <v>0.16258574718995955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133757065</v>
      </c>
      <c r="O259" s="37">
        <f t="shared" si="53"/>
        <v>0.16258574718995955</v>
      </c>
      <c r="P259" s="32">
        <f>SUM(P255:P258)</f>
        <v>112266371</v>
      </c>
      <c r="Q259" s="32">
        <f>SUM(Q255:Q258)</f>
        <v>814930316</v>
      </c>
      <c r="R259" s="32">
        <f>SUM(R255:R258)</f>
        <v>781201599</v>
      </c>
      <c r="S259" s="32">
        <f>SUM(S255:S258)</f>
        <v>112266371</v>
      </c>
      <c r="T259" s="37">
        <f t="shared" si="54"/>
        <v>0.13776192736459691</v>
      </c>
      <c r="U259" s="37">
        <f t="shared" si="55"/>
        <v>0.19142592575652073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2170111406</v>
      </c>
      <c r="E260" s="32">
        <f>SUM(E234:E239,E241:E246,E248:E253,E255:E258)</f>
        <v>2170111406</v>
      </c>
      <c r="F260" s="32">
        <f>SUM(F234:F239,F241:F246,F248:F253,F255:F258)</f>
        <v>366293896</v>
      </c>
      <c r="G260" s="37">
        <f t="shared" si="49"/>
        <v>0.16879036485742521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366293896</v>
      </c>
      <c r="O260" s="37">
        <f t="shared" si="53"/>
        <v>0.16879036485742521</v>
      </c>
      <c r="P260" s="32">
        <f>SUM(P234:P239,P241:P246,P248:P253,P255:P258)</f>
        <v>353031207</v>
      </c>
      <c r="Q260" s="32">
        <f>SUM(Q234:Q239,Q241:Q246,Q248:Q253,Q255:Q258)</f>
        <v>2148858936</v>
      </c>
      <c r="R260" s="32">
        <f>SUM(R234:R239,R241:R246,R248:R253,R255:R258)</f>
        <v>2148960042</v>
      </c>
      <c r="S260" s="32">
        <f>SUM(S234:S239,S241:S246,S248:S253,S255:S258)</f>
        <v>353031207</v>
      </c>
      <c r="T260" s="37">
        <f t="shared" si="54"/>
        <v>0.16428775341444748</v>
      </c>
      <c r="U260" s="37">
        <f t="shared" si="55"/>
        <v>3.7568035734586003E-2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31547523</v>
      </c>
      <c r="E263" s="31">
        <v>31547523</v>
      </c>
      <c r="F263" s="31">
        <v>7676074</v>
      </c>
      <c r="G263" s="36">
        <f t="shared" ref="G263:G299" si="56">IF(($D263     =0),0,($F263     /$D263     ))</f>
        <v>0.24331780342944834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7676074</v>
      </c>
      <c r="O263" s="36">
        <f t="shared" ref="O263:O299" si="60">IF(($D263     =0),0,($N263     /$D263     ))</f>
        <v>0.24331780342944834</v>
      </c>
      <c r="P263" s="31">
        <v>494232</v>
      </c>
      <c r="Q263" s="31">
        <v>30200000</v>
      </c>
      <c r="R263" s="31">
        <v>26783729</v>
      </c>
      <c r="S263" s="31">
        <v>494232</v>
      </c>
      <c r="T263" s="36">
        <f t="shared" ref="T263:T299" si="61">IF(($Q263     =0),0,($S263     /$Q263     ))</f>
        <v>1.6365298013245034E-2</v>
      </c>
      <c r="U263" s="36">
        <f t="shared" ref="U263:U299" si="62">IF(($P263     =0),0,(($F263     /$P263     )-1))</f>
        <v>14.531317276097056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26536610</v>
      </c>
      <c r="E264" s="31">
        <v>26536610</v>
      </c>
      <c r="F264" s="31">
        <v>6262878</v>
      </c>
      <c r="G264" s="36">
        <f t="shared" si="56"/>
        <v>0.23600897024902578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6262878</v>
      </c>
      <c r="O264" s="36">
        <f t="shared" si="60"/>
        <v>0.23600897024902578</v>
      </c>
      <c r="P264" s="31">
        <v>6382202</v>
      </c>
      <c r="Q264" s="31">
        <v>18859431</v>
      </c>
      <c r="R264" s="31">
        <v>22229266</v>
      </c>
      <c r="S264" s="31">
        <v>6382202</v>
      </c>
      <c r="T264" s="36">
        <f t="shared" si="61"/>
        <v>0.33840904319965964</v>
      </c>
      <c r="U264" s="36">
        <f t="shared" si="62"/>
        <v>-1.8696368432086552E-2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29379086</v>
      </c>
      <c r="E265" s="31">
        <v>29379086</v>
      </c>
      <c r="F265" s="31">
        <v>3904336</v>
      </c>
      <c r="G265" s="36">
        <f t="shared" si="56"/>
        <v>0.13289508053449994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3904336</v>
      </c>
      <c r="O265" s="36">
        <f t="shared" si="60"/>
        <v>0.13289508053449994</v>
      </c>
      <c r="P265" s="31">
        <v>6323361</v>
      </c>
      <c r="Q265" s="31">
        <v>22100027</v>
      </c>
      <c r="R265" s="31">
        <v>28155297</v>
      </c>
      <c r="S265" s="31">
        <v>6323361</v>
      </c>
      <c r="T265" s="36">
        <f t="shared" si="61"/>
        <v>0.28612458256272716</v>
      </c>
      <c r="U265" s="36">
        <f t="shared" si="62"/>
        <v>-0.38255367675513074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17737626</v>
      </c>
      <c r="E266" s="31">
        <v>17737626</v>
      </c>
      <c r="F266" s="31">
        <v>2973256</v>
      </c>
      <c r="G266" s="36">
        <f t="shared" si="56"/>
        <v>0.16762423562206127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2973256</v>
      </c>
      <c r="O266" s="36">
        <f t="shared" si="60"/>
        <v>0.16762423562206127</v>
      </c>
      <c r="P266" s="31">
        <v>4356752</v>
      </c>
      <c r="Q266" s="31">
        <v>18190827</v>
      </c>
      <c r="R266" s="31">
        <v>16470141</v>
      </c>
      <c r="S266" s="31">
        <v>4356752</v>
      </c>
      <c r="T266" s="36">
        <f t="shared" si="61"/>
        <v>0.23950269000964058</v>
      </c>
      <c r="U266" s="36">
        <f t="shared" si="62"/>
        <v>-0.31755215812146298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105200845</v>
      </c>
      <c r="E267" s="32">
        <f>SUM(E263:E266)</f>
        <v>105200845</v>
      </c>
      <c r="F267" s="32">
        <f>SUM(F263:F266)</f>
        <v>20816544</v>
      </c>
      <c r="G267" s="37">
        <f t="shared" si="56"/>
        <v>0.19787430414651136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20816544</v>
      </c>
      <c r="O267" s="37">
        <f t="shared" si="60"/>
        <v>0.19787430414651136</v>
      </c>
      <c r="P267" s="32">
        <f>SUM(P263:P266)</f>
        <v>17556547</v>
      </c>
      <c r="Q267" s="32">
        <f>SUM(Q263:Q266)</f>
        <v>89350285</v>
      </c>
      <c r="R267" s="32">
        <f>SUM(R263:R266)</f>
        <v>93638433</v>
      </c>
      <c r="S267" s="32">
        <f>SUM(S263:S266)</f>
        <v>17556547</v>
      </c>
      <c r="T267" s="37">
        <f t="shared" si="61"/>
        <v>0.19649122551763545</v>
      </c>
      <c r="U267" s="37">
        <f t="shared" si="62"/>
        <v>0.1856855451131707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10287908</v>
      </c>
      <c r="E268" s="31">
        <v>10287908</v>
      </c>
      <c r="F268" s="31">
        <v>1208198</v>
      </c>
      <c r="G268" s="36">
        <f t="shared" si="56"/>
        <v>0.11743864739070373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1208198</v>
      </c>
      <c r="O268" s="36">
        <f t="shared" si="60"/>
        <v>0.11743864739070373</v>
      </c>
      <c r="P268" s="31">
        <v>1317819</v>
      </c>
      <c r="Q268" s="31">
        <v>8057515</v>
      </c>
      <c r="R268" s="31">
        <v>8349751</v>
      </c>
      <c r="S268" s="31">
        <v>1317819</v>
      </c>
      <c r="T268" s="36">
        <f t="shared" si="61"/>
        <v>0.16355154163535532</v>
      </c>
      <c r="U268" s="36">
        <f t="shared" si="62"/>
        <v>-8.3183654204408985E-2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22535895</v>
      </c>
      <c r="E269" s="31">
        <v>22535895</v>
      </c>
      <c r="F269" s="31">
        <v>5251214</v>
      </c>
      <c r="G269" s="36">
        <f t="shared" si="56"/>
        <v>0.23301555141253544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5251214</v>
      </c>
      <c r="O269" s="36">
        <f t="shared" si="60"/>
        <v>0.23301555141253544</v>
      </c>
      <c r="P269" s="31">
        <v>4615392</v>
      </c>
      <c r="Q269" s="31">
        <v>20944393</v>
      </c>
      <c r="R269" s="31">
        <v>23991439</v>
      </c>
      <c r="S269" s="31">
        <v>4615392</v>
      </c>
      <c r="T269" s="36">
        <f t="shared" si="61"/>
        <v>0.22036408503220886</v>
      </c>
      <c r="U269" s="36">
        <f t="shared" si="62"/>
        <v>0.13776121291539267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10529467</v>
      </c>
      <c r="E270" s="31">
        <v>10529467</v>
      </c>
      <c r="F270" s="31">
        <v>2591159</v>
      </c>
      <c r="G270" s="36">
        <f t="shared" si="56"/>
        <v>0.24608643533428615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2591159</v>
      </c>
      <c r="O270" s="36">
        <f t="shared" si="60"/>
        <v>0.24608643533428615</v>
      </c>
      <c r="P270" s="31">
        <v>1577476</v>
      </c>
      <c r="Q270" s="31">
        <v>9631126</v>
      </c>
      <c r="R270" s="31">
        <v>9631126</v>
      </c>
      <c r="S270" s="31">
        <v>1577476</v>
      </c>
      <c r="T270" s="36">
        <f t="shared" si="61"/>
        <v>0.16378936377740255</v>
      </c>
      <c r="U270" s="36">
        <f t="shared" si="62"/>
        <v>0.64259804903529427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17138155</v>
      </c>
      <c r="E271" s="31">
        <v>17138155</v>
      </c>
      <c r="F271" s="31">
        <v>5076161</v>
      </c>
      <c r="G271" s="36">
        <f t="shared" si="56"/>
        <v>0.29619063428939696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5076161</v>
      </c>
      <c r="O271" s="36">
        <f t="shared" si="60"/>
        <v>0.29619063428939696</v>
      </c>
      <c r="P271" s="31">
        <v>2725907</v>
      </c>
      <c r="Q271" s="31">
        <v>17067118</v>
      </c>
      <c r="R271" s="31">
        <v>17343473</v>
      </c>
      <c r="S271" s="31">
        <v>2725907</v>
      </c>
      <c r="T271" s="36">
        <f t="shared" si="61"/>
        <v>0.15971688951819515</v>
      </c>
      <c r="U271" s="36">
        <f t="shared" si="62"/>
        <v>0.86219155679192294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14823128</v>
      </c>
      <c r="E272" s="31">
        <v>14823128</v>
      </c>
      <c r="F272" s="31">
        <v>2408128</v>
      </c>
      <c r="G272" s="36">
        <f t="shared" si="56"/>
        <v>0.16245747861045254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2408128</v>
      </c>
      <c r="O272" s="36">
        <f t="shared" si="60"/>
        <v>0.16245747861045254</v>
      </c>
      <c r="P272" s="31">
        <v>2263127</v>
      </c>
      <c r="Q272" s="31">
        <v>13514916</v>
      </c>
      <c r="R272" s="31">
        <v>13356797</v>
      </c>
      <c r="S272" s="31">
        <v>2263127</v>
      </c>
      <c r="T272" s="36">
        <f t="shared" si="61"/>
        <v>0.16745401895209708</v>
      </c>
      <c r="U272" s="36">
        <f t="shared" si="62"/>
        <v>6.4071083947122798E-2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12650909</v>
      </c>
      <c r="E273" s="31">
        <v>12650909</v>
      </c>
      <c r="F273" s="31">
        <v>1977846</v>
      </c>
      <c r="G273" s="36">
        <f t="shared" si="56"/>
        <v>0.15634022820020285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1977846</v>
      </c>
      <c r="O273" s="36">
        <f t="shared" si="60"/>
        <v>0.15634022820020285</v>
      </c>
      <c r="P273" s="31">
        <v>2406333</v>
      </c>
      <c r="Q273" s="31">
        <v>12323985</v>
      </c>
      <c r="R273" s="31">
        <v>10539331</v>
      </c>
      <c r="S273" s="31">
        <v>2406333</v>
      </c>
      <c r="T273" s="36">
        <f t="shared" si="61"/>
        <v>0.19525607991246338</v>
      </c>
      <c r="U273" s="36">
        <f t="shared" si="62"/>
        <v>-0.17806637734677622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18947047</v>
      </c>
      <c r="E274" s="31">
        <v>18947047</v>
      </c>
      <c r="F274" s="31">
        <v>4669120</v>
      </c>
      <c r="G274" s="36">
        <f t="shared" si="56"/>
        <v>0.24642995818820737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4669120</v>
      </c>
      <c r="O274" s="36">
        <f t="shared" si="60"/>
        <v>0.24642995818820737</v>
      </c>
      <c r="P274" s="31">
        <v>4420053</v>
      </c>
      <c r="Q274" s="31">
        <v>18573506</v>
      </c>
      <c r="R274" s="31">
        <v>20144311</v>
      </c>
      <c r="S274" s="31">
        <v>4420053</v>
      </c>
      <c r="T274" s="36">
        <f t="shared" si="61"/>
        <v>0.23797623345856189</v>
      </c>
      <c r="U274" s="36">
        <f t="shared" si="62"/>
        <v>5.6349324318056837E-2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106912509</v>
      </c>
      <c r="E275" s="32">
        <f>SUM(E268:E274)</f>
        <v>106912509</v>
      </c>
      <c r="F275" s="32">
        <f>SUM(F268:F274)</f>
        <v>23181826</v>
      </c>
      <c r="G275" s="37">
        <f t="shared" si="56"/>
        <v>0.21682987535162981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23181826</v>
      </c>
      <c r="O275" s="37">
        <f t="shared" si="60"/>
        <v>0.21682987535162981</v>
      </c>
      <c r="P275" s="32">
        <f>SUM(P268:P274)</f>
        <v>19326107</v>
      </c>
      <c r="Q275" s="32">
        <f>SUM(Q268:Q274)</f>
        <v>100112559</v>
      </c>
      <c r="R275" s="32">
        <f>SUM(R268:R274)</f>
        <v>103356228</v>
      </c>
      <c r="S275" s="32">
        <f>SUM(S268:S274)</f>
        <v>19326107</v>
      </c>
      <c r="T275" s="37">
        <f t="shared" si="61"/>
        <v>0.19304378184958793</v>
      </c>
      <c r="U275" s="37">
        <f t="shared" si="62"/>
        <v>0.1995083127709063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11419652</v>
      </c>
      <c r="E276" s="31">
        <v>11419652</v>
      </c>
      <c r="F276" s="31">
        <v>1251677</v>
      </c>
      <c r="G276" s="36">
        <f t="shared" si="56"/>
        <v>0.10960728050206783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1251677</v>
      </c>
      <c r="O276" s="36">
        <f t="shared" si="60"/>
        <v>0.10960728050206783</v>
      </c>
      <c r="P276" s="31">
        <v>921769</v>
      </c>
      <c r="Q276" s="31">
        <v>8593882</v>
      </c>
      <c r="R276" s="31">
        <v>9507589</v>
      </c>
      <c r="S276" s="31">
        <v>921769</v>
      </c>
      <c r="T276" s="36">
        <f t="shared" si="61"/>
        <v>0.10725874523294594</v>
      </c>
      <c r="U276" s="36">
        <f t="shared" si="62"/>
        <v>0.35790745837623095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21951559</v>
      </c>
      <c r="E277" s="31">
        <v>21951559</v>
      </c>
      <c r="F277" s="31">
        <v>5886125</v>
      </c>
      <c r="G277" s="36">
        <f t="shared" si="56"/>
        <v>0.26814154748644503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5886125</v>
      </c>
      <c r="O277" s="36">
        <f t="shared" si="60"/>
        <v>0.26814154748644503</v>
      </c>
      <c r="P277" s="31">
        <v>4749368</v>
      </c>
      <c r="Q277" s="31">
        <v>22341586</v>
      </c>
      <c r="R277" s="31">
        <v>22457057</v>
      </c>
      <c r="S277" s="31">
        <v>4749368</v>
      </c>
      <c r="T277" s="36">
        <f t="shared" si="61"/>
        <v>0.21257971569252065</v>
      </c>
      <c r="U277" s="36">
        <f t="shared" si="62"/>
        <v>0.23934910918673813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16054069</v>
      </c>
      <c r="E278" s="31">
        <v>16054069</v>
      </c>
      <c r="F278" s="31">
        <v>152333</v>
      </c>
      <c r="G278" s="36">
        <f t="shared" si="56"/>
        <v>9.4887470584560218E-3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152333</v>
      </c>
      <c r="O278" s="36">
        <f t="shared" si="60"/>
        <v>9.4887470584560218E-3</v>
      </c>
      <c r="P278" s="31">
        <v>4154692</v>
      </c>
      <c r="Q278" s="31">
        <v>16094781</v>
      </c>
      <c r="R278" s="31">
        <v>19698532</v>
      </c>
      <c r="S278" s="31">
        <v>4154692</v>
      </c>
      <c r="T278" s="36">
        <f t="shared" si="61"/>
        <v>0.25813908247648726</v>
      </c>
      <c r="U278" s="36">
        <f t="shared" si="62"/>
        <v>-0.96333470688079892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14911150</v>
      </c>
      <c r="E279" s="31">
        <v>14911150</v>
      </c>
      <c r="F279" s="31">
        <v>737633</v>
      </c>
      <c r="G279" s="36">
        <f t="shared" si="56"/>
        <v>4.9468552056682415E-2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737633</v>
      </c>
      <c r="O279" s="36">
        <f t="shared" si="60"/>
        <v>4.9468552056682415E-2</v>
      </c>
      <c r="P279" s="31">
        <v>2402152</v>
      </c>
      <c r="Q279" s="31">
        <v>14564522</v>
      </c>
      <c r="R279" s="31">
        <v>11785909</v>
      </c>
      <c r="S279" s="31">
        <v>2402152</v>
      </c>
      <c r="T279" s="36">
        <f t="shared" si="61"/>
        <v>0.16493174303969604</v>
      </c>
      <c r="U279" s="36">
        <f t="shared" si="62"/>
        <v>-0.69292825766229615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7623434</v>
      </c>
      <c r="E280" s="31">
        <v>7623434</v>
      </c>
      <c r="F280" s="31">
        <v>1645795</v>
      </c>
      <c r="G280" s="36">
        <f t="shared" si="56"/>
        <v>0.21588630530545683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1645795</v>
      </c>
      <c r="O280" s="36">
        <f t="shared" si="60"/>
        <v>0.21588630530545683</v>
      </c>
      <c r="P280" s="31">
        <v>1030918</v>
      </c>
      <c r="Q280" s="31">
        <v>4611903</v>
      </c>
      <c r="R280" s="31">
        <v>5978029</v>
      </c>
      <c r="S280" s="31">
        <v>1030918</v>
      </c>
      <c r="T280" s="36">
        <f t="shared" si="61"/>
        <v>0.22353418968265379</v>
      </c>
      <c r="U280" s="36">
        <f t="shared" si="62"/>
        <v>0.5964363800030652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7950468</v>
      </c>
      <c r="E281" s="31">
        <v>7950468</v>
      </c>
      <c r="F281" s="31">
        <v>1438505</v>
      </c>
      <c r="G281" s="36">
        <f t="shared" si="56"/>
        <v>0.18093337398502829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1438505</v>
      </c>
      <c r="O281" s="36">
        <f t="shared" si="60"/>
        <v>0.18093337398502829</v>
      </c>
      <c r="P281" s="31">
        <v>1419380</v>
      </c>
      <c r="Q281" s="31">
        <v>7944771</v>
      </c>
      <c r="R281" s="31">
        <v>8313749</v>
      </c>
      <c r="S281" s="31">
        <v>1419380</v>
      </c>
      <c r="T281" s="36">
        <f t="shared" si="61"/>
        <v>0.17865587315229098</v>
      </c>
      <c r="U281" s="36">
        <f t="shared" si="62"/>
        <v>1.3474192957488418E-2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21316610</v>
      </c>
      <c r="E282" s="31">
        <v>21316610</v>
      </c>
      <c r="F282" s="31">
        <v>2102628</v>
      </c>
      <c r="G282" s="36">
        <f t="shared" si="56"/>
        <v>9.8638010452881578E-2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2102628</v>
      </c>
      <c r="O282" s="36">
        <f t="shared" si="60"/>
        <v>9.8638010452881578E-2</v>
      </c>
      <c r="P282" s="31">
        <v>1325058</v>
      </c>
      <c r="Q282" s="31">
        <v>18737024</v>
      </c>
      <c r="R282" s="31">
        <v>17618494</v>
      </c>
      <c r="S282" s="31">
        <v>1325058</v>
      </c>
      <c r="T282" s="36">
        <f t="shared" si="61"/>
        <v>7.071870111283414E-2</v>
      </c>
      <c r="U282" s="36">
        <f t="shared" si="62"/>
        <v>0.58681959582146592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10960449</v>
      </c>
      <c r="E283" s="31">
        <v>10960449</v>
      </c>
      <c r="F283" s="31">
        <v>913894</v>
      </c>
      <c r="G283" s="36">
        <f t="shared" si="56"/>
        <v>8.3381073165889469E-2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913894</v>
      </c>
      <c r="O283" s="36">
        <f t="shared" si="60"/>
        <v>8.3381073165889469E-2</v>
      </c>
      <c r="P283" s="31">
        <v>529380</v>
      </c>
      <c r="Q283" s="31">
        <v>10784524</v>
      </c>
      <c r="R283" s="31">
        <v>10296883</v>
      </c>
      <c r="S283" s="31">
        <v>529380</v>
      </c>
      <c r="T283" s="36">
        <f t="shared" si="61"/>
        <v>4.9087006528985427E-2</v>
      </c>
      <c r="U283" s="36">
        <f t="shared" si="62"/>
        <v>0.72634780309040758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13769207</v>
      </c>
      <c r="E284" s="31">
        <v>13769207</v>
      </c>
      <c r="F284" s="31">
        <v>4201102</v>
      </c>
      <c r="G284" s="36">
        <f t="shared" si="56"/>
        <v>0.30510849317611394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4201102</v>
      </c>
      <c r="O284" s="36">
        <f t="shared" si="60"/>
        <v>0.30510849317611394</v>
      </c>
      <c r="P284" s="31">
        <v>3127290</v>
      </c>
      <c r="Q284" s="31">
        <v>12946698</v>
      </c>
      <c r="R284" s="31">
        <v>13084282</v>
      </c>
      <c r="S284" s="31">
        <v>3127290</v>
      </c>
      <c r="T284" s="36">
        <f t="shared" si="61"/>
        <v>0.24155116617379968</v>
      </c>
      <c r="U284" s="36">
        <f t="shared" si="62"/>
        <v>0.3433682197685537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125956598</v>
      </c>
      <c r="E285" s="32">
        <f>SUM(E276:E284)</f>
        <v>125956598</v>
      </c>
      <c r="F285" s="32">
        <f>SUM(F276:F284)</f>
        <v>18329692</v>
      </c>
      <c r="G285" s="37">
        <f t="shared" si="56"/>
        <v>0.14552387323131735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18329692</v>
      </c>
      <c r="O285" s="37">
        <f t="shared" si="60"/>
        <v>0.14552387323131735</v>
      </c>
      <c r="P285" s="32">
        <f>SUM(P276:P284)</f>
        <v>19660007</v>
      </c>
      <c r="Q285" s="32">
        <f>SUM(Q276:Q284)</f>
        <v>116619691</v>
      </c>
      <c r="R285" s="32">
        <f>SUM(R276:R284)</f>
        <v>118740524</v>
      </c>
      <c r="S285" s="32">
        <f>SUM(S276:S284)</f>
        <v>19660007</v>
      </c>
      <c r="T285" s="37">
        <f t="shared" si="61"/>
        <v>0.16858222510639306</v>
      </c>
      <c r="U285" s="37">
        <f t="shared" si="62"/>
        <v>-6.7666049152474872E-2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18706088</v>
      </c>
      <c r="E286" s="31">
        <v>18706088</v>
      </c>
      <c r="F286" s="31">
        <v>2773842</v>
      </c>
      <c r="G286" s="36">
        <f t="shared" si="56"/>
        <v>0.14828552073528148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2773842</v>
      </c>
      <c r="O286" s="36">
        <f t="shared" si="60"/>
        <v>0.14828552073528148</v>
      </c>
      <c r="P286" s="31">
        <v>3648452</v>
      </c>
      <c r="Q286" s="31">
        <v>21254450</v>
      </c>
      <c r="R286" s="31">
        <v>16745848</v>
      </c>
      <c r="S286" s="31">
        <v>3648452</v>
      </c>
      <c r="T286" s="36">
        <f t="shared" si="61"/>
        <v>0.17165591205606356</v>
      </c>
      <c r="U286" s="36">
        <f t="shared" si="62"/>
        <v>-0.23972084599166987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11490005</v>
      </c>
      <c r="E287" s="31">
        <v>11490005</v>
      </c>
      <c r="F287" s="31">
        <v>1481745</v>
      </c>
      <c r="G287" s="36">
        <f t="shared" si="56"/>
        <v>0.1289594739079748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1481745</v>
      </c>
      <c r="O287" s="36">
        <f t="shared" si="60"/>
        <v>0.1289594739079748</v>
      </c>
      <c r="P287" s="31">
        <v>970100</v>
      </c>
      <c r="Q287" s="31">
        <v>10588596</v>
      </c>
      <c r="R287" s="31">
        <v>9134877</v>
      </c>
      <c r="S287" s="31">
        <v>970100</v>
      </c>
      <c r="T287" s="36">
        <f t="shared" si="61"/>
        <v>9.1617434454955127E-2</v>
      </c>
      <c r="U287" s="36">
        <f t="shared" si="62"/>
        <v>0.52741469951551379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13596975</v>
      </c>
      <c r="E288" s="31">
        <v>13596975</v>
      </c>
      <c r="F288" s="31">
        <v>1956212</v>
      </c>
      <c r="G288" s="36">
        <f t="shared" si="56"/>
        <v>0.14387111839214237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1956212</v>
      </c>
      <c r="O288" s="36">
        <f t="shared" si="60"/>
        <v>0.14387111839214237</v>
      </c>
      <c r="P288" s="31">
        <v>2549123</v>
      </c>
      <c r="Q288" s="31">
        <v>13968344</v>
      </c>
      <c r="R288" s="31">
        <v>14440680</v>
      </c>
      <c r="S288" s="31">
        <v>2549123</v>
      </c>
      <c r="T288" s="36">
        <f t="shared" si="61"/>
        <v>0.18249285670513268</v>
      </c>
      <c r="U288" s="36">
        <f t="shared" si="62"/>
        <v>-0.23259411177883527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12088864</v>
      </c>
      <c r="E289" s="31">
        <v>12088864</v>
      </c>
      <c r="F289" s="31">
        <v>3247227</v>
      </c>
      <c r="G289" s="36">
        <f t="shared" si="56"/>
        <v>0.26861308060046007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3247227</v>
      </c>
      <c r="O289" s="36">
        <f t="shared" si="60"/>
        <v>0.26861308060046007</v>
      </c>
      <c r="P289" s="31">
        <v>772606</v>
      </c>
      <c r="Q289" s="31">
        <v>10496420</v>
      </c>
      <c r="R289" s="31">
        <v>12028989</v>
      </c>
      <c r="S289" s="31">
        <v>772606</v>
      </c>
      <c r="T289" s="36">
        <f t="shared" si="61"/>
        <v>7.3606620161921876E-2</v>
      </c>
      <c r="U289" s="36">
        <f t="shared" si="62"/>
        <v>3.2029533811541722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55268652</v>
      </c>
      <c r="E290" s="31">
        <v>55268652</v>
      </c>
      <c r="F290" s="31">
        <v>8984851</v>
      </c>
      <c r="G290" s="36">
        <f t="shared" si="56"/>
        <v>0.16256685616287511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8984851</v>
      </c>
      <c r="O290" s="36">
        <f t="shared" si="60"/>
        <v>0.16256685616287511</v>
      </c>
      <c r="P290" s="31">
        <v>8702469</v>
      </c>
      <c r="Q290" s="31">
        <v>55373708</v>
      </c>
      <c r="R290" s="31">
        <v>51033844</v>
      </c>
      <c r="S290" s="31">
        <v>8702469</v>
      </c>
      <c r="T290" s="36">
        <f t="shared" si="61"/>
        <v>0.15715886319189606</v>
      </c>
      <c r="U290" s="36">
        <f t="shared" si="62"/>
        <v>3.2448492491039094E-2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19634931</v>
      </c>
      <c r="E291" s="31">
        <v>19634931</v>
      </c>
      <c r="F291" s="31">
        <v>1478489</v>
      </c>
      <c r="G291" s="36">
        <f t="shared" si="56"/>
        <v>7.529891497963502E-2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1478489</v>
      </c>
      <c r="O291" s="36">
        <f t="shared" si="60"/>
        <v>7.529891497963502E-2</v>
      </c>
      <c r="P291" s="31">
        <v>4661172</v>
      </c>
      <c r="Q291" s="31">
        <v>18097598</v>
      </c>
      <c r="R291" s="31">
        <v>17909976</v>
      </c>
      <c r="S291" s="31">
        <v>4661172</v>
      </c>
      <c r="T291" s="36">
        <f t="shared" si="61"/>
        <v>0.25755749464652711</v>
      </c>
      <c r="U291" s="36">
        <f t="shared" si="62"/>
        <v>-0.68280745700866641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130785515</v>
      </c>
      <c r="E292" s="32">
        <f>SUM(E286:E291)</f>
        <v>130785515</v>
      </c>
      <c r="F292" s="32">
        <f>SUM(F286:F291)</f>
        <v>19922366</v>
      </c>
      <c r="G292" s="37">
        <f t="shared" si="56"/>
        <v>0.15232853577095293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19922366</v>
      </c>
      <c r="O292" s="37">
        <f t="shared" si="60"/>
        <v>0.15232853577095293</v>
      </c>
      <c r="P292" s="32">
        <f>SUM(P286:P291)</f>
        <v>21303922</v>
      </c>
      <c r="Q292" s="32">
        <f>SUM(Q286:Q291)</f>
        <v>129779116</v>
      </c>
      <c r="R292" s="32">
        <f>SUM(R286:R291)</f>
        <v>121294214</v>
      </c>
      <c r="S292" s="32">
        <f>SUM(S286:S291)</f>
        <v>21303922</v>
      </c>
      <c r="T292" s="37">
        <f t="shared" si="61"/>
        <v>0.1641552405088042</v>
      </c>
      <c r="U292" s="37">
        <f t="shared" si="62"/>
        <v>-6.4849843141558616E-2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287300999</v>
      </c>
      <c r="E293" s="31">
        <v>287300999</v>
      </c>
      <c r="F293" s="31">
        <v>105657730</v>
      </c>
      <c r="G293" s="36">
        <f t="shared" si="56"/>
        <v>0.36775970277778253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105657730</v>
      </c>
      <c r="O293" s="36">
        <f t="shared" si="60"/>
        <v>0.36775970277778253</v>
      </c>
      <c r="P293" s="31">
        <v>50643368</v>
      </c>
      <c r="Q293" s="31">
        <v>428654343</v>
      </c>
      <c r="R293" s="31">
        <v>544754343</v>
      </c>
      <c r="S293" s="31">
        <v>50643368</v>
      </c>
      <c r="T293" s="36">
        <f t="shared" si="61"/>
        <v>0.11814500150765998</v>
      </c>
      <c r="U293" s="36">
        <f t="shared" si="62"/>
        <v>1.0863093070745218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8171767</v>
      </c>
      <c r="E294" s="31">
        <v>8171767</v>
      </c>
      <c r="F294" s="31">
        <v>1962208</v>
      </c>
      <c r="G294" s="36">
        <f t="shared" si="56"/>
        <v>0.24012040480351435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1962208</v>
      </c>
      <c r="O294" s="36">
        <f t="shared" si="60"/>
        <v>0.24012040480351435</v>
      </c>
      <c r="P294" s="31">
        <v>138091</v>
      </c>
      <c r="Q294" s="31">
        <v>7065458</v>
      </c>
      <c r="R294" s="31">
        <v>7965811</v>
      </c>
      <c r="S294" s="31">
        <v>138091</v>
      </c>
      <c r="T294" s="36">
        <f t="shared" si="61"/>
        <v>1.9544522096090585E-2</v>
      </c>
      <c r="U294" s="36">
        <f t="shared" si="62"/>
        <v>13.209528499322911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13005850</v>
      </c>
      <c r="E295" s="31">
        <v>13005850</v>
      </c>
      <c r="F295" s="31">
        <v>2018335</v>
      </c>
      <c r="G295" s="36">
        <f t="shared" si="56"/>
        <v>0.15518670444453841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2018335</v>
      </c>
      <c r="O295" s="36">
        <f t="shared" si="60"/>
        <v>0.15518670444453841</v>
      </c>
      <c r="P295" s="31">
        <v>2149930</v>
      </c>
      <c r="Q295" s="31">
        <v>13023513</v>
      </c>
      <c r="R295" s="31">
        <v>12067850</v>
      </c>
      <c r="S295" s="31">
        <v>2149930</v>
      </c>
      <c r="T295" s="36">
        <f t="shared" si="61"/>
        <v>0.16508065066622193</v>
      </c>
      <c r="U295" s="36">
        <f t="shared" si="62"/>
        <v>-6.1208969594358842E-2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21266901</v>
      </c>
      <c r="E296" s="31">
        <v>21266901</v>
      </c>
      <c r="F296" s="31">
        <v>5320006</v>
      </c>
      <c r="G296" s="36">
        <f t="shared" si="56"/>
        <v>0.25015426554155679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5320006</v>
      </c>
      <c r="O296" s="36">
        <f t="shared" si="60"/>
        <v>0.25015426554155679</v>
      </c>
      <c r="P296" s="31">
        <v>3462583</v>
      </c>
      <c r="Q296" s="31">
        <v>20382409</v>
      </c>
      <c r="R296" s="31">
        <v>20695603</v>
      </c>
      <c r="S296" s="31">
        <v>3462583</v>
      </c>
      <c r="T296" s="36">
        <f t="shared" si="61"/>
        <v>0.16988094979352047</v>
      </c>
      <c r="U296" s="36">
        <f t="shared" si="62"/>
        <v>0.53642699684022022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27396526</v>
      </c>
      <c r="E297" s="31">
        <v>27396526</v>
      </c>
      <c r="F297" s="31">
        <v>4745057</v>
      </c>
      <c r="G297" s="36">
        <f t="shared" si="56"/>
        <v>0.17319922241235988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4745057</v>
      </c>
      <c r="O297" s="36">
        <f t="shared" si="60"/>
        <v>0.17319922241235988</v>
      </c>
      <c r="P297" s="31">
        <v>5875138</v>
      </c>
      <c r="Q297" s="31">
        <v>27220473</v>
      </c>
      <c r="R297" s="31">
        <v>27707873</v>
      </c>
      <c r="S297" s="31">
        <v>5875138</v>
      </c>
      <c r="T297" s="36">
        <f t="shared" si="61"/>
        <v>0.21583526487581609</v>
      </c>
      <c r="U297" s="36">
        <f t="shared" si="62"/>
        <v>-0.19234969459440787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357142043</v>
      </c>
      <c r="E298" s="32">
        <f>SUM(E293:E297)</f>
        <v>357142043</v>
      </c>
      <c r="F298" s="32">
        <f>SUM(F293:F297)</f>
        <v>119703336</v>
      </c>
      <c r="G298" s="37">
        <f t="shared" si="56"/>
        <v>0.33517010485377102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119703336</v>
      </c>
      <c r="O298" s="37">
        <f t="shared" si="60"/>
        <v>0.33517010485377102</v>
      </c>
      <c r="P298" s="32">
        <f>SUM(P293:P297)</f>
        <v>62269110</v>
      </c>
      <c r="Q298" s="32">
        <f>SUM(Q293:Q297)</f>
        <v>496346196</v>
      </c>
      <c r="R298" s="32">
        <f>SUM(R293:R297)</f>
        <v>613191480</v>
      </c>
      <c r="S298" s="32">
        <f>SUM(S293:S297)</f>
        <v>62269110</v>
      </c>
      <c r="T298" s="37">
        <f t="shared" si="61"/>
        <v>0.12545499593191201</v>
      </c>
      <c r="U298" s="37">
        <f t="shared" si="62"/>
        <v>0.92235501679725318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825997510</v>
      </c>
      <c r="E299" s="32">
        <f>SUM(E263:E266,E268:E274,E276:E284,E286:E291,E293:E297)</f>
        <v>825997510</v>
      </c>
      <c r="F299" s="32">
        <f>SUM(F263:F266,F268:F274,F276:F284,F286:F291,F293:F297)</f>
        <v>201953764</v>
      </c>
      <c r="G299" s="37">
        <f t="shared" si="56"/>
        <v>0.24449681936692522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201953764</v>
      </c>
      <c r="O299" s="37">
        <f t="shared" si="60"/>
        <v>0.24449681936692522</v>
      </c>
      <c r="P299" s="32">
        <f>SUM(P263:P266,P268:P274,P276:P284,P286:P291,P293:P297)</f>
        <v>140115693</v>
      </c>
      <c r="Q299" s="32">
        <f>SUM(Q263:Q266,Q268:Q274,Q276:Q284,Q286:Q291,Q293:Q297)</f>
        <v>932207847</v>
      </c>
      <c r="R299" s="32">
        <f>SUM(R263:R266,R268:R274,R276:R284,R286:R291,R293:R297)</f>
        <v>1050220879</v>
      </c>
      <c r="S299" s="32">
        <f>SUM(S263:S266,S268:S274,S276:S284,S286:S291,S293:S297)</f>
        <v>140115693</v>
      </c>
      <c r="T299" s="37">
        <f t="shared" si="61"/>
        <v>0.15030520655979845</v>
      </c>
      <c r="U299" s="37">
        <f t="shared" si="62"/>
        <v>0.44133579669766188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614919087</v>
      </c>
      <c r="E302" s="31">
        <v>615419087</v>
      </c>
      <c r="F302" s="31">
        <v>122494430</v>
      </c>
      <c r="G302" s="36">
        <f t="shared" ref="G302:G339" si="63">IF(($D302     =0),0,($F302     /$D302     ))</f>
        <v>0.19920414342253129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122494430</v>
      </c>
      <c r="O302" s="36">
        <f t="shared" ref="O302:O339" si="67">IF(($D302     =0),0,($N302     /$D302     ))</f>
        <v>0.19920414342253129</v>
      </c>
      <c r="P302" s="31">
        <v>132143163</v>
      </c>
      <c r="Q302" s="31">
        <v>596683884</v>
      </c>
      <c r="R302" s="31">
        <v>563262398</v>
      </c>
      <c r="S302" s="31">
        <v>132143163</v>
      </c>
      <c r="T302" s="36">
        <f t="shared" ref="T302:T339" si="68">IF(($Q302     =0),0,($S302     /$Q302     ))</f>
        <v>0.22146259777312841</v>
      </c>
      <c r="U302" s="36">
        <f t="shared" ref="U302:U339" si="69">IF(($P302     =0),0,(($F302     /$P302     )-1))</f>
        <v>-7.3017269913540628E-2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614919087</v>
      </c>
      <c r="E303" s="32">
        <f>E302</f>
        <v>615419087</v>
      </c>
      <c r="F303" s="32">
        <f>F302</f>
        <v>122494430</v>
      </c>
      <c r="G303" s="37">
        <f t="shared" si="63"/>
        <v>0.19920414342253129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122494430</v>
      </c>
      <c r="O303" s="37">
        <f t="shared" si="67"/>
        <v>0.19920414342253129</v>
      </c>
      <c r="P303" s="32">
        <f>P302</f>
        <v>132143163</v>
      </c>
      <c r="Q303" s="32">
        <f>Q302</f>
        <v>596683884</v>
      </c>
      <c r="R303" s="32">
        <f>R302</f>
        <v>563262398</v>
      </c>
      <c r="S303" s="32">
        <f>S302</f>
        <v>132143163</v>
      </c>
      <c r="T303" s="37">
        <f t="shared" si="68"/>
        <v>0.22146259777312841</v>
      </c>
      <c r="U303" s="37">
        <f t="shared" si="69"/>
        <v>-7.3017269913540628E-2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17086452</v>
      </c>
      <c r="E304" s="31">
        <v>17086452</v>
      </c>
      <c r="F304" s="31">
        <v>4601536</v>
      </c>
      <c r="G304" s="36">
        <f t="shared" si="63"/>
        <v>0.26930904087050955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4601536</v>
      </c>
      <c r="O304" s="36">
        <f t="shared" si="67"/>
        <v>0.26930904087050955</v>
      </c>
      <c r="P304" s="31">
        <v>4877756</v>
      </c>
      <c r="Q304" s="31">
        <v>21147346</v>
      </c>
      <c r="R304" s="31">
        <v>17169369</v>
      </c>
      <c r="S304" s="31">
        <v>4877756</v>
      </c>
      <c r="T304" s="36">
        <f t="shared" si="68"/>
        <v>0.2306557049759341</v>
      </c>
      <c r="U304" s="36">
        <f t="shared" si="69"/>
        <v>-5.6628498842500541E-2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14486979</v>
      </c>
      <c r="E305" s="31">
        <v>14486979</v>
      </c>
      <c r="F305" s="31">
        <v>3049322</v>
      </c>
      <c r="G305" s="36">
        <f t="shared" si="63"/>
        <v>0.21048708636907668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3049322</v>
      </c>
      <c r="O305" s="36">
        <f t="shared" si="67"/>
        <v>0.21048708636907668</v>
      </c>
      <c r="P305" s="31">
        <v>3112135</v>
      </c>
      <c r="Q305" s="31">
        <v>11894590</v>
      </c>
      <c r="R305" s="31">
        <v>12809234</v>
      </c>
      <c r="S305" s="31">
        <v>3112135</v>
      </c>
      <c r="T305" s="36">
        <f t="shared" si="68"/>
        <v>0.26164289815790204</v>
      </c>
      <c r="U305" s="36">
        <f t="shared" si="69"/>
        <v>-2.018325040526836E-2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29477613</v>
      </c>
      <c r="E306" s="31">
        <v>29477613</v>
      </c>
      <c r="F306" s="31">
        <v>10841118</v>
      </c>
      <c r="G306" s="36">
        <f t="shared" si="63"/>
        <v>0.36777462272810219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10841118</v>
      </c>
      <c r="O306" s="36">
        <f t="shared" si="67"/>
        <v>0.36777462272810219</v>
      </c>
      <c r="P306" s="31">
        <v>9934991</v>
      </c>
      <c r="Q306" s="31">
        <v>26210900</v>
      </c>
      <c r="R306" s="31">
        <v>26820600</v>
      </c>
      <c r="S306" s="31">
        <v>9934991</v>
      </c>
      <c r="T306" s="36">
        <f t="shared" si="68"/>
        <v>0.37904043737529042</v>
      </c>
      <c r="U306" s="36">
        <f t="shared" si="69"/>
        <v>9.1205618605995742E-2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18584082</v>
      </c>
      <c r="E307" s="31">
        <v>18584082</v>
      </c>
      <c r="F307" s="31">
        <v>4602966</v>
      </c>
      <c r="G307" s="36">
        <f t="shared" si="63"/>
        <v>0.24768325925380658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4602966</v>
      </c>
      <c r="O307" s="36">
        <f t="shared" si="67"/>
        <v>0.24768325925380658</v>
      </c>
      <c r="P307" s="31">
        <v>3791922</v>
      </c>
      <c r="Q307" s="31">
        <v>20066568</v>
      </c>
      <c r="R307" s="31">
        <v>20040863</v>
      </c>
      <c r="S307" s="31">
        <v>3791922</v>
      </c>
      <c r="T307" s="36">
        <f t="shared" si="68"/>
        <v>0.18896714176534821</v>
      </c>
      <c r="U307" s="36">
        <f t="shared" si="69"/>
        <v>0.21388731097316871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25834901</v>
      </c>
      <c r="E308" s="31">
        <v>25754901</v>
      </c>
      <c r="F308" s="31">
        <v>9179087</v>
      </c>
      <c r="G308" s="36">
        <f t="shared" si="63"/>
        <v>0.35529793592009506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9179087</v>
      </c>
      <c r="O308" s="36">
        <f t="shared" si="67"/>
        <v>0.35529793592009506</v>
      </c>
      <c r="P308" s="31">
        <v>5105153</v>
      </c>
      <c r="Q308" s="31">
        <v>24244582</v>
      </c>
      <c r="R308" s="31">
        <v>24851307</v>
      </c>
      <c r="S308" s="31">
        <v>5105153</v>
      </c>
      <c r="T308" s="36">
        <f t="shared" si="68"/>
        <v>0.21056881904583877</v>
      </c>
      <c r="U308" s="36">
        <f t="shared" si="69"/>
        <v>0.79800429095856673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17294566</v>
      </c>
      <c r="E309" s="31">
        <v>17294566</v>
      </c>
      <c r="F309" s="31">
        <v>3144880</v>
      </c>
      <c r="G309" s="36">
        <f t="shared" si="63"/>
        <v>0.18184208843402025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3144880</v>
      </c>
      <c r="O309" s="36">
        <f t="shared" si="67"/>
        <v>0.18184208843402025</v>
      </c>
      <c r="P309" s="31">
        <v>3172105</v>
      </c>
      <c r="Q309" s="31">
        <v>15568025</v>
      </c>
      <c r="R309" s="31">
        <v>18488025</v>
      </c>
      <c r="S309" s="31">
        <v>3172105</v>
      </c>
      <c r="T309" s="36">
        <f t="shared" si="68"/>
        <v>0.20375770208488231</v>
      </c>
      <c r="U309" s="36">
        <f t="shared" si="69"/>
        <v>-8.5826288852355326E-3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122764593</v>
      </c>
      <c r="E310" s="32">
        <f>SUM(E304:E309)</f>
        <v>122684593</v>
      </c>
      <c r="F310" s="32">
        <f>SUM(F304:F309)</f>
        <v>35418909</v>
      </c>
      <c r="G310" s="37">
        <f t="shared" si="63"/>
        <v>0.28851078421283893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35418909</v>
      </c>
      <c r="O310" s="37">
        <f t="shared" si="67"/>
        <v>0.28851078421283893</v>
      </c>
      <c r="P310" s="32">
        <f>SUM(P304:P309)</f>
        <v>29994062</v>
      </c>
      <c r="Q310" s="32">
        <f>SUM(Q304:Q309)</f>
        <v>119132011</v>
      </c>
      <c r="R310" s="32">
        <f>SUM(R304:R309)</f>
        <v>120179398</v>
      </c>
      <c r="S310" s="32">
        <f>SUM(S304:S309)</f>
        <v>29994062</v>
      </c>
      <c r="T310" s="37">
        <f t="shared" si="68"/>
        <v>0.25177164179659489</v>
      </c>
      <c r="U310" s="37">
        <f t="shared" si="69"/>
        <v>0.18086403235413728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29906686</v>
      </c>
      <c r="E311" s="31">
        <v>29921686</v>
      </c>
      <c r="F311" s="31">
        <v>6632372</v>
      </c>
      <c r="G311" s="36">
        <f t="shared" si="63"/>
        <v>0.2217688713487011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6632372</v>
      </c>
      <c r="O311" s="36">
        <f t="shared" si="67"/>
        <v>0.2217688713487011</v>
      </c>
      <c r="P311" s="31">
        <v>5964168</v>
      </c>
      <c r="Q311" s="31">
        <v>31783745</v>
      </c>
      <c r="R311" s="31">
        <v>32501799</v>
      </c>
      <c r="S311" s="31">
        <v>5964168</v>
      </c>
      <c r="T311" s="36">
        <f t="shared" si="68"/>
        <v>0.18764837183283467</v>
      </c>
      <c r="U311" s="36">
        <f t="shared" si="69"/>
        <v>0.11203641480253412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185936937</v>
      </c>
      <c r="E312" s="31">
        <v>185940137</v>
      </c>
      <c r="F312" s="31">
        <v>25573348</v>
      </c>
      <c r="G312" s="36">
        <f t="shared" si="63"/>
        <v>0.13753775023195094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25573348</v>
      </c>
      <c r="O312" s="36">
        <f t="shared" si="67"/>
        <v>0.13753775023195094</v>
      </c>
      <c r="P312" s="31">
        <v>21362269</v>
      </c>
      <c r="Q312" s="31">
        <v>155921128</v>
      </c>
      <c r="R312" s="31">
        <v>182865446</v>
      </c>
      <c r="S312" s="31">
        <v>21362269</v>
      </c>
      <c r="T312" s="36">
        <f t="shared" si="68"/>
        <v>0.13700689107379982</v>
      </c>
      <c r="U312" s="36">
        <f t="shared" si="69"/>
        <v>0.19712695313405137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42363152</v>
      </c>
      <c r="E313" s="31">
        <v>42613152</v>
      </c>
      <c r="F313" s="31">
        <v>306937</v>
      </c>
      <c r="G313" s="36">
        <f t="shared" si="63"/>
        <v>7.2453768312612807E-3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306937</v>
      </c>
      <c r="O313" s="36">
        <f t="shared" si="67"/>
        <v>7.2453768312612807E-3</v>
      </c>
      <c r="P313" s="31">
        <v>7891632</v>
      </c>
      <c r="Q313" s="31">
        <v>33555197</v>
      </c>
      <c r="R313" s="31">
        <v>42152136</v>
      </c>
      <c r="S313" s="31">
        <v>7891632</v>
      </c>
      <c r="T313" s="36">
        <f t="shared" si="68"/>
        <v>0.23518359913070991</v>
      </c>
      <c r="U313" s="36">
        <f t="shared" si="69"/>
        <v>-0.96110601710774146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41730341</v>
      </c>
      <c r="E314" s="31">
        <v>41730341</v>
      </c>
      <c r="F314" s="31">
        <v>9799774</v>
      </c>
      <c r="G314" s="36">
        <f t="shared" si="63"/>
        <v>0.23483570383477095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9799774</v>
      </c>
      <c r="O314" s="36">
        <f t="shared" si="67"/>
        <v>0.23483570383477095</v>
      </c>
      <c r="P314" s="31">
        <v>12020132</v>
      </c>
      <c r="Q314" s="31">
        <v>35936077</v>
      </c>
      <c r="R314" s="31">
        <v>42803592</v>
      </c>
      <c r="S314" s="31">
        <v>12020132</v>
      </c>
      <c r="T314" s="36">
        <f t="shared" si="68"/>
        <v>0.3344864827621557</v>
      </c>
      <c r="U314" s="36">
        <f t="shared" si="69"/>
        <v>-0.18471993485595661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27641984</v>
      </c>
      <c r="E315" s="31">
        <v>27799505</v>
      </c>
      <c r="F315" s="31">
        <v>5725924</v>
      </c>
      <c r="G315" s="36">
        <f t="shared" si="63"/>
        <v>0.20714591253652415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5725924</v>
      </c>
      <c r="O315" s="36">
        <f t="shared" si="67"/>
        <v>0.20714591253652415</v>
      </c>
      <c r="P315" s="31">
        <v>5316619</v>
      </c>
      <c r="Q315" s="31">
        <v>25147994</v>
      </c>
      <c r="R315" s="31">
        <v>25581563</v>
      </c>
      <c r="S315" s="31">
        <v>5316619</v>
      </c>
      <c r="T315" s="36">
        <f t="shared" si="68"/>
        <v>0.21141324433272887</v>
      </c>
      <c r="U315" s="36">
        <f t="shared" si="69"/>
        <v>7.6985956676602241E-2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41614361</v>
      </c>
      <c r="E316" s="31">
        <v>41614361</v>
      </c>
      <c r="F316" s="31">
        <v>8395286</v>
      </c>
      <c r="G316" s="36">
        <f t="shared" si="63"/>
        <v>0.20174011562979424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8395286</v>
      </c>
      <c r="O316" s="36">
        <f t="shared" si="67"/>
        <v>0.20174011562979424</v>
      </c>
      <c r="P316" s="31">
        <v>8011466</v>
      </c>
      <c r="Q316" s="31">
        <v>37377242</v>
      </c>
      <c r="R316" s="31">
        <v>42092310</v>
      </c>
      <c r="S316" s="31">
        <v>8011466</v>
      </c>
      <c r="T316" s="36">
        <f t="shared" si="68"/>
        <v>0.2143407477737389</v>
      </c>
      <c r="U316" s="36">
        <f t="shared" si="69"/>
        <v>4.7908834662719668E-2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369193461</v>
      </c>
      <c r="E317" s="32">
        <f>SUM(E311:E316)</f>
        <v>369619182</v>
      </c>
      <c r="F317" s="32">
        <f>SUM(F311:F316)</f>
        <v>56433641</v>
      </c>
      <c r="G317" s="37">
        <f t="shared" si="63"/>
        <v>0.15285655614577637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56433641</v>
      </c>
      <c r="O317" s="37">
        <f t="shared" si="67"/>
        <v>0.15285655614577637</v>
      </c>
      <c r="P317" s="32">
        <f>SUM(P311:P316)</f>
        <v>60566286</v>
      </c>
      <c r="Q317" s="32">
        <f>SUM(Q311:Q316)</f>
        <v>319721383</v>
      </c>
      <c r="R317" s="32">
        <f>SUM(R311:R316)</f>
        <v>367996846</v>
      </c>
      <c r="S317" s="32">
        <f>SUM(S311:S316)</f>
        <v>60566286</v>
      </c>
      <c r="T317" s="37">
        <f t="shared" si="68"/>
        <v>0.18943458029518156</v>
      </c>
      <c r="U317" s="37">
        <f t="shared" si="69"/>
        <v>-6.8233422798947951E-2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26007496</v>
      </c>
      <c r="E318" s="31">
        <v>26158882</v>
      </c>
      <c r="F318" s="31">
        <v>5549368</v>
      </c>
      <c r="G318" s="36">
        <f t="shared" si="63"/>
        <v>0.21337571290984722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5549368</v>
      </c>
      <c r="O318" s="36">
        <f t="shared" si="67"/>
        <v>0.21337571290984722</v>
      </c>
      <c r="P318" s="31">
        <v>5744271</v>
      </c>
      <c r="Q318" s="31">
        <v>25763555</v>
      </c>
      <c r="R318" s="31">
        <v>29244330</v>
      </c>
      <c r="S318" s="31">
        <v>5744271</v>
      </c>
      <c r="T318" s="36">
        <f t="shared" si="68"/>
        <v>0.22296111697318169</v>
      </c>
      <c r="U318" s="36">
        <f t="shared" si="69"/>
        <v>-3.3929979974830604E-2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80394778</v>
      </c>
      <c r="E319" s="31">
        <v>80394778</v>
      </c>
      <c r="F319" s="31">
        <v>20932241</v>
      </c>
      <c r="G319" s="36">
        <f t="shared" si="63"/>
        <v>0.26036816719613304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20932241</v>
      </c>
      <c r="O319" s="36">
        <f t="shared" si="67"/>
        <v>0.26036816719613304</v>
      </c>
      <c r="P319" s="31">
        <v>19220981</v>
      </c>
      <c r="Q319" s="31">
        <v>74066632</v>
      </c>
      <c r="R319" s="31">
        <v>72990993</v>
      </c>
      <c r="S319" s="31">
        <v>19220981</v>
      </c>
      <c r="T319" s="36">
        <f t="shared" si="68"/>
        <v>0.25950931588194803</v>
      </c>
      <c r="U319" s="36">
        <f t="shared" si="69"/>
        <v>8.9030835626964011E-2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38255700</v>
      </c>
      <c r="E320" s="31">
        <v>38255700</v>
      </c>
      <c r="F320" s="31">
        <v>6091259</v>
      </c>
      <c r="G320" s="36">
        <f t="shared" si="63"/>
        <v>0.15922487367895502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6091259</v>
      </c>
      <c r="O320" s="36">
        <f t="shared" si="67"/>
        <v>0.15922487367895502</v>
      </c>
      <c r="P320" s="31">
        <v>5104448</v>
      </c>
      <c r="Q320" s="31">
        <v>15017050</v>
      </c>
      <c r="R320" s="31">
        <v>15340650</v>
      </c>
      <c r="S320" s="31">
        <v>5104448</v>
      </c>
      <c r="T320" s="36">
        <f t="shared" si="68"/>
        <v>0.33991016877482594</v>
      </c>
      <c r="U320" s="36">
        <f t="shared" si="69"/>
        <v>0.1933237443108442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21860299</v>
      </c>
      <c r="E321" s="31">
        <v>22560299</v>
      </c>
      <c r="F321" s="31">
        <v>4515916</v>
      </c>
      <c r="G321" s="36">
        <f t="shared" si="63"/>
        <v>0.2065807059638114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4515916</v>
      </c>
      <c r="O321" s="36">
        <f t="shared" si="67"/>
        <v>0.2065807059638114</v>
      </c>
      <c r="P321" s="31">
        <v>4089345</v>
      </c>
      <c r="Q321" s="31">
        <v>30880692</v>
      </c>
      <c r="R321" s="31">
        <v>31077173</v>
      </c>
      <c r="S321" s="31">
        <v>4089345</v>
      </c>
      <c r="T321" s="36">
        <f t="shared" si="68"/>
        <v>0.13242400785578251</v>
      </c>
      <c r="U321" s="36">
        <f t="shared" si="69"/>
        <v>0.10431279336910926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10751287</v>
      </c>
      <c r="E322" s="31">
        <v>10751287</v>
      </c>
      <c r="F322" s="31">
        <v>2694683</v>
      </c>
      <c r="G322" s="36">
        <f t="shared" si="63"/>
        <v>0.2506381794105208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2694683</v>
      </c>
      <c r="O322" s="36">
        <f t="shared" si="67"/>
        <v>0.2506381794105208</v>
      </c>
      <c r="P322" s="31">
        <v>2263598</v>
      </c>
      <c r="Q322" s="31">
        <v>10406898</v>
      </c>
      <c r="R322" s="31">
        <v>10806225</v>
      </c>
      <c r="S322" s="31">
        <v>2263598</v>
      </c>
      <c r="T322" s="36">
        <f t="shared" si="68"/>
        <v>0.21750938656264335</v>
      </c>
      <c r="U322" s="36">
        <f t="shared" si="69"/>
        <v>0.1904423842042624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177269560</v>
      </c>
      <c r="E323" s="32">
        <f>SUM(E318:E322)</f>
        <v>178120946</v>
      </c>
      <c r="F323" s="32">
        <f>SUM(F318:F322)</f>
        <v>39783467</v>
      </c>
      <c r="G323" s="37">
        <f t="shared" si="63"/>
        <v>0.22442356713696363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39783467</v>
      </c>
      <c r="O323" s="37">
        <f t="shared" si="67"/>
        <v>0.22442356713696363</v>
      </c>
      <c r="P323" s="32">
        <f>SUM(P318:P322)</f>
        <v>36422643</v>
      </c>
      <c r="Q323" s="32">
        <f>SUM(Q318:Q322)</f>
        <v>156134827</v>
      </c>
      <c r="R323" s="32">
        <f>SUM(R318:R322)</f>
        <v>159459371</v>
      </c>
      <c r="S323" s="32">
        <f>SUM(S318:S322)</f>
        <v>36422643</v>
      </c>
      <c r="T323" s="37">
        <f t="shared" si="68"/>
        <v>0.23327686525697436</v>
      </c>
      <c r="U323" s="37">
        <f t="shared" si="69"/>
        <v>9.2272930330728586E-2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24204632</v>
      </c>
      <c r="E324" s="31">
        <v>24204632</v>
      </c>
      <c r="F324" s="31">
        <v>5064507</v>
      </c>
      <c r="G324" s="36">
        <f t="shared" si="63"/>
        <v>0.20923709974190063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5064507</v>
      </c>
      <c r="O324" s="36">
        <f t="shared" si="67"/>
        <v>0.20923709974190063</v>
      </c>
      <c r="P324" s="31">
        <v>4959522</v>
      </c>
      <c r="Q324" s="31">
        <v>20287927</v>
      </c>
      <c r="R324" s="31">
        <v>20256132</v>
      </c>
      <c r="S324" s="31">
        <v>4959522</v>
      </c>
      <c r="T324" s="36">
        <f t="shared" si="68"/>
        <v>0.24445681414370232</v>
      </c>
      <c r="U324" s="36">
        <f t="shared" si="69"/>
        <v>2.1168370661527547E-2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33919054</v>
      </c>
      <c r="E325" s="31">
        <v>33919054</v>
      </c>
      <c r="F325" s="31">
        <v>7560354</v>
      </c>
      <c r="G325" s="36">
        <f t="shared" si="63"/>
        <v>0.22289401113604171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7560354</v>
      </c>
      <c r="O325" s="36">
        <f t="shared" si="67"/>
        <v>0.22289401113604171</v>
      </c>
      <c r="P325" s="31">
        <v>4242341</v>
      </c>
      <c r="Q325" s="31">
        <v>31309102</v>
      </c>
      <c r="R325" s="31">
        <v>31624838</v>
      </c>
      <c r="S325" s="31">
        <v>4242341</v>
      </c>
      <c r="T325" s="36">
        <f t="shared" si="68"/>
        <v>0.13549864828445096</v>
      </c>
      <c r="U325" s="36">
        <f t="shared" si="69"/>
        <v>0.78211841056624154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51815482</v>
      </c>
      <c r="E326" s="31">
        <v>51835482</v>
      </c>
      <c r="F326" s="31">
        <v>11062940</v>
      </c>
      <c r="G326" s="36">
        <f t="shared" si="63"/>
        <v>0.21350645739433632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11062940</v>
      </c>
      <c r="O326" s="36">
        <f t="shared" si="67"/>
        <v>0.21350645739433632</v>
      </c>
      <c r="P326" s="31">
        <v>17068625</v>
      </c>
      <c r="Q326" s="31">
        <v>58654819</v>
      </c>
      <c r="R326" s="31">
        <v>54332947</v>
      </c>
      <c r="S326" s="31">
        <v>17068625</v>
      </c>
      <c r="T326" s="36">
        <f t="shared" si="68"/>
        <v>0.29100123896043395</v>
      </c>
      <c r="U326" s="36">
        <f t="shared" si="69"/>
        <v>-0.35185523145537501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75277092</v>
      </c>
      <c r="E327" s="31">
        <v>75277092</v>
      </c>
      <c r="F327" s="31">
        <v>12328413</v>
      </c>
      <c r="G327" s="36">
        <f t="shared" si="63"/>
        <v>0.16377376798774321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12328413</v>
      </c>
      <c r="O327" s="36">
        <f t="shared" si="67"/>
        <v>0.16377376798774321</v>
      </c>
      <c r="P327" s="31">
        <v>12445857</v>
      </c>
      <c r="Q327" s="31">
        <v>74651923</v>
      </c>
      <c r="R327" s="31">
        <v>70428565</v>
      </c>
      <c r="S327" s="31">
        <v>12445857</v>
      </c>
      <c r="T327" s="36">
        <f t="shared" si="68"/>
        <v>0.16671850502766017</v>
      </c>
      <c r="U327" s="36">
        <f t="shared" si="69"/>
        <v>-9.4363931708358884E-3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102165100</v>
      </c>
      <c r="E328" s="31">
        <v>102165100</v>
      </c>
      <c r="F328" s="31">
        <v>17137593</v>
      </c>
      <c r="G328" s="36">
        <f t="shared" si="63"/>
        <v>0.16774410243811244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17137593</v>
      </c>
      <c r="O328" s="36">
        <f t="shared" si="67"/>
        <v>0.16774410243811244</v>
      </c>
      <c r="P328" s="31">
        <v>17359909</v>
      </c>
      <c r="Q328" s="31">
        <v>77936000</v>
      </c>
      <c r="R328" s="31">
        <v>86403400</v>
      </c>
      <c r="S328" s="31">
        <v>17359909</v>
      </c>
      <c r="T328" s="36">
        <f t="shared" si="68"/>
        <v>0.22274570160131391</v>
      </c>
      <c r="U328" s="36">
        <f t="shared" si="69"/>
        <v>-1.2806288327893878E-2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34057474</v>
      </c>
      <c r="E329" s="31">
        <v>34057474</v>
      </c>
      <c r="F329" s="31">
        <v>8032122</v>
      </c>
      <c r="G329" s="36">
        <f t="shared" si="63"/>
        <v>0.23584021527844373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8032122</v>
      </c>
      <c r="O329" s="36">
        <f t="shared" si="67"/>
        <v>0.23584021527844373</v>
      </c>
      <c r="P329" s="31">
        <v>8240241</v>
      </c>
      <c r="Q329" s="31">
        <v>33896760</v>
      </c>
      <c r="R329" s="31">
        <v>34175901</v>
      </c>
      <c r="S329" s="31">
        <v>8240241</v>
      </c>
      <c r="T329" s="36">
        <f t="shared" si="68"/>
        <v>0.24309818991549634</v>
      </c>
      <c r="U329" s="36">
        <f t="shared" si="69"/>
        <v>-2.525642150514773E-2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31154127</v>
      </c>
      <c r="E330" s="31">
        <v>31154127</v>
      </c>
      <c r="F330" s="31">
        <v>3272562</v>
      </c>
      <c r="G330" s="36">
        <f t="shared" si="63"/>
        <v>0.10504425304551143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3272562</v>
      </c>
      <c r="O330" s="36">
        <f t="shared" si="67"/>
        <v>0.10504425304551143</v>
      </c>
      <c r="P330" s="31">
        <v>3756912</v>
      </c>
      <c r="Q330" s="31">
        <v>30732393</v>
      </c>
      <c r="R330" s="31">
        <v>23818458</v>
      </c>
      <c r="S330" s="31">
        <v>3756912</v>
      </c>
      <c r="T330" s="36">
        <f t="shared" si="68"/>
        <v>0.12224599626849754</v>
      </c>
      <c r="U330" s="36">
        <f t="shared" si="69"/>
        <v>-0.12892237028708686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55514772</v>
      </c>
      <c r="E331" s="31">
        <v>55514772</v>
      </c>
      <c r="F331" s="31">
        <v>10535407</v>
      </c>
      <c r="G331" s="36">
        <f t="shared" si="63"/>
        <v>0.18977664179184597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10535407</v>
      </c>
      <c r="O331" s="36">
        <f t="shared" si="67"/>
        <v>0.18977664179184597</v>
      </c>
      <c r="P331" s="31">
        <v>8984544</v>
      </c>
      <c r="Q331" s="31">
        <v>51514101</v>
      </c>
      <c r="R331" s="31">
        <v>51264525</v>
      </c>
      <c r="S331" s="31">
        <v>8984544</v>
      </c>
      <c r="T331" s="36">
        <f t="shared" si="68"/>
        <v>0.17440941073590704</v>
      </c>
      <c r="U331" s="36">
        <f t="shared" si="69"/>
        <v>0.17261454782791419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408107733</v>
      </c>
      <c r="E332" s="32">
        <f>SUM(E324:E331)</f>
        <v>408127733</v>
      </c>
      <c r="F332" s="32">
        <f>SUM(F324:F331)</f>
        <v>74993898</v>
      </c>
      <c r="G332" s="37">
        <f t="shared" si="63"/>
        <v>0.18376005141759957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74993898</v>
      </c>
      <c r="O332" s="37">
        <f t="shared" si="67"/>
        <v>0.18376005141759957</v>
      </c>
      <c r="P332" s="32">
        <f>SUM(P324:P331)</f>
        <v>77057951</v>
      </c>
      <c r="Q332" s="32">
        <f>SUM(Q324:Q331)</f>
        <v>378983025</v>
      </c>
      <c r="R332" s="32">
        <f>SUM(R324:R331)</f>
        <v>372304766</v>
      </c>
      <c r="S332" s="32">
        <f>SUM(S324:S331)</f>
        <v>77057951</v>
      </c>
      <c r="T332" s="37">
        <f t="shared" si="68"/>
        <v>0.20332823877797693</v>
      </c>
      <c r="U332" s="37">
        <f t="shared" si="69"/>
        <v>-2.6785723902780667E-2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8315412</v>
      </c>
      <c r="E333" s="31">
        <v>8315412</v>
      </c>
      <c r="F333" s="31">
        <v>2847369</v>
      </c>
      <c r="G333" s="36">
        <f t="shared" si="63"/>
        <v>0.34242067620942895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2847369</v>
      </c>
      <c r="O333" s="36">
        <f t="shared" si="67"/>
        <v>0.34242067620942895</v>
      </c>
      <c r="P333" s="31">
        <v>1934685</v>
      </c>
      <c r="Q333" s="31">
        <v>8201412</v>
      </c>
      <c r="R333" s="31">
        <v>7875708</v>
      </c>
      <c r="S333" s="31">
        <v>1934685</v>
      </c>
      <c r="T333" s="36">
        <f t="shared" si="68"/>
        <v>0.23589657488247145</v>
      </c>
      <c r="U333" s="36">
        <f t="shared" si="69"/>
        <v>0.47174811403406758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7499079</v>
      </c>
      <c r="E334" s="31">
        <v>7499079</v>
      </c>
      <c r="F334" s="31">
        <v>1891498</v>
      </c>
      <c r="G334" s="36">
        <f t="shared" si="63"/>
        <v>0.25223070726418539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1891498</v>
      </c>
      <c r="O334" s="36">
        <f t="shared" si="67"/>
        <v>0.25223070726418539</v>
      </c>
      <c r="P334" s="31">
        <v>890219</v>
      </c>
      <c r="Q334" s="31">
        <v>4483399</v>
      </c>
      <c r="R334" s="31">
        <v>7668577</v>
      </c>
      <c r="S334" s="31">
        <v>890219</v>
      </c>
      <c r="T334" s="36">
        <f t="shared" si="68"/>
        <v>0.19855895047485178</v>
      </c>
      <c r="U334" s="36">
        <f t="shared" si="69"/>
        <v>1.1247558185120741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15931583</v>
      </c>
      <c r="E335" s="31">
        <v>15931583</v>
      </c>
      <c r="F335" s="31">
        <v>8881716</v>
      </c>
      <c r="G335" s="36">
        <f t="shared" si="63"/>
        <v>0.55749111685888342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8881716</v>
      </c>
      <c r="O335" s="36">
        <f t="shared" si="67"/>
        <v>0.55749111685888342</v>
      </c>
      <c r="P335" s="31">
        <v>8718010</v>
      </c>
      <c r="Q335" s="31">
        <v>14238362</v>
      </c>
      <c r="R335" s="31">
        <v>16193887</v>
      </c>
      <c r="S335" s="31">
        <v>8718010</v>
      </c>
      <c r="T335" s="36">
        <f t="shared" si="68"/>
        <v>0.61229023394685433</v>
      </c>
      <c r="U335" s="36">
        <f t="shared" si="69"/>
        <v>1.8777909178814944E-2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11396006</v>
      </c>
      <c r="E336" s="31">
        <v>11396006</v>
      </c>
      <c r="F336" s="31">
        <v>2508165</v>
      </c>
      <c r="G336" s="36">
        <f t="shared" si="63"/>
        <v>0.22009158296336453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2508165</v>
      </c>
      <c r="O336" s="36">
        <f t="shared" si="67"/>
        <v>0.22009158296336453</v>
      </c>
      <c r="P336" s="31">
        <v>2058074</v>
      </c>
      <c r="Q336" s="31">
        <v>10527566</v>
      </c>
      <c r="R336" s="31">
        <v>11250874</v>
      </c>
      <c r="S336" s="31">
        <v>2058074</v>
      </c>
      <c r="T336" s="36">
        <f t="shared" si="68"/>
        <v>0.19549381120004378</v>
      </c>
      <c r="U336" s="36">
        <f t="shared" si="69"/>
        <v>0.21869524613789393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43142080</v>
      </c>
      <c r="E337" s="32">
        <f>SUM(E333:E336)</f>
        <v>43142080</v>
      </c>
      <c r="F337" s="32">
        <f>SUM(F333:F336)</f>
        <v>16128748</v>
      </c>
      <c r="G337" s="37">
        <f t="shared" si="63"/>
        <v>0.37385188660352026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16128748</v>
      </c>
      <c r="O337" s="37">
        <f t="shared" si="67"/>
        <v>0.37385188660352026</v>
      </c>
      <c r="P337" s="32">
        <f>SUM(P333:P336)</f>
        <v>13600988</v>
      </c>
      <c r="Q337" s="32">
        <f>SUM(Q333:Q336)</f>
        <v>37450739</v>
      </c>
      <c r="R337" s="32">
        <f>SUM(R333:R336)</f>
        <v>42989046</v>
      </c>
      <c r="S337" s="32">
        <f>SUM(S333:S336)</f>
        <v>13600988</v>
      </c>
      <c r="T337" s="37">
        <f t="shared" si="68"/>
        <v>0.3631700832392119</v>
      </c>
      <c r="U337" s="37">
        <f t="shared" si="69"/>
        <v>0.18585120433897884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1735396514</v>
      </c>
      <c r="E338" s="32">
        <f>SUM(E302,E304:E309,E311:E316,E318:E322,E324:E331,E333:E336)</f>
        <v>1737113621</v>
      </c>
      <c r="F338" s="32">
        <f>SUM(F302,F304:F309,F311:F316,F318:F322,F324:F331,F333:F336)</f>
        <v>345253093</v>
      </c>
      <c r="G338" s="37">
        <f t="shared" si="63"/>
        <v>0.19894767000782393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345253093</v>
      </c>
      <c r="O338" s="37">
        <f t="shared" si="67"/>
        <v>0.19894767000782393</v>
      </c>
      <c r="P338" s="32">
        <f>SUM(P302,P304:P309,P311:P316,P318:P322,P324:P331,P333:P336)</f>
        <v>349785093</v>
      </c>
      <c r="Q338" s="32">
        <f>SUM(Q302,Q304:Q309,Q311:Q316,Q318:Q322,Q324:Q331,Q333:Q336)</f>
        <v>1608105869</v>
      </c>
      <c r="R338" s="32">
        <f>SUM(R302,R304:R309,R311:R316,R318:R322,R324:R331,R333:R336)</f>
        <v>1626191825</v>
      </c>
      <c r="S338" s="32">
        <f>SUM(S302,S304:S309,S311:S316,S318:S322,S324:S331,S333:S336)</f>
        <v>349785093</v>
      </c>
      <c r="T338" s="37">
        <f t="shared" si="68"/>
        <v>0.21751372203965261</v>
      </c>
      <c r="U338" s="37">
        <f t="shared" si="69"/>
        <v>-1.2956526995277051E-2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21633757853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21629790493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4696520999</v>
      </c>
      <c r="G339" s="39">
        <f t="shared" si="63"/>
        <v>0.21709224217598069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4696520999</v>
      </c>
      <c r="O339" s="39">
        <f t="shared" si="67"/>
        <v>0.21709224217598069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4219689978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21226126858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21060894525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4219689978</v>
      </c>
      <c r="T339" s="39">
        <f t="shared" si="68"/>
        <v>0.19879698289891376</v>
      </c>
      <c r="U339" s="39">
        <f t="shared" si="69"/>
        <v>0.11300143458074685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611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499786632</v>
      </c>
      <c r="E8" s="31">
        <v>499786632</v>
      </c>
      <c r="F8" s="31">
        <v>235851056</v>
      </c>
      <c r="G8" s="36">
        <f>IF(($D8       =0),0,($F8       /$D8       ))</f>
        <v>0.47190349020779732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235851056</v>
      </c>
      <c r="O8" s="36">
        <f>IF(($D8       =0),0,($N8       /$D8       ))</f>
        <v>0.47190349020779732</v>
      </c>
      <c r="P8" s="31">
        <v>220015611</v>
      </c>
      <c r="Q8" s="31">
        <v>503046241</v>
      </c>
      <c r="R8" s="31">
        <v>501202470</v>
      </c>
      <c r="S8" s="31">
        <v>220015611</v>
      </c>
      <c r="T8" s="36">
        <f>IF(($Q8       =0),0,($S8       /$Q8       ))</f>
        <v>0.43736657402037915</v>
      </c>
      <c r="U8" s="36">
        <f>IF(($P8       =0),0,(($F8       /$P8       )-1))</f>
        <v>7.1974188231579639E-2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912118970</v>
      </c>
      <c r="E9" s="31">
        <v>912118970</v>
      </c>
      <c r="F9" s="31">
        <v>60475782</v>
      </c>
      <c r="G9" s="36">
        <f>IF(($D9       =0),0,($F9       /$D9       ))</f>
        <v>6.6302515339638199E-2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60475782</v>
      </c>
      <c r="O9" s="36">
        <f>IF(($D9       =0),0,($N9       /$D9       ))</f>
        <v>6.6302515339638199E-2</v>
      </c>
      <c r="P9" s="31">
        <v>47033849</v>
      </c>
      <c r="Q9" s="31">
        <v>442482840</v>
      </c>
      <c r="R9" s="31">
        <v>470437430</v>
      </c>
      <c r="S9" s="31">
        <v>47033849</v>
      </c>
      <c r="T9" s="36">
        <f>IF(($Q9       =0),0,($S9       /$Q9       ))</f>
        <v>0.10629530627673607</v>
      </c>
      <c r="U9" s="36">
        <f>IF(($P9       =0),0,(($F9       /$P9       )-1))</f>
        <v>0.28579274896256091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1411905602</v>
      </c>
      <c r="E10" s="32">
        <f>SUM(E8:E9)</f>
        <v>1411905602</v>
      </c>
      <c r="F10" s="32">
        <f>SUM(F8:F9)</f>
        <v>296326838</v>
      </c>
      <c r="G10" s="37">
        <f t="shared" ref="G10:G54" si="0">IF(($D10      =0),0,($F10      /$D10      ))</f>
        <v>0.2098772308716996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296326838</v>
      </c>
      <c r="O10" s="37">
        <f t="shared" ref="O10:O54" si="4">IF(($D10      =0),0,($N10      /$D10      ))</f>
        <v>0.2098772308716996</v>
      </c>
      <c r="P10" s="32">
        <f>SUM(P8:P9)</f>
        <v>267049460</v>
      </c>
      <c r="Q10" s="32">
        <f>SUM(Q8:Q9)</f>
        <v>945529081</v>
      </c>
      <c r="R10" s="32">
        <f>SUM(R8:R9)</f>
        <v>971639900</v>
      </c>
      <c r="S10" s="32">
        <f>SUM(S8:S9)</f>
        <v>267049460</v>
      </c>
      <c r="T10" s="37">
        <f t="shared" ref="T10:T54" si="5">IF(($Q10      =0),0,($S10      /$Q10      ))</f>
        <v>0.28243389374927114</v>
      </c>
      <c r="U10" s="37">
        <f t="shared" ref="U10:U54" si="6">IF(($P10      =0),0,(($F10      /$P10      )-1))</f>
        <v>0.10963279236737633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34805868</v>
      </c>
      <c r="E11" s="31">
        <v>34805868</v>
      </c>
      <c r="F11" s="31">
        <v>6602947</v>
      </c>
      <c r="G11" s="36">
        <f t="shared" si="0"/>
        <v>0.18970786765036288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6602947</v>
      </c>
      <c r="O11" s="36">
        <f t="shared" si="4"/>
        <v>0.18970786765036288</v>
      </c>
      <c r="P11" s="31">
        <v>5828387</v>
      </c>
      <c r="Q11" s="31">
        <v>31433756</v>
      </c>
      <c r="R11" s="31">
        <v>31405588</v>
      </c>
      <c r="S11" s="31">
        <v>5828387</v>
      </c>
      <c r="T11" s="36">
        <f t="shared" si="5"/>
        <v>0.18541809003034826</v>
      </c>
      <c r="U11" s="36">
        <f t="shared" si="6"/>
        <v>0.13289440114391859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41906545</v>
      </c>
      <c r="E12" s="31">
        <v>41906545</v>
      </c>
      <c r="F12" s="31">
        <v>10433878</v>
      </c>
      <c r="G12" s="36">
        <f t="shared" si="0"/>
        <v>0.24897967608639654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10433878</v>
      </c>
      <c r="O12" s="36">
        <f t="shared" si="4"/>
        <v>0.24897967608639654</v>
      </c>
      <c r="P12" s="31">
        <v>10330538</v>
      </c>
      <c r="Q12" s="31">
        <v>38362603</v>
      </c>
      <c r="R12" s="31">
        <v>39448127</v>
      </c>
      <c r="S12" s="31">
        <v>10330538</v>
      </c>
      <c r="T12" s="36">
        <f t="shared" si="5"/>
        <v>0.26928668005140316</v>
      </c>
      <c r="U12" s="36">
        <f t="shared" si="6"/>
        <v>1.0003351229142199E-2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26789061</v>
      </c>
      <c r="E13" s="31">
        <v>26789061</v>
      </c>
      <c r="F13" s="31">
        <v>1903710</v>
      </c>
      <c r="G13" s="36">
        <f t="shared" si="0"/>
        <v>7.1062961109387146E-2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1903710</v>
      </c>
      <c r="O13" s="36">
        <f t="shared" si="4"/>
        <v>7.1062961109387146E-2</v>
      </c>
      <c r="P13" s="31">
        <v>5391953</v>
      </c>
      <c r="Q13" s="31">
        <v>38949360</v>
      </c>
      <c r="R13" s="31">
        <v>30040860</v>
      </c>
      <c r="S13" s="31">
        <v>5391953</v>
      </c>
      <c r="T13" s="36">
        <f t="shared" si="5"/>
        <v>0.13843495759622237</v>
      </c>
      <c r="U13" s="36">
        <f t="shared" si="6"/>
        <v>-0.6469349788471821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58371160</v>
      </c>
      <c r="E14" s="31">
        <v>58371160</v>
      </c>
      <c r="F14" s="31">
        <v>16310307</v>
      </c>
      <c r="G14" s="36">
        <f t="shared" si="0"/>
        <v>0.27942406832415184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16310307</v>
      </c>
      <c r="O14" s="36">
        <f t="shared" si="4"/>
        <v>0.27942406832415184</v>
      </c>
      <c r="P14" s="31">
        <v>13549714</v>
      </c>
      <c r="Q14" s="31">
        <v>51624212</v>
      </c>
      <c r="R14" s="31">
        <v>52502012</v>
      </c>
      <c r="S14" s="31">
        <v>13549714</v>
      </c>
      <c r="T14" s="36">
        <f t="shared" si="5"/>
        <v>0.26246819999886872</v>
      </c>
      <c r="U14" s="36">
        <f t="shared" si="6"/>
        <v>0.20373810104036139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5287552</v>
      </c>
      <c r="E15" s="31">
        <v>5287552</v>
      </c>
      <c r="F15" s="31">
        <v>892721</v>
      </c>
      <c r="G15" s="36">
        <f t="shared" si="0"/>
        <v>0.16883446252632597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892721</v>
      </c>
      <c r="O15" s="36">
        <f t="shared" si="4"/>
        <v>0.16883446252632597</v>
      </c>
      <c r="P15" s="31">
        <v>567085</v>
      </c>
      <c r="Q15" s="31">
        <v>4787387</v>
      </c>
      <c r="R15" s="31">
        <v>4295663</v>
      </c>
      <c r="S15" s="31">
        <v>567085</v>
      </c>
      <c r="T15" s="36">
        <f t="shared" si="5"/>
        <v>0.11845397081957235</v>
      </c>
      <c r="U15" s="36">
        <f t="shared" si="6"/>
        <v>0.57422784944056016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118681282</v>
      </c>
      <c r="E16" s="31">
        <v>118681282</v>
      </c>
      <c r="F16" s="31">
        <v>22305379</v>
      </c>
      <c r="G16" s="36">
        <f t="shared" si="0"/>
        <v>0.187943529292176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22305379</v>
      </c>
      <c r="O16" s="36">
        <f t="shared" si="4"/>
        <v>0.187943529292176</v>
      </c>
      <c r="P16" s="31">
        <v>20954055</v>
      </c>
      <c r="Q16" s="31">
        <v>111957012</v>
      </c>
      <c r="R16" s="31">
        <v>110584428</v>
      </c>
      <c r="S16" s="31">
        <v>20954055</v>
      </c>
      <c r="T16" s="36">
        <f t="shared" si="5"/>
        <v>0.18716161342355225</v>
      </c>
      <c r="U16" s="36">
        <f t="shared" si="6"/>
        <v>6.448985649794281E-2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14756742</v>
      </c>
      <c r="E17" s="31">
        <v>14756742</v>
      </c>
      <c r="F17" s="31">
        <v>1377142</v>
      </c>
      <c r="G17" s="36">
        <f t="shared" si="0"/>
        <v>9.3322902846712366E-2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1377142</v>
      </c>
      <c r="O17" s="36">
        <f t="shared" si="4"/>
        <v>9.3322902846712366E-2</v>
      </c>
      <c r="P17" s="31">
        <v>1101941</v>
      </c>
      <c r="Q17" s="31">
        <v>4942301</v>
      </c>
      <c r="R17" s="31">
        <v>13317083</v>
      </c>
      <c r="S17" s="31">
        <v>1101941</v>
      </c>
      <c r="T17" s="36">
        <f t="shared" si="5"/>
        <v>0.22296112681117561</v>
      </c>
      <c r="U17" s="36">
        <f t="shared" si="6"/>
        <v>0.2497420460805071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2405000</v>
      </c>
      <c r="E18" s="31">
        <v>2755500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849645</v>
      </c>
      <c r="Q18" s="31">
        <v>2396000</v>
      </c>
      <c r="R18" s="31">
        <v>2396000</v>
      </c>
      <c r="S18" s="31">
        <v>849645</v>
      </c>
      <c r="T18" s="36">
        <f t="shared" si="5"/>
        <v>0.35460976627712854</v>
      </c>
      <c r="U18" s="36">
        <f t="shared" si="6"/>
        <v>-1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303003210</v>
      </c>
      <c r="E19" s="32">
        <f>SUM(E11:E18)</f>
        <v>303353710</v>
      </c>
      <c r="F19" s="32">
        <f>SUM(F11:F18)</f>
        <v>59826084</v>
      </c>
      <c r="G19" s="37">
        <f t="shared" si="0"/>
        <v>0.19744373005157273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59826084</v>
      </c>
      <c r="O19" s="37">
        <f t="shared" si="4"/>
        <v>0.19744373005157273</v>
      </c>
      <c r="P19" s="32">
        <f>SUM(P11:P18)</f>
        <v>58573318</v>
      </c>
      <c r="Q19" s="32">
        <f>SUM(Q11:Q18)</f>
        <v>284452631</v>
      </c>
      <c r="R19" s="32">
        <f>SUM(R11:R18)</f>
        <v>283989761</v>
      </c>
      <c r="S19" s="32">
        <f>SUM(S11:S18)</f>
        <v>58573318</v>
      </c>
      <c r="T19" s="37">
        <f t="shared" si="5"/>
        <v>0.20591589465734278</v>
      </c>
      <c r="U19" s="37">
        <f t="shared" si="6"/>
        <v>2.1387997859366514E-2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36596752</v>
      </c>
      <c r="E20" s="31">
        <v>36596752</v>
      </c>
      <c r="F20" s="31">
        <v>792031</v>
      </c>
      <c r="G20" s="36">
        <f t="shared" si="0"/>
        <v>2.1642111846428339E-2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792031</v>
      </c>
      <c r="O20" s="36">
        <f t="shared" si="4"/>
        <v>2.1642111846428339E-2</v>
      </c>
      <c r="P20" s="31">
        <v>4227618</v>
      </c>
      <c r="Q20" s="31">
        <v>41228009</v>
      </c>
      <c r="R20" s="31">
        <v>84093009</v>
      </c>
      <c r="S20" s="31">
        <v>4227618</v>
      </c>
      <c r="T20" s="36">
        <f t="shared" si="5"/>
        <v>0.10254237598521918</v>
      </c>
      <c r="U20" s="36">
        <f t="shared" si="6"/>
        <v>-0.81265312996585781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174801839</v>
      </c>
      <c r="E21" s="31">
        <v>176299992</v>
      </c>
      <c r="F21" s="31">
        <v>8409886</v>
      </c>
      <c r="G21" s="36">
        <f t="shared" si="0"/>
        <v>4.8110969816513201E-2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8409886</v>
      </c>
      <c r="O21" s="36">
        <f t="shared" si="4"/>
        <v>4.8110969816513201E-2</v>
      </c>
      <c r="P21" s="31">
        <v>7613497</v>
      </c>
      <c r="Q21" s="31">
        <v>175078882</v>
      </c>
      <c r="R21" s="31">
        <v>180297279</v>
      </c>
      <c r="S21" s="31">
        <v>7613497</v>
      </c>
      <c r="T21" s="36">
        <f t="shared" si="5"/>
        <v>4.3486095598896962E-2</v>
      </c>
      <c r="U21" s="36">
        <f t="shared" si="6"/>
        <v>0.10460226095840053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10332744</v>
      </c>
      <c r="E22" s="31">
        <v>10332744</v>
      </c>
      <c r="F22" s="31">
        <v>3015462</v>
      </c>
      <c r="G22" s="36">
        <f t="shared" si="0"/>
        <v>0.29183554726605054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3015462</v>
      </c>
      <c r="O22" s="36">
        <f t="shared" si="4"/>
        <v>0.29183554726605054</v>
      </c>
      <c r="P22" s="31">
        <v>1541822</v>
      </c>
      <c r="Q22" s="31">
        <v>10145843</v>
      </c>
      <c r="R22" s="31">
        <v>10650843</v>
      </c>
      <c r="S22" s="31">
        <v>1541822</v>
      </c>
      <c r="T22" s="36">
        <f t="shared" si="5"/>
        <v>0.15196588395858285</v>
      </c>
      <c r="U22" s="36">
        <f t="shared" si="6"/>
        <v>0.95577829347356569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69022072</v>
      </c>
      <c r="E23" s="31">
        <v>69022072</v>
      </c>
      <c r="F23" s="31">
        <v>12427873</v>
      </c>
      <c r="G23" s="36">
        <f t="shared" si="0"/>
        <v>0.18005650424403372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12427873</v>
      </c>
      <c r="O23" s="36">
        <f t="shared" si="4"/>
        <v>0.18005650424403372</v>
      </c>
      <c r="P23" s="31">
        <v>9684416</v>
      </c>
      <c r="Q23" s="31">
        <v>47803674</v>
      </c>
      <c r="R23" s="31">
        <v>48799774</v>
      </c>
      <c r="S23" s="31">
        <v>9684416</v>
      </c>
      <c r="T23" s="36">
        <f t="shared" si="5"/>
        <v>0.20258727394049253</v>
      </c>
      <c r="U23" s="36">
        <f t="shared" si="6"/>
        <v>0.28328574485028324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9025345</v>
      </c>
      <c r="E24" s="31">
        <v>15225344</v>
      </c>
      <c r="F24" s="31">
        <v>3766826</v>
      </c>
      <c r="G24" s="36">
        <f t="shared" si="0"/>
        <v>0.4173608875893387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3766826</v>
      </c>
      <c r="O24" s="36">
        <f t="shared" si="4"/>
        <v>0.4173608875893387</v>
      </c>
      <c r="P24" s="31">
        <v>1781234</v>
      </c>
      <c r="Q24" s="31">
        <v>7903336</v>
      </c>
      <c r="R24" s="31">
        <v>7828336</v>
      </c>
      <c r="S24" s="31">
        <v>1781234</v>
      </c>
      <c r="T24" s="36">
        <f t="shared" si="5"/>
        <v>0.22537748616533576</v>
      </c>
      <c r="U24" s="36">
        <f t="shared" si="6"/>
        <v>1.1147283287877956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53877083</v>
      </c>
      <c r="E25" s="31">
        <v>53877083</v>
      </c>
      <c r="F25" s="31">
        <v>9721501</v>
      </c>
      <c r="G25" s="36">
        <f t="shared" si="0"/>
        <v>0.18043851780171544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9721501</v>
      </c>
      <c r="O25" s="36">
        <f t="shared" si="4"/>
        <v>0.18043851780171544</v>
      </c>
      <c r="P25" s="31">
        <v>6129147</v>
      </c>
      <c r="Q25" s="31">
        <v>27621982</v>
      </c>
      <c r="R25" s="31">
        <v>55449354</v>
      </c>
      <c r="S25" s="31">
        <v>6129147</v>
      </c>
      <c r="T25" s="36">
        <f t="shared" si="5"/>
        <v>0.22189381630905414</v>
      </c>
      <c r="U25" s="36">
        <f t="shared" si="6"/>
        <v>0.58610994319437926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3823526</v>
      </c>
      <c r="E26" s="31">
        <v>3823526</v>
      </c>
      <c r="F26" s="31">
        <v>457657</v>
      </c>
      <c r="G26" s="36">
        <f t="shared" si="0"/>
        <v>0.11969501449708986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457657</v>
      </c>
      <c r="O26" s="36">
        <f t="shared" si="4"/>
        <v>0.11969501449708986</v>
      </c>
      <c r="P26" s="31">
        <v>1063161</v>
      </c>
      <c r="Q26" s="31">
        <v>3882067</v>
      </c>
      <c r="R26" s="31">
        <v>4102430</v>
      </c>
      <c r="S26" s="31">
        <v>1063161</v>
      </c>
      <c r="T26" s="36">
        <f t="shared" si="5"/>
        <v>0.27386467054793234</v>
      </c>
      <c r="U26" s="36">
        <f t="shared" si="6"/>
        <v>-0.56953180186255892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357479361</v>
      </c>
      <c r="E27" s="32">
        <f>SUM(E20:E26)</f>
        <v>365177513</v>
      </c>
      <c r="F27" s="32">
        <f>SUM(F20:F26)</f>
        <v>38591236</v>
      </c>
      <c r="G27" s="37">
        <f t="shared" si="0"/>
        <v>0.10795374561498111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38591236</v>
      </c>
      <c r="O27" s="37">
        <f t="shared" si="4"/>
        <v>0.10795374561498111</v>
      </c>
      <c r="P27" s="32">
        <f>SUM(P20:P26)</f>
        <v>32040895</v>
      </c>
      <c r="Q27" s="32">
        <f>SUM(Q20:Q26)</f>
        <v>313663793</v>
      </c>
      <c r="R27" s="32">
        <f>SUM(R20:R26)</f>
        <v>391221025</v>
      </c>
      <c r="S27" s="32">
        <f>SUM(S20:S26)</f>
        <v>32040895</v>
      </c>
      <c r="T27" s="37">
        <f t="shared" si="5"/>
        <v>0.10215044169921136</v>
      </c>
      <c r="U27" s="37">
        <f t="shared" si="6"/>
        <v>0.20443689229030593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80096745</v>
      </c>
      <c r="E28" s="31">
        <v>80096745</v>
      </c>
      <c r="F28" s="31">
        <v>3650663</v>
      </c>
      <c r="G28" s="36">
        <f t="shared" si="0"/>
        <v>4.557816925019862E-2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3650663</v>
      </c>
      <c r="O28" s="36">
        <f t="shared" si="4"/>
        <v>4.557816925019862E-2</v>
      </c>
      <c r="P28" s="31">
        <v>5226915</v>
      </c>
      <c r="Q28" s="31">
        <v>80462593</v>
      </c>
      <c r="R28" s="31">
        <v>80637278</v>
      </c>
      <c r="S28" s="31">
        <v>5226915</v>
      </c>
      <c r="T28" s="36">
        <f t="shared" si="5"/>
        <v>6.4960807315767213E-2</v>
      </c>
      <c r="U28" s="36">
        <f t="shared" si="6"/>
        <v>-0.30156449837045374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39723465</v>
      </c>
      <c r="E29" s="31">
        <v>39723465</v>
      </c>
      <c r="F29" s="31">
        <v>10915131</v>
      </c>
      <c r="G29" s="36">
        <f t="shared" si="0"/>
        <v>0.27477791778738336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10915131</v>
      </c>
      <c r="O29" s="36">
        <f t="shared" si="4"/>
        <v>0.27477791778738336</v>
      </c>
      <c r="P29" s="31">
        <v>9592675</v>
      </c>
      <c r="Q29" s="31">
        <v>29806958</v>
      </c>
      <c r="R29" s="31">
        <v>60385394</v>
      </c>
      <c r="S29" s="31">
        <v>9592675</v>
      </c>
      <c r="T29" s="36">
        <f t="shared" si="5"/>
        <v>0.32182670234245309</v>
      </c>
      <c r="U29" s="36">
        <f t="shared" si="6"/>
        <v>0.1378610241668774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1694225</v>
      </c>
      <c r="E30" s="31">
        <v>1694225</v>
      </c>
      <c r="F30" s="31">
        <v>866638</v>
      </c>
      <c r="G30" s="36">
        <f t="shared" si="0"/>
        <v>0.51152473844973367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866638</v>
      </c>
      <c r="O30" s="36">
        <f t="shared" si="4"/>
        <v>0.51152473844973367</v>
      </c>
      <c r="P30" s="31">
        <v>663978</v>
      </c>
      <c r="Q30" s="31">
        <v>3302025</v>
      </c>
      <c r="R30" s="31">
        <v>3282044</v>
      </c>
      <c r="S30" s="31">
        <v>663978</v>
      </c>
      <c r="T30" s="36">
        <f t="shared" si="5"/>
        <v>0.2010820632793513</v>
      </c>
      <c r="U30" s="36">
        <f t="shared" si="6"/>
        <v>0.30522095611601596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32066242</v>
      </c>
      <c r="E31" s="31">
        <v>32066242</v>
      </c>
      <c r="F31" s="31">
        <v>8850758</v>
      </c>
      <c r="G31" s="36">
        <f t="shared" si="0"/>
        <v>0.27601481957255858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8850758</v>
      </c>
      <c r="O31" s="36">
        <f t="shared" si="4"/>
        <v>0.27601481957255858</v>
      </c>
      <c r="P31" s="31">
        <v>7876812</v>
      </c>
      <c r="Q31" s="31">
        <v>30346619</v>
      </c>
      <c r="R31" s="31">
        <v>38026616</v>
      </c>
      <c r="S31" s="31">
        <v>7876812</v>
      </c>
      <c r="T31" s="36">
        <f t="shared" si="5"/>
        <v>0.25956143582255409</v>
      </c>
      <c r="U31" s="36">
        <f t="shared" si="6"/>
        <v>0.12364723190041849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7209505</v>
      </c>
      <c r="E32" s="31">
        <v>7209505</v>
      </c>
      <c r="F32" s="31">
        <v>2703315</v>
      </c>
      <c r="G32" s="36">
        <f t="shared" si="0"/>
        <v>0.37496541024661195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2703315</v>
      </c>
      <c r="O32" s="36">
        <f t="shared" si="4"/>
        <v>0.37496541024661195</v>
      </c>
      <c r="P32" s="31">
        <v>520347</v>
      </c>
      <c r="Q32" s="31">
        <v>5583465</v>
      </c>
      <c r="R32" s="31">
        <v>5037448</v>
      </c>
      <c r="S32" s="31">
        <v>520347</v>
      </c>
      <c r="T32" s="36">
        <f t="shared" si="5"/>
        <v>9.319427989608603E-2</v>
      </c>
      <c r="U32" s="36">
        <f t="shared" si="6"/>
        <v>4.1952158847845764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64080767</v>
      </c>
      <c r="E33" s="31">
        <v>65380767</v>
      </c>
      <c r="F33" s="31">
        <v>10519746</v>
      </c>
      <c r="G33" s="36">
        <f t="shared" si="0"/>
        <v>0.16416385902497077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10519746</v>
      </c>
      <c r="O33" s="36">
        <f t="shared" si="4"/>
        <v>0.16416385902497077</v>
      </c>
      <c r="P33" s="31">
        <v>9670399</v>
      </c>
      <c r="Q33" s="31">
        <v>54089666</v>
      </c>
      <c r="R33" s="31">
        <v>71175579</v>
      </c>
      <c r="S33" s="31">
        <v>9670399</v>
      </c>
      <c r="T33" s="36">
        <f t="shared" si="5"/>
        <v>0.17878459445469677</v>
      </c>
      <c r="U33" s="36">
        <f t="shared" si="6"/>
        <v>8.7829571458220013E-2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1642130</v>
      </c>
      <c r="E34" s="31">
        <v>1642130</v>
      </c>
      <c r="F34" s="31">
        <v>231165</v>
      </c>
      <c r="G34" s="36">
        <f t="shared" si="0"/>
        <v>0.14077143709694118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231165</v>
      </c>
      <c r="O34" s="36">
        <f t="shared" si="4"/>
        <v>0.14077143709694118</v>
      </c>
      <c r="P34" s="31">
        <v>362827</v>
      </c>
      <c r="Q34" s="31">
        <v>1778039</v>
      </c>
      <c r="R34" s="31">
        <v>1522366</v>
      </c>
      <c r="S34" s="31">
        <v>362827</v>
      </c>
      <c r="T34" s="36">
        <f t="shared" si="5"/>
        <v>0.20406020340386236</v>
      </c>
      <c r="U34" s="36">
        <f t="shared" si="6"/>
        <v>-0.36287817610045559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226513079</v>
      </c>
      <c r="E35" s="32">
        <f>SUM(E28:E34)</f>
        <v>227813079</v>
      </c>
      <c r="F35" s="32">
        <f>SUM(F28:F34)</f>
        <v>37737416</v>
      </c>
      <c r="G35" s="37">
        <f t="shared" si="0"/>
        <v>0.16660148794321938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37737416</v>
      </c>
      <c r="O35" s="37">
        <f t="shared" si="4"/>
        <v>0.16660148794321938</v>
      </c>
      <c r="P35" s="32">
        <f>SUM(P28:P34)</f>
        <v>33913953</v>
      </c>
      <c r="Q35" s="32">
        <f>SUM(Q28:Q34)</f>
        <v>205369365</v>
      </c>
      <c r="R35" s="32">
        <f>SUM(R28:R34)</f>
        <v>260066725</v>
      </c>
      <c r="S35" s="32">
        <f>SUM(S28:S34)</f>
        <v>33913953</v>
      </c>
      <c r="T35" s="37">
        <f t="shared" si="5"/>
        <v>0.16513637757023789</v>
      </c>
      <c r="U35" s="37">
        <f t="shared" si="6"/>
        <v>0.11274011614039803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66838644</v>
      </c>
      <c r="E36" s="31">
        <v>66838644</v>
      </c>
      <c r="F36" s="31">
        <v>6161821</v>
      </c>
      <c r="G36" s="36">
        <f t="shared" si="0"/>
        <v>9.2189497441031276E-2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6161821</v>
      </c>
      <c r="O36" s="36">
        <f t="shared" si="4"/>
        <v>9.2189497441031276E-2</v>
      </c>
      <c r="P36" s="31">
        <v>4751349</v>
      </c>
      <c r="Q36" s="31">
        <v>68848764</v>
      </c>
      <c r="R36" s="31">
        <v>56530825</v>
      </c>
      <c r="S36" s="31">
        <v>4751349</v>
      </c>
      <c r="T36" s="36">
        <f t="shared" si="5"/>
        <v>6.9011391402756334E-2</v>
      </c>
      <c r="U36" s="36">
        <f t="shared" si="6"/>
        <v>0.29685716624899583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32039916</v>
      </c>
      <c r="E37" s="31">
        <v>32039969</v>
      </c>
      <c r="F37" s="31">
        <v>4179540</v>
      </c>
      <c r="G37" s="36">
        <f t="shared" si="0"/>
        <v>0.13044790754133062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4179540</v>
      </c>
      <c r="O37" s="36">
        <f t="shared" si="4"/>
        <v>0.13044790754133062</v>
      </c>
      <c r="P37" s="31">
        <v>6298338</v>
      </c>
      <c r="Q37" s="31">
        <v>32015685</v>
      </c>
      <c r="R37" s="31">
        <v>29686635</v>
      </c>
      <c r="S37" s="31">
        <v>6298338</v>
      </c>
      <c r="T37" s="36">
        <f t="shared" si="5"/>
        <v>0.19672663570996529</v>
      </c>
      <c r="U37" s="36">
        <f t="shared" si="6"/>
        <v>-0.33640588993477327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19751164</v>
      </c>
      <c r="E38" s="31">
        <v>19751164</v>
      </c>
      <c r="F38" s="31">
        <v>1115401</v>
      </c>
      <c r="G38" s="36">
        <f t="shared" si="0"/>
        <v>5.6472671686590217E-2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1115401</v>
      </c>
      <c r="O38" s="36">
        <f t="shared" si="4"/>
        <v>5.6472671686590217E-2</v>
      </c>
      <c r="P38" s="31">
        <v>1162431</v>
      </c>
      <c r="Q38" s="31">
        <v>30547168</v>
      </c>
      <c r="R38" s="31">
        <v>7943224</v>
      </c>
      <c r="S38" s="31">
        <v>1162431</v>
      </c>
      <c r="T38" s="36">
        <f t="shared" si="5"/>
        <v>3.8053642157597066E-2</v>
      </c>
      <c r="U38" s="36">
        <f t="shared" si="6"/>
        <v>-4.045831537527822E-2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27133000</v>
      </c>
      <c r="E39" s="31">
        <v>27133000</v>
      </c>
      <c r="F39" s="31">
        <v>6352625</v>
      </c>
      <c r="G39" s="36">
        <f t="shared" si="0"/>
        <v>0.234129104780157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6352625</v>
      </c>
      <c r="O39" s="36">
        <f t="shared" si="4"/>
        <v>0.234129104780157</v>
      </c>
      <c r="P39" s="31">
        <v>5451972</v>
      </c>
      <c r="Q39" s="31">
        <v>26817998</v>
      </c>
      <c r="R39" s="31">
        <v>26213998</v>
      </c>
      <c r="S39" s="31">
        <v>5451972</v>
      </c>
      <c r="T39" s="36">
        <f t="shared" si="5"/>
        <v>0.20329526462042394</v>
      </c>
      <c r="U39" s="36">
        <f t="shared" si="6"/>
        <v>0.16519765692120214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145762724</v>
      </c>
      <c r="E40" s="32">
        <f>SUM(E36:E39)</f>
        <v>145762777</v>
      </c>
      <c r="F40" s="32">
        <f>SUM(F36:F39)</f>
        <v>17809387</v>
      </c>
      <c r="G40" s="37">
        <f t="shared" si="0"/>
        <v>0.12218066808356298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17809387</v>
      </c>
      <c r="O40" s="37">
        <f t="shared" si="4"/>
        <v>0.12218066808356298</v>
      </c>
      <c r="P40" s="32">
        <f>SUM(P36:P39)</f>
        <v>17664090</v>
      </c>
      <c r="Q40" s="32">
        <f>SUM(Q36:Q39)</f>
        <v>158229615</v>
      </c>
      <c r="R40" s="32">
        <f>SUM(R36:R39)</f>
        <v>120374682</v>
      </c>
      <c r="S40" s="32">
        <f>SUM(S36:S39)</f>
        <v>17664090</v>
      </c>
      <c r="T40" s="37">
        <f t="shared" si="5"/>
        <v>0.11163580218532415</v>
      </c>
      <c r="U40" s="37">
        <f t="shared" si="6"/>
        <v>8.2255581804666633E-3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78073192</v>
      </c>
      <c r="E41" s="31">
        <v>82211192</v>
      </c>
      <c r="F41" s="31">
        <v>14983825</v>
      </c>
      <c r="G41" s="36">
        <f t="shared" si="0"/>
        <v>0.191920230442224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14983825</v>
      </c>
      <c r="O41" s="36">
        <f t="shared" si="4"/>
        <v>0.191920230442224</v>
      </c>
      <c r="P41" s="31">
        <v>18510910</v>
      </c>
      <c r="Q41" s="31">
        <v>75290169</v>
      </c>
      <c r="R41" s="31">
        <v>77962888</v>
      </c>
      <c r="S41" s="31">
        <v>18510910</v>
      </c>
      <c r="T41" s="36">
        <f t="shared" si="5"/>
        <v>0.24586091711389305</v>
      </c>
      <c r="U41" s="36">
        <f t="shared" si="6"/>
        <v>-0.19054087562415889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86342933</v>
      </c>
      <c r="E42" s="31">
        <v>86342933</v>
      </c>
      <c r="F42" s="31">
        <v>8112951</v>
      </c>
      <c r="G42" s="36">
        <f t="shared" si="0"/>
        <v>9.3961957488750122E-2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8112951</v>
      </c>
      <c r="O42" s="36">
        <f t="shared" si="4"/>
        <v>9.3961957488750122E-2</v>
      </c>
      <c r="P42" s="31">
        <v>6334538</v>
      </c>
      <c r="Q42" s="31">
        <v>78058657</v>
      </c>
      <c r="R42" s="31">
        <v>82321566</v>
      </c>
      <c r="S42" s="31">
        <v>6334538</v>
      </c>
      <c r="T42" s="36">
        <f t="shared" si="5"/>
        <v>8.1150999049343114E-2</v>
      </c>
      <c r="U42" s="36">
        <f t="shared" si="6"/>
        <v>0.28074865128285609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49972577</v>
      </c>
      <c r="E43" s="31">
        <v>54572577</v>
      </c>
      <c r="F43" s="31">
        <v>10794707</v>
      </c>
      <c r="G43" s="36">
        <f t="shared" si="0"/>
        <v>0.21601261427842713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10794707</v>
      </c>
      <c r="O43" s="36">
        <f t="shared" si="4"/>
        <v>0.21601261427842713</v>
      </c>
      <c r="P43" s="31">
        <v>6711465</v>
      </c>
      <c r="Q43" s="31">
        <v>43820611</v>
      </c>
      <c r="R43" s="31">
        <v>62213456</v>
      </c>
      <c r="S43" s="31">
        <v>6711465</v>
      </c>
      <c r="T43" s="36">
        <f t="shared" si="5"/>
        <v>0.15315772297195948</v>
      </c>
      <c r="U43" s="36">
        <f t="shared" si="6"/>
        <v>0.60839801742242572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95474355</v>
      </c>
      <c r="E44" s="31">
        <v>95474355</v>
      </c>
      <c r="F44" s="31">
        <v>49610107</v>
      </c>
      <c r="G44" s="36">
        <f t="shared" si="0"/>
        <v>0.51961709508275811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49610107</v>
      </c>
      <c r="O44" s="36">
        <f t="shared" si="4"/>
        <v>0.51961709508275811</v>
      </c>
      <c r="P44" s="31">
        <v>24543389</v>
      </c>
      <c r="Q44" s="31">
        <v>84656161</v>
      </c>
      <c r="R44" s="31">
        <v>132002501</v>
      </c>
      <c r="S44" s="31">
        <v>24543389</v>
      </c>
      <c r="T44" s="36">
        <f t="shared" si="5"/>
        <v>0.28991852111035366</v>
      </c>
      <c r="U44" s="36">
        <f t="shared" si="6"/>
        <v>1.0213226054478457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177244458</v>
      </c>
      <c r="E45" s="31">
        <v>177244458</v>
      </c>
      <c r="F45" s="31">
        <v>68345946</v>
      </c>
      <c r="G45" s="36">
        <f t="shared" si="0"/>
        <v>0.3856027250228608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68345946</v>
      </c>
      <c r="O45" s="36">
        <f t="shared" si="4"/>
        <v>0.3856027250228608</v>
      </c>
      <c r="P45" s="31">
        <v>47823777</v>
      </c>
      <c r="Q45" s="31">
        <v>160374793</v>
      </c>
      <c r="R45" s="31">
        <v>162722573</v>
      </c>
      <c r="S45" s="31">
        <v>47823777</v>
      </c>
      <c r="T45" s="36">
        <f t="shared" si="5"/>
        <v>0.29820008559574573</v>
      </c>
      <c r="U45" s="36">
        <f t="shared" si="6"/>
        <v>0.42912062340872836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11134665</v>
      </c>
      <c r="E46" s="31">
        <v>11134665</v>
      </c>
      <c r="F46" s="31">
        <v>64578</v>
      </c>
      <c r="G46" s="36">
        <f t="shared" si="0"/>
        <v>5.7997254520005762E-3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64578</v>
      </c>
      <c r="O46" s="36">
        <f t="shared" si="4"/>
        <v>5.7997254520005762E-3</v>
      </c>
      <c r="P46" s="31">
        <v>580397</v>
      </c>
      <c r="Q46" s="31">
        <v>9183327</v>
      </c>
      <c r="R46" s="31">
        <v>9183327</v>
      </c>
      <c r="S46" s="31">
        <v>580397</v>
      </c>
      <c r="T46" s="36">
        <f t="shared" si="5"/>
        <v>6.3201168813873235E-2</v>
      </c>
      <c r="U46" s="36">
        <f t="shared" si="6"/>
        <v>-0.88873477981450633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498242180</v>
      </c>
      <c r="E47" s="32">
        <f>SUM(E41:E46)</f>
        <v>506980180</v>
      </c>
      <c r="F47" s="32">
        <f>SUM(F41:F46)</f>
        <v>151912114</v>
      </c>
      <c r="G47" s="37">
        <f t="shared" si="0"/>
        <v>0.30489613304116486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151912114</v>
      </c>
      <c r="O47" s="37">
        <f t="shared" si="4"/>
        <v>0.30489613304116486</v>
      </c>
      <c r="P47" s="32">
        <f>SUM(P41:P46)</f>
        <v>104504476</v>
      </c>
      <c r="Q47" s="32">
        <f>SUM(Q41:Q46)</f>
        <v>451383718</v>
      </c>
      <c r="R47" s="32">
        <f>SUM(R41:R46)</f>
        <v>526406311</v>
      </c>
      <c r="S47" s="32">
        <f>SUM(S41:S46)</f>
        <v>104504476</v>
      </c>
      <c r="T47" s="37">
        <f t="shared" si="5"/>
        <v>0.23152026055135644</v>
      </c>
      <c r="U47" s="37">
        <f t="shared" si="6"/>
        <v>0.45364217701067666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67013784</v>
      </c>
      <c r="E48" s="31">
        <v>67013784</v>
      </c>
      <c r="F48" s="31">
        <v>5750088</v>
      </c>
      <c r="G48" s="36">
        <f t="shared" si="0"/>
        <v>8.5804556268602894E-2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5750088</v>
      </c>
      <c r="O48" s="36">
        <f t="shared" si="4"/>
        <v>8.5804556268602894E-2</v>
      </c>
      <c r="P48" s="31">
        <v>5395560</v>
      </c>
      <c r="Q48" s="31">
        <v>65840988</v>
      </c>
      <c r="R48" s="31">
        <v>86280988</v>
      </c>
      <c r="S48" s="31">
        <v>5395560</v>
      </c>
      <c r="T48" s="36">
        <f t="shared" si="5"/>
        <v>8.194834500357133E-2</v>
      </c>
      <c r="U48" s="36">
        <f t="shared" si="6"/>
        <v>6.5707359384382658E-2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57880461</v>
      </c>
      <c r="E49" s="31">
        <v>61320461</v>
      </c>
      <c r="F49" s="31">
        <v>2947322</v>
      </c>
      <c r="G49" s="36">
        <f t="shared" si="0"/>
        <v>5.0920845291816182E-2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2947322</v>
      </c>
      <c r="O49" s="36">
        <f t="shared" si="4"/>
        <v>5.0920845291816182E-2</v>
      </c>
      <c r="P49" s="31">
        <v>3516389</v>
      </c>
      <c r="Q49" s="31">
        <v>12995984</v>
      </c>
      <c r="R49" s="31">
        <v>24735979</v>
      </c>
      <c r="S49" s="31">
        <v>3516389</v>
      </c>
      <c r="T49" s="36">
        <f t="shared" si="5"/>
        <v>0.2705750484149565</v>
      </c>
      <c r="U49" s="36">
        <f t="shared" si="6"/>
        <v>-0.16183277788663308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65786112</v>
      </c>
      <c r="E50" s="31">
        <v>65786112</v>
      </c>
      <c r="F50" s="31">
        <v>13095127</v>
      </c>
      <c r="G50" s="36">
        <f t="shared" si="0"/>
        <v>0.19905610168906165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13095127</v>
      </c>
      <c r="O50" s="36">
        <f t="shared" si="4"/>
        <v>0.19905610168906165</v>
      </c>
      <c r="P50" s="31">
        <v>9801661</v>
      </c>
      <c r="Q50" s="31">
        <v>62239554</v>
      </c>
      <c r="R50" s="31">
        <v>89333177</v>
      </c>
      <c r="S50" s="31">
        <v>9801661</v>
      </c>
      <c r="T50" s="36">
        <f t="shared" si="5"/>
        <v>0.15748282836345517</v>
      </c>
      <c r="U50" s="36">
        <f t="shared" si="6"/>
        <v>0.3360110087463748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1162640</v>
      </c>
      <c r="E51" s="31">
        <v>1162640</v>
      </c>
      <c r="F51" s="31">
        <v>384254</v>
      </c>
      <c r="G51" s="36">
        <f t="shared" si="0"/>
        <v>0.33050127296497628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384254</v>
      </c>
      <c r="O51" s="36">
        <f t="shared" si="4"/>
        <v>0.33050127296497628</v>
      </c>
      <c r="P51" s="31">
        <v>0</v>
      </c>
      <c r="Q51" s="31">
        <v>410000</v>
      </c>
      <c r="R51" s="31">
        <v>1250000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480530</v>
      </c>
      <c r="E52" s="31">
        <v>480530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192323527</v>
      </c>
      <c r="E53" s="32">
        <f>SUM(E48:E52)</f>
        <v>195763527</v>
      </c>
      <c r="F53" s="32">
        <f>SUM(F48:F52)</f>
        <v>22176791</v>
      </c>
      <c r="G53" s="37">
        <f t="shared" si="0"/>
        <v>0.11530981854341721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22176791</v>
      </c>
      <c r="O53" s="37">
        <f t="shared" si="4"/>
        <v>0.11530981854341721</v>
      </c>
      <c r="P53" s="32">
        <f>SUM(P48:P52)</f>
        <v>18713610</v>
      </c>
      <c r="Q53" s="32">
        <f>SUM(Q48:Q52)</f>
        <v>141486526</v>
      </c>
      <c r="R53" s="32">
        <f>SUM(R48:R52)</f>
        <v>201600144</v>
      </c>
      <c r="S53" s="32">
        <f>SUM(S48:S52)</f>
        <v>18713610</v>
      </c>
      <c r="T53" s="37">
        <f t="shared" si="5"/>
        <v>0.13226425532562727</v>
      </c>
      <c r="U53" s="37">
        <f t="shared" si="6"/>
        <v>0.18506215529766834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3135229683</v>
      </c>
      <c r="E54" s="32">
        <f>SUM(E8:E9,E11:E18,E20:E26,E28:E34,E36:E39,E41:E46,E48:E52)</f>
        <v>3156756388</v>
      </c>
      <c r="F54" s="32">
        <f>SUM(F8:F9,F11:F18,F20:F26,F28:F34,F36:F39,F41:F46,F48:F52)</f>
        <v>624379866</v>
      </c>
      <c r="G54" s="37">
        <f t="shared" si="0"/>
        <v>0.19914964105677613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624379866</v>
      </c>
      <c r="O54" s="37">
        <f t="shared" si="4"/>
        <v>0.19914964105677613</v>
      </c>
      <c r="P54" s="32">
        <f>SUM(P8:P9,P11:P18,P20:P26,P28:P34,P36:P39,P41:P46,P48:P52)</f>
        <v>532459802</v>
      </c>
      <c r="Q54" s="32">
        <f>SUM(Q8:Q9,Q11:Q18,Q20:Q26,Q28:Q34,Q36:Q39,Q41:Q46,Q48:Q52)</f>
        <v>2500114729</v>
      </c>
      <c r="R54" s="32">
        <f>SUM(R8:R9,R11:R18,R20:R26,R28:R34,R36:R39,R41:R46,R48:R52)</f>
        <v>2755298548</v>
      </c>
      <c r="S54" s="32">
        <f>SUM(S8:S9,S11:S18,S20:S26,S28:S34,S36:S39,S41:S46,S48:S52)</f>
        <v>532459802</v>
      </c>
      <c r="T54" s="37">
        <f t="shared" si="5"/>
        <v>0.21297414707563206</v>
      </c>
      <c r="U54" s="37">
        <f t="shared" si="6"/>
        <v>0.17263287041525821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402946282</v>
      </c>
      <c r="E57" s="31">
        <v>402946282</v>
      </c>
      <c r="F57" s="31">
        <v>32370569</v>
      </c>
      <c r="G57" s="36">
        <f t="shared" ref="G57:G85" si="7">IF(($D57      =0),0,($F57      /$D57      ))</f>
        <v>8.0334700792697722E-2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32370569</v>
      </c>
      <c r="O57" s="36">
        <f t="shared" ref="O57:O85" si="11">IF(($D57      =0),0,($N57      /$D57      ))</f>
        <v>8.0334700792697722E-2</v>
      </c>
      <c r="P57" s="31">
        <v>97991670</v>
      </c>
      <c r="Q57" s="31">
        <v>302396517</v>
      </c>
      <c r="R57" s="31">
        <v>300093518</v>
      </c>
      <c r="S57" s="31">
        <v>97991670</v>
      </c>
      <c r="T57" s="36">
        <f t="shared" ref="T57:T85" si="12">IF(($Q57      =0),0,($S57      /$Q57      ))</f>
        <v>0.3240502601423812</v>
      </c>
      <c r="U57" s="36">
        <f t="shared" ref="U57:U85" si="13">IF(($P57      =0),0,(($F57      /$P57      )-1))</f>
        <v>-0.66965999252793629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402946282</v>
      </c>
      <c r="E58" s="32">
        <f>E57</f>
        <v>402946282</v>
      </c>
      <c r="F58" s="32">
        <f>F57</f>
        <v>32370569</v>
      </c>
      <c r="G58" s="37">
        <f t="shared" si="7"/>
        <v>8.0334700792697722E-2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32370569</v>
      </c>
      <c r="O58" s="37">
        <f t="shared" si="11"/>
        <v>8.0334700792697722E-2</v>
      </c>
      <c r="P58" s="32">
        <f>P57</f>
        <v>97991670</v>
      </c>
      <c r="Q58" s="32">
        <f>Q57</f>
        <v>302396517</v>
      </c>
      <c r="R58" s="32">
        <f>R57</f>
        <v>300093518</v>
      </c>
      <c r="S58" s="32">
        <f>S57</f>
        <v>97991670</v>
      </c>
      <c r="T58" s="37">
        <f t="shared" si="12"/>
        <v>0.3240502601423812</v>
      </c>
      <c r="U58" s="37">
        <f t="shared" si="13"/>
        <v>-0.66965999252793629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9701134</v>
      </c>
      <c r="E59" s="31">
        <v>9701134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1325370</v>
      </c>
      <c r="Q59" s="31">
        <v>8824607</v>
      </c>
      <c r="R59" s="31">
        <v>8824607</v>
      </c>
      <c r="S59" s="31">
        <v>1325370</v>
      </c>
      <c r="T59" s="36">
        <f t="shared" si="12"/>
        <v>0.15019025776445341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2607978</v>
      </c>
      <c r="Q60" s="31">
        <v>10431913</v>
      </c>
      <c r="R60" s="31">
        <v>10431913</v>
      </c>
      <c r="S60" s="31">
        <v>2607978</v>
      </c>
      <c r="T60" s="36">
        <f t="shared" si="12"/>
        <v>0.2499999760350762</v>
      </c>
      <c r="U60" s="36">
        <f t="shared" si="13"/>
        <v>-1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5279285</v>
      </c>
      <c r="E61" s="31">
        <v>5279285</v>
      </c>
      <c r="F61" s="31">
        <v>471472</v>
      </c>
      <c r="G61" s="36">
        <f t="shared" si="7"/>
        <v>8.9306032919230546E-2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471472</v>
      </c>
      <c r="O61" s="36">
        <f t="shared" si="11"/>
        <v>8.9306032919230546E-2</v>
      </c>
      <c r="P61" s="31">
        <v>2076266</v>
      </c>
      <c r="Q61" s="31">
        <v>7562261</v>
      </c>
      <c r="R61" s="31">
        <v>5533389</v>
      </c>
      <c r="S61" s="31">
        <v>2076266</v>
      </c>
      <c r="T61" s="36">
        <f t="shared" si="12"/>
        <v>0.27455624713296722</v>
      </c>
      <c r="U61" s="36">
        <f t="shared" si="13"/>
        <v>-0.77292312256714701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14980419</v>
      </c>
      <c r="E63" s="32">
        <f>SUM(E59:E62)</f>
        <v>14980419</v>
      </c>
      <c r="F63" s="32">
        <f>SUM(F59:F62)</f>
        <v>471472</v>
      </c>
      <c r="G63" s="37">
        <f t="shared" si="7"/>
        <v>3.1472550934656771E-2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471472</v>
      </c>
      <c r="O63" s="37">
        <f t="shared" si="11"/>
        <v>3.1472550934656771E-2</v>
      </c>
      <c r="P63" s="32">
        <f>SUM(P59:P62)</f>
        <v>6009614</v>
      </c>
      <c r="Q63" s="32">
        <f>SUM(Q59:Q62)</f>
        <v>26818781</v>
      </c>
      <c r="R63" s="32">
        <f>SUM(R59:R62)</f>
        <v>24789909</v>
      </c>
      <c r="S63" s="32">
        <f>SUM(S59:S62)</f>
        <v>6009614</v>
      </c>
      <c r="T63" s="37">
        <f t="shared" si="12"/>
        <v>0.22408229516472059</v>
      </c>
      <c r="U63" s="37">
        <f t="shared" si="13"/>
        <v>-0.9215470411244383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24982307</v>
      </c>
      <c r="E64" s="31">
        <v>24982307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7558332</v>
      </c>
      <c r="R64" s="31">
        <v>7558332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11311345</v>
      </c>
      <c r="E65" s="31">
        <v>11311345</v>
      </c>
      <c r="F65" s="31">
        <v>1154181</v>
      </c>
      <c r="G65" s="36">
        <f t="shared" si="7"/>
        <v>0.10203746769283405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1154181</v>
      </c>
      <c r="O65" s="36">
        <f t="shared" si="11"/>
        <v>0.10203746769283405</v>
      </c>
      <c r="P65" s="31">
        <v>882404</v>
      </c>
      <c r="Q65" s="31">
        <v>3072972</v>
      </c>
      <c r="R65" s="31">
        <v>3169199</v>
      </c>
      <c r="S65" s="31">
        <v>882404</v>
      </c>
      <c r="T65" s="36">
        <f t="shared" si="12"/>
        <v>0.28715002935269179</v>
      </c>
      <c r="U65" s="36">
        <f t="shared" si="13"/>
        <v>0.30799611062506527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18470365</v>
      </c>
      <c r="E66" s="31">
        <v>18470365</v>
      </c>
      <c r="F66" s="31">
        <v>1163616</v>
      </c>
      <c r="G66" s="36">
        <f t="shared" si="7"/>
        <v>6.2999079877414446E-2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1163616</v>
      </c>
      <c r="O66" s="36">
        <f t="shared" si="11"/>
        <v>6.2999079877414446E-2</v>
      </c>
      <c r="P66" s="31">
        <v>667857</v>
      </c>
      <c r="Q66" s="31">
        <v>17717596</v>
      </c>
      <c r="R66" s="31">
        <v>17627446</v>
      </c>
      <c r="S66" s="31">
        <v>667857</v>
      </c>
      <c r="T66" s="36">
        <f t="shared" si="12"/>
        <v>3.7694560819650703E-2</v>
      </c>
      <c r="U66" s="36">
        <f t="shared" si="13"/>
        <v>0.74231309996002137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40270441</v>
      </c>
      <c r="E67" s="31">
        <v>40270441</v>
      </c>
      <c r="F67" s="31">
        <v>896128</v>
      </c>
      <c r="G67" s="36">
        <f t="shared" si="7"/>
        <v>2.2252748610326865E-2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896128</v>
      </c>
      <c r="O67" s="36">
        <f t="shared" si="11"/>
        <v>2.2252748610326865E-2</v>
      </c>
      <c r="P67" s="31">
        <v>4871544</v>
      </c>
      <c r="Q67" s="31">
        <v>52864838</v>
      </c>
      <c r="R67" s="31">
        <v>52681783</v>
      </c>
      <c r="S67" s="31">
        <v>4871544</v>
      </c>
      <c r="T67" s="36">
        <f t="shared" si="12"/>
        <v>9.2150930264838796E-2</v>
      </c>
      <c r="U67" s="36">
        <f t="shared" si="13"/>
        <v>-0.81604846430618294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41129002</v>
      </c>
      <c r="E68" s="31">
        <v>41129002</v>
      </c>
      <c r="F68" s="31">
        <v>3728270</v>
      </c>
      <c r="G68" s="36">
        <f t="shared" si="7"/>
        <v>9.0648200021969896E-2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3728270</v>
      </c>
      <c r="O68" s="36">
        <f t="shared" si="11"/>
        <v>9.0648200021969896E-2</v>
      </c>
      <c r="P68" s="31">
        <v>1701659</v>
      </c>
      <c r="Q68" s="31">
        <v>45922390</v>
      </c>
      <c r="R68" s="31">
        <v>45922390</v>
      </c>
      <c r="S68" s="31">
        <v>1701659</v>
      </c>
      <c r="T68" s="36">
        <f t="shared" si="12"/>
        <v>3.7055105363636341E-2</v>
      </c>
      <c r="U68" s="36">
        <f t="shared" si="13"/>
        <v>1.1909618789663501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136163460</v>
      </c>
      <c r="E70" s="32">
        <f>SUM(E64:E69)</f>
        <v>136163460</v>
      </c>
      <c r="F70" s="32">
        <f>SUM(F64:F69)</f>
        <v>6942195</v>
      </c>
      <c r="G70" s="37">
        <f t="shared" si="7"/>
        <v>5.0984272873206955E-2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6942195</v>
      </c>
      <c r="O70" s="37">
        <f t="shared" si="11"/>
        <v>5.0984272873206955E-2</v>
      </c>
      <c r="P70" s="32">
        <f>SUM(P64:P69)</f>
        <v>8123464</v>
      </c>
      <c r="Q70" s="32">
        <f>SUM(Q64:Q69)</f>
        <v>127136128</v>
      </c>
      <c r="R70" s="32">
        <f>SUM(R64:R69)</f>
        <v>126959150</v>
      </c>
      <c r="S70" s="32">
        <f>SUM(S64:S69)</f>
        <v>8123464</v>
      </c>
      <c r="T70" s="37">
        <f t="shared" si="12"/>
        <v>6.3895795221952961E-2</v>
      </c>
      <c r="U70" s="37">
        <f t="shared" si="13"/>
        <v>-0.14541444388748448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89891208</v>
      </c>
      <c r="E71" s="31">
        <v>89891208</v>
      </c>
      <c r="F71" s="31">
        <v>26928816</v>
      </c>
      <c r="G71" s="36">
        <f t="shared" si="7"/>
        <v>0.29957118831910678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26928816</v>
      </c>
      <c r="O71" s="36">
        <f t="shared" si="11"/>
        <v>0.29957118831910678</v>
      </c>
      <c r="P71" s="31">
        <v>6681487</v>
      </c>
      <c r="Q71" s="31">
        <v>137174664</v>
      </c>
      <c r="R71" s="31">
        <v>93156888</v>
      </c>
      <c r="S71" s="31">
        <v>6681487</v>
      </c>
      <c r="T71" s="36">
        <f t="shared" si="12"/>
        <v>4.8707879466721345E-2</v>
      </c>
      <c r="U71" s="36">
        <f t="shared" si="13"/>
        <v>3.0303627021948856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72009712</v>
      </c>
      <c r="E72" s="31">
        <v>72009712</v>
      </c>
      <c r="F72" s="31">
        <v>5312792</v>
      </c>
      <c r="G72" s="36">
        <f t="shared" si="7"/>
        <v>7.3778825833937509E-2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5312792</v>
      </c>
      <c r="O72" s="36">
        <f t="shared" si="11"/>
        <v>7.3778825833937509E-2</v>
      </c>
      <c r="P72" s="31">
        <v>6850378</v>
      </c>
      <c r="Q72" s="31">
        <v>66049131</v>
      </c>
      <c r="R72" s="31">
        <v>58689236</v>
      </c>
      <c r="S72" s="31">
        <v>6850378</v>
      </c>
      <c r="T72" s="36">
        <f t="shared" si="12"/>
        <v>0.1037163986305891</v>
      </c>
      <c r="U72" s="36">
        <f t="shared" si="13"/>
        <v>-0.22445272363072521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51224643</v>
      </c>
      <c r="E73" s="31">
        <v>51224643</v>
      </c>
      <c r="F73" s="31">
        <v>3856855</v>
      </c>
      <c r="G73" s="36">
        <f t="shared" si="7"/>
        <v>7.5292960070019427E-2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3856855</v>
      </c>
      <c r="O73" s="36">
        <f t="shared" si="11"/>
        <v>7.5292960070019427E-2</v>
      </c>
      <c r="P73" s="31">
        <v>4493447</v>
      </c>
      <c r="Q73" s="31">
        <v>54861986</v>
      </c>
      <c r="R73" s="31">
        <v>49041802</v>
      </c>
      <c r="S73" s="31">
        <v>4493447</v>
      </c>
      <c r="T73" s="36">
        <f t="shared" si="12"/>
        <v>8.1904563207026451E-2</v>
      </c>
      <c r="U73" s="36">
        <f t="shared" si="13"/>
        <v>-0.14167119362930058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89801609</v>
      </c>
      <c r="E74" s="31">
        <v>89801609</v>
      </c>
      <c r="F74" s="31">
        <v>9152888</v>
      </c>
      <c r="G74" s="36">
        <f t="shared" si="7"/>
        <v>0.10192342990201879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9152888</v>
      </c>
      <c r="O74" s="36">
        <f t="shared" si="11"/>
        <v>0.10192342990201879</v>
      </c>
      <c r="P74" s="31">
        <v>7966907</v>
      </c>
      <c r="Q74" s="31">
        <v>53902541</v>
      </c>
      <c r="R74" s="31">
        <v>182808905</v>
      </c>
      <c r="S74" s="31">
        <v>7966907</v>
      </c>
      <c r="T74" s="36">
        <f t="shared" si="12"/>
        <v>0.14780206743871313</v>
      </c>
      <c r="U74" s="36">
        <f t="shared" si="13"/>
        <v>0.1488634171328973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6748502</v>
      </c>
      <c r="E75" s="31">
        <v>6748502</v>
      </c>
      <c r="F75" s="31">
        <v>771393</v>
      </c>
      <c r="G75" s="36">
        <f t="shared" si="7"/>
        <v>0.11430581186758187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771393</v>
      </c>
      <c r="O75" s="36">
        <f t="shared" si="11"/>
        <v>0.11430581186758187</v>
      </c>
      <c r="P75" s="31">
        <v>387170</v>
      </c>
      <c r="Q75" s="31">
        <v>3832751</v>
      </c>
      <c r="R75" s="31">
        <v>3832752</v>
      </c>
      <c r="S75" s="31">
        <v>387170</v>
      </c>
      <c r="T75" s="36">
        <f t="shared" si="12"/>
        <v>0.10101621524591606</v>
      </c>
      <c r="U75" s="36">
        <f t="shared" si="13"/>
        <v>0.99238835653588864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68396503</v>
      </c>
      <c r="E76" s="31">
        <v>68396503</v>
      </c>
      <c r="F76" s="31">
        <v>1015618</v>
      </c>
      <c r="G76" s="36">
        <f t="shared" si="7"/>
        <v>1.4848975538997951E-2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1015618</v>
      </c>
      <c r="O76" s="36">
        <f t="shared" si="11"/>
        <v>1.4848975538997951E-2</v>
      </c>
      <c r="P76" s="31">
        <v>730175</v>
      </c>
      <c r="Q76" s="31">
        <v>12594580</v>
      </c>
      <c r="R76" s="31">
        <v>28638796</v>
      </c>
      <c r="S76" s="31">
        <v>730175</v>
      </c>
      <c r="T76" s="36">
        <f t="shared" si="12"/>
        <v>5.7975335422062506E-2</v>
      </c>
      <c r="U76" s="36">
        <f t="shared" si="13"/>
        <v>0.39092409353921997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6317004</v>
      </c>
      <c r="E77" s="31">
        <v>6317004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-23550365</v>
      </c>
      <c r="Q77" s="31">
        <v>9215201</v>
      </c>
      <c r="R77" s="31">
        <v>8681953</v>
      </c>
      <c r="S77" s="31">
        <v>-23550365</v>
      </c>
      <c r="T77" s="36">
        <f t="shared" si="12"/>
        <v>-2.5555997096536474</v>
      </c>
      <c r="U77" s="36">
        <f t="shared" si="13"/>
        <v>-1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384389181</v>
      </c>
      <c r="E78" s="32">
        <f>SUM(E71:E77)</f>
        <v>384389181</v>
      </c>
      <c r="F78" s="32">
        <f>SUM(F71:F77)</f>
        <v>47038362</v>
      </c>
      <c r="G78" s="37">
        <f t="shared" si="7"/>
        <v>0.12237171160132106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47038362</v>
      </c>
      <c r="O78" s="37">
        <f t="shared" si="11"/>
        <v>0.12237171160132106</v>
      </c>
      <c r="P78" s="32">
        <f>SUM(P71:P77)</f>
        <v>3559199</v>
      </c>
      <c r="Q78" s="32">
        <f>SUM(Q71:Q77)</f>
        <v>337630854</v>
      </c>
      <c r="R78" s="32">
        <f>SUM(R71:R77)</f>
        <v>424850332</v>
      </c>
      <c r="S78" s="32">
        <f>SUM(S71:S77)</f>
        <v>3559199</v>
      </c>
      <c r="T78" s="37">
        <f t="shared" si="12"/>
        <v>1.0541687638535547E-2</v>
      </c>
      <c r="U78" s="37">
        <f t="shared" si="13"/>
        <v>12.215996632950279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39377440</v>
      </c>
      <c r="E79" s="31">
        <v>39377440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7305463</v>
      </c>
      <c r="Q79" s="31">
        <v>37427138</v>
      </c>
      <c r="R79" s="31">
        <v>37317138</v>
      </c>
      <c r="S79" s="31">
        <v>7305463</v>
      </c>
      <c r="T79" s="36">
        <f t="shared" si="12"/>
        <v>0.19519160134552635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160169851</v>
      </c>
      <c r="E80" s="31">
        <v>160169851</v>
      </c>
      <c r="F80" s="31">
        <v>19766172</v>
      </c>
      <c r="G80" s="36">
        <f t="shared" si="7"/>
        <v>0.12340756938083185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19766172</v>
      </c>
      <c r="O80" s="36">
        <f t="shared" si="11"/>
        <v>0.12340756938083185</v>
      </c>
      <c r="P80" s="31">
        <v>38534529</v>
      </c>
      <c r="Q80" s="31">
        <v>136824414</v>
      </c>
      <c r="R80" s="31">
        <v>136606414</v>
      </c>
      <c r="S80" s="31">
        <v>38534529</v>
      </c>
      <c r="T80" s="36">
        <f t="shared" si="12"/>
        <v>0.28163489156255406</v>
      </c>
      <c r="U80" s="36">
        <f t="shared" si="13"/>
        <v>-0.48705297526797331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64402630</v>
      </c>
      <c r="E81" s="31">
        <v>64402630</v>
      </c>
      <c r="F81" s="31">
        <v>5965894</v>
      </c>
      <c r="G81" s="36">
        <f t="shared" si="7"/>
        <v>9.2634322542417907E-2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5965894</v>
      </c>
      <c r="O81" s="36">
        <f t="shared" si="11"/>
        <v>9.2634322542417907E-2</v>
      </c>
      <c r="P81" s="31">
        <v>5930561</v>
      </c>
      <c r="Q81" s="31">
        <v>63552570</v>
      </c>
      <c r="R81" s="31">
        <v>56399500</v>
      </c>
      <c r="S81" s="31">
        <v>5930561</v>
      </c>
      <c r="T81" s="36">
        <f t="shared" si="12"/>
        <v>9.3317406361379251E-2</v>
      </c>
      <c r="U81" s="36">
        <f t="shared" si="13"/>
        <v>5.9577837577253767E-3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5535996</v>
      </c>
      <c r="E82" s="31">
        <v>5535996</v>
      </c>
      <c r="F82" s="31">
        <v>776835</v>
      </c>
      <c r="G82" s="36">
        <f t="shared" si="7"/>
        <v>0.1403243427199008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776835</v>
      </c>
      <c r="O82" s="36">
        <f t="shared" si="11"/>
        <v>0.1403243427199008</v>
      </c>
      <c r="P82" s="31">
        <v>1119240</v>
      </c>
      <c r="Q82" s="31">
        <v>6914703</v>
      </c>
      <c r="R82" s="31">
        <v>5222637</v>
      </c>
      <c r="S82" s="31">
        <v>1119240</v>
      </c>
      <c r="T82" s="36">
        <f t="shared" si="12"/>
        <v>0.16186378503892357</v>
      </c>
      <c r="U82" s="36">
        <f t="shared" si="13"/>
        <v>-0.30592634287552267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269485917</v>
      </c>
      <c r="E84" s="32">
        <f>SUM(E79:E83)</f>
        <v>269485917</v>
      </c>
      <c r="F84" s="32">
        <f>SUM(F79:F83)</f>
        <v>26508901</v>
      </c>
      <c r="G84" s="37">
        <f t="shared" si="7"/>
        <v>9.8368409359217091E-2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26508901</v>
      </c>
      <c r="O84" s="37">
        <f t="shared" si="11"/>
        <v>9.8368409359217091E-2</v>
      </c>
      <c r="P84" s="32">
        <f>SUM(P79:P83)</f>
        <v>52889793</v>
      </c>
      <c r="Q84" s="32">
        <f>SUM(Q79:Q83)</f>
        <v>244718825</v>
      </c>
      <c r="R84" s="32">
        <f>SUM(R79:R83)</f>
        <v>235545689</v>
      </c>
      <c r="S84" s="32">
        <f>SUM(S79:S83)</f>
        <v>52889793</v>
      </c>
      <c r="T84" s="37">
        <f t="shared" si="12"/>
        <v>0.21612474234460713</v>
      </c>
      <c r="U84" s="37">
        <f t="shared" si="13"/>
        <v>-0.49878985156928102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1207965259</v>
      </c>
      <c r="E85" s="32">
        <f>SUM(E57,E59:E62,E64:E69,E71:E77,E79:E83)</f>
        <v>1207965259</v>
      </c>
      <c r="F85" s="32">
        <f>SUM(F57,F59:F62,F64:F69,F71:F77,F79:F83)</f>
        <v>113331499</v>
      </c>
      <c r="G85" s="37">
        <f t="shared" si="7"/>
        <v>9.3820164243647336E-2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113331499</v>
      </c>
      <c r="O85" s="37">
        <f t="shared" si="11"/>
        <v>9.3820164243647336E-2</v>
      </c>
      <c r="P85" s="32">
        <f>SUM(P57,P59:P62,P64:P69,P71:P77,P79:P83)</f>
        <v>168573740</v>
      </c>
      <c r="Q85" s="32">
        <f>SUM(Q57,Q59:Q62,Q64:Q69,Q71:Q77,Q79:Q83)</f>
        <v>1038701105</v>
      </c>
      <c r="R85" s="32">
        <f>SUM(R57,R59:R62,R64:R69,R71:R77,R79:R83)</f>
        <v>1112238598</v>
      </c>
      <c r="S85" s="32">
        <f>SUM(S57,S59:S62,S64:S69,S71:S77,S79:S83)</f>
        <v>168573740</v>
      </c>
      <c r="T85" s="37">
        <f t="shared" si="12"/>
        <v>0.16229282821452279</v>
      </c>
      <c r="U85" s="37">
        <f t="shared" si="13"/>
        <v>-0.32770371589311598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2532784428</v>
      </c>
      <c r="E88" s="31">
        <v>2532784428</v>
      </c>
      <c r="F88" s="31">
        <v>198283532</v>
      </c>
      <c r="G88" s="36">
        <f t="shared" ref="G88:G99" si="14">IF(($D88      =0),0,($F88      /$D88      ))</f>
        <v>7.828677790654831E-2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198283532</v>
      </c>
      <c r="O88" s="36">
        <f t="shared" ref="O88:O99" si="18">IF(($D88      =0),0,($N88      /$D88      ))</f>
        <v>7.828677790654831E-2</v>
      </c>
      <c r="P88" s="31">
        <v>390772671</v>
      </c>
      <c r="Q88" s="31">
        <v>2421292576</v>
      </c>
      <c r="R88" s="31">
        <v>2449884222</v>
      </c>
      <c r="S88" s="31">
        <v>390772671</v>
      </c>
      <c r="T88" s="36">
        <f t="shared" ref="T88:T99" si="19">IF(($Q88      =0),0,($S88      /$Q88      ))</f>
        <v>0.16139010827248329</v>
      </c>
      <c r="U88" s="36">
        <f t="shared" ref="U88:U99" si="20">IF(($P88      =0),0,(($F88      /$P88      )-1))</f>
        <v>-0.49258597973961182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3895325830</v>
      </c>
      <c r="E89" s="31">
        <v>3895325830</v>
      </c>
      <c r="F89" s="31">
        <v>735736102</v>
      </c>
      <c r="G89" s="36">
        <f t="shared" si="14"/>
        <v>0.18887665220036293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735736102</v>
      </c>
      <c r="O89" s="36">
        <f t="shared" si="18"/>
        <v>0.18887665220036293</v>
      </c>
      <c r="P89" s="31">
        <v>688667062</v>
      </c>
      <c r="Q89" s="31">
        <v>4024784020</v>
      </c>
      <c r="R89" s="31">
        <v>3773716708</v>
      </c>
      <c r="S89" s="31">
        <v>688667062</v>
      </c>
      <c r="T89" s="36">
        <f t="shared" si="19"/>
        <v>0.17110658822383221</v>
      </c>
      <c r="U89" s="36">
        <f t="shared" si="20"/>
        <v>6.8348034336510821E-2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2129173174</v>
      </c>
      <c r="E90" s="31">
        <v>2129173174</v>
      </c>
      <c r="F90" s="31">
        <v>404583153</v>
      </c>
      <c r="G90" s="36">
        <f t="shared" si="14"/>
        <v>0.19001890402363297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404583153</v>
      </c>
      <c r="O90" s="36">
        <f t="shared" si="18"/>
        <v>0.19001890402363297</v>
      </c>
      <c r="P90" s="31">
        <v>677928269</v>
      </c>
      <c r="Q90" s="31">
        <v>2559032726</v>
      </c>
      <c r="R90" s="31">
        <v>2859450926</v>
      </c>
      <c r="S90" s="31">
        <v>677928269</v>
      </c>
      <c r="T90" s="36">
        <f t="shared" si="19"/>
        <v>0.26491582624645182</v>
      </c>
      <c r="U90" s="36">
        <f t="shared" si="20"/>
        <v>-0.40320654632562614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8557283432</v>
      </c>
      <c r="E91" s="32">
        <f>SUM(E88:E90)</f>
        <v>8557283432</v>
      </c>
      <c r="F91" s="32">
        <f>SUM(F88:F90)</f>
        <v>1338602787</v>
      </c>
      <c r="G91" s="37">
        <f t="shared" si="14"/>
        <v>0.15642847378343094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1338602787</v>
      </c>
      <c r="O91" s="37">
        <f t="shared" si="18"/>
        <v>0.15642847378343094</v>
      </c>
      <c r="P91" s="32">
        <f>SUM(P88:P90)</f>
        <v>1757368002</v>
      </c>
      <c r="Q91" s="32">
        <f>SUM(Q88:Q90)</f>
        <v>9005109322</v>
      </c>
      <c r="R91" s="32">
        <f>SUM(R88:R90)</f>
        <v>9083051856</v>
      </c>
      <c r="S91" s="32">
        <f>SUM(S88:S90)</f>
        <v>1757368002</v>
      </c>
      <c r="T91" s="37">
        <f t="shared" si="19"/>
        <v>0.19515232288259388</v>
      </c>
      <c r="U91" s="37">
        <f t="shared" si="20"/>
        <v>-0.23829113453950324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243847986</v>
      </c>
      <c r="E92" s="31">
        <v>243847986</v>
      </c>
      <c r="F92" s="31">
        <v>37197146</v>
      </c>
      <c r="G92" s="36">
        <f t="shared" si="14"/>
        <v>0.15254235480952466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37197146</v>
      </c>
      <c r="O92" s="36">
        <f t="shared" si="18"/>
        <v>0.15254235480952466</v>
      </c>
      <c r="P92" s="31">
        <v>8890734</v>
      </c>
      <c r="Q92" s="31">
        <v>317318066</v>
      </c>
      <c r="R92" s="31">
        <v>275951771</v>
      </c>
      <c r="S92" s="31">
        <v>8890734</v>
      </c>
      <c r="T92" s="36">
        <f t="shared" si="19"/>
        <v>2.8018366908866766E-2</v>
      </c>
      <c r="U92" s="36">
        <f t="shared" si="20"/>
        <v>3.1838104705415775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85994653</v>
      </c>
      <c r="E93" s="31">
        <v>85994653</v>
      </c>
      <c r="F93" s="31">
        <v>13229680</v>
      </c>
      <c r="G93" s="36">
        <f t="shared" si="14"/>
        <v>0.15384305347449917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13229680</v>
      </c>
      <c r="O93" s="36">
        <f t="shared" si="18"/>
        <v>0.15384305347449917</v>
      </c>
      <c r="P93" s="31">
        <v>12347447</v>
      </c>
      <c r="Q93" s="31">
        <v>78053626</v>
      </c>
      <c r="R93" s="31">
        <v>75559987</v>
      </c>
      <c r="S93" s="31">
        <v>12347447</v>
      </c>
      <c r="T93" s="36">
        <f t="shared" si="19"/>
        <v>0.15819184364349709</v>
      </c>
      <c r="U93" s="36">
        <f t="shared" si="20"/>
        <v>7.1450640768087492E-2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34859406</v>
      </c>
      <c r="E94" s="31">
        <v>34859406</v>
      </c>
      <c r="F94" s="31">
        <v>7134398</v>
      </c>
      <c r="G94" s="36">
        <f t="shared" si="14"/>
        <v>0.20466206452284355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7134398</v>
      </c>
      <c r="O94" s="36">
        <f t="shared" si="18"/>
        <v>0.20466206452284355</v>
      </c>
      <c r="P94" s="31">
        <v>4190194</v>
      </c>
      <c r="Q94" s="31">
        <v>34013602</v>
      </c>
      <c r="R94" s="31">
        <v>35711301</v>
      </c>
      <c r="S94" s="31">
        <v>4190194</v>
      </c>
      <c r="T94" s="36">
        <f t="shared" si="19"/>
        <v>0.12319171606700166</v>
      </c>
      <c r="U94" s="36">
        <f t="shared" si="20"/>
        <v>0.70264145287783819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73100913</v>
      </c>
      <c r="E95" s="31">
        <v>73100913</v>
      </c>
      <c r="F95" s="31">
        <v>19788975</v>
      </c>
      <c r="G95" s="36">
        <f t="shared" si="14"/>
        <v>0.27070763124394903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19788975</v>
      </c>
      <c r="O95" s="36">
        <f t="shared" si="18"/>
        <v>0.27070763124394903</v>
      </c>
      <c r="P95" s="31">
        <v>18453161</v>
      </c>
      <c r="Q95" s="31">
        <v>70801345</v>
      </c>
      <c r="R95" s="31">
        <v>71432560</v>
      </c>
      <c r="S95" s="31">
        <v>18453161</v>
      </c>
      <c r="T95" s="36">
        <f t="shared" si="19"/>
        <v>0.26063291594248666</v>
      </c>
      <c r="U95" s="36">
        <f t="shared" si="20"/>
        <v>7.2389440486646084E-2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437802958</v>
      </c>
      <c r="E96" s="32">
        <f>SUM(E92:E95)</f>
        <v>437802958</v>
      </c>
      <c r="F96" s="32">
        <f>SUM(F92:F95)</f>
        <v>77350199</v>
      </c>
      <c r="G96" s="37">
        <f t="shared" si="14"/>
        <v>0.17667810960747324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77350199</v>
      </c>
      <c r="O96" s="37">
        <f t="shared" si="18"/>
        <v>0.17667810960747324</v>
      </c>
      <c r="P96" s="32">
        <f>SUM(P92:P95)</f>
        <v>43881536</v>
      </c>
      <c r="Q96" s="32">
        <f>SUM(Q92:Q95)</f>
        <v>500186639</v>
      </c>
      <c r="R96" s="32">
        <f>SUM(R92:R95)</f>
        <v>458655619</v>
      </c>
      <c r="S96" s="32">
        <f>SUM(S92:S95)</f>
        <v>43881536</v>
      </c>
      <c r="T96" s="37">
        <f t="shared" si="19"/>
        <v>8.7730324200043258E-2</v>
      </c>
      <c r="U96" s="37">
        <f t="shared" si="20"/>
        <v>0.76270491078525593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121756822</v>
      </c>
      <c r="E97" s="31">
        <v>121756822</v>
      </c>
      <c r="F97" s="31">
        <v>28612695</v>
      </c>
      <c r="G97" s="36">
        <f t="shared" si="14"/>
        <v>0.2349987009352133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28612695</v>
      </c>
      <c r="O97" s="36">
        <f t="shared" si="18"/>
        <v>0.2349987009352133</v>
      </c>
      <c r="P97" s="31">
        <v>36307629</v>
      </c>
      <c r="Q97" s="31">
        <v>122541663</v>
      </c>
      <c r="R97" s="31">
        <v>120489660</v>
      </c>
      <c r="S97" s="31">
        <v>36307629</v>
      </c>
      <c r="T97" s="36">
        <f t="shared" si="19"/>
        <v>0.29628803878726534</v>
      </c>
      <c r="U97" s="36">
        <f t="shared" si="20"/>
        <v>-0.21193711106831015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167970250</v>
      </c>
      <c r="E98" s="31">
        <v>167970250</v>
      </c>
      <c r="F98" s="31">
        <v>21597892</v>
      </c>
      <c r="G98" s="36">
        <f t="shared" si="14"/>
        <v>0.12858165061967819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21597892</v>
      </c>
      <c r="O98" s="36">
        <f t="shared" si="18"/>
        <v>0.12858165061967819</v>
      </c>
      <c r="P98" s="31">
        <v>19855060</v>
      </c>
      <c r="Q98" s="31">
        <v>145601353</v>
      </c>
      <c r="R98" s="31">
        <v>143060846</v>
      </c>
      <c r="S98" s="31">
        <v>19855060</v>
      </c>
      <c r="T98" s="36">
        <f t="shared" si="19"/>
        <v>0.13636590313827646</v>
      </c>
      <c r="U98" s="36">
        <f t="shared" si="20"/>
        <v>8.777772517433835E-2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91586500</v>
      </c>
      <c r="E99" s="31">
        <v>91586500</v>
      </c>
      <c r="F99" s="31">
        <v>22514185</v>
      </c>
      <c r="G99" s="36">
        <f t="shared" si="14"/>
        <v>0.24582427541176921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22514185</v>
      </c>
      <c r="O99" s="36">
        <f t="shared" si="18"/>
        <v>0.24582427541176921</v>
      </c>
      <c r="P99" s="31">
        <v>14263942</v>
      </c>
      <c r="Q99" s="31">
        <v>122360787</v>
      </c>
      <c r="R99" s="31">
        <v>90199495</v>
      </c>
      <c r="S99" s="31">
        <v>14263942</v>
      </c>
      <c r="T99" s="36">
        <f t="shared" si="19"/>
        <v>0.11657282001626877</v>
      </c>
      <c r="U99" s="36">
        <f t="shared" si="20"/>
        <v>0.5783985240545706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381313572</v>
      </c>
      <c r="E101" s="32">
        <f>SUM(E97:E100)</f>
        <v>381313572</v>
      </c>
      <c r="F101" s="32">
        <f>SUM(F97:F100)</f>
        <v>72724772</v>
      </c>
      <c r="G101" s="37">
        <f>IF(($D101     =0),0,($F101     /$D101     ))</f>
        <v>0.19072169820380797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72724772</v>
      </c>
      <c r="O101" s="37">
        <f>IF(($D101     =0),0,($N101     /$D101     ))</f>
        <v>0.19072169820380797</v>
      </c>
      <c r="P101" s="32">
        <f>SUM(P97:P100)</f>
        <v>70426631</v>
      </c>
      <c r="Q101" s="32">
        <f>SUM(Q97:Q100)</f>
        <v>390503803</v>
      </c>
      <c r="R101" s="32">
        <f>SUM(R97:R100)</f>
        <v>353750001</v>
      </c>
      <c r="S101" s="32">
        <f>SUM(S97:S100)</f>
        <v>70426631</v>
      </c>
      <c r="T101" s="37">
        <f>IF(($Q101     =0),0,($S101     /$Q101     ))</f>
        <v>0.18034813095021254</v>
      </c>
      <c r="U101" s="37">
        <f>IF(($P101     =0),0,(($F101     /$P101     )-1))</f>
        <v>3.263170433354956E-2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9376399962</v>
      </c>
      <c r="E102" s="32">
        <f>SUM(E88:E90,E92:E95,E97:E100)</f>
        <v>9376399962</v>
      </c>
      <c r="F102" s="32">
        <f>SUM(F88:F90,F92:F95,F97:F100)</f>
        <v>1488677758</v>
      </c>
      <c r="G102" s="37">
        <f>IF(($D102     =0),0,($F102     /$D102     ))</f>
        <v>0.15876858538812405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1488677758</v>
      </c>
      <c r="O102" s="37">
        <f>IF(($D102     =0),0,($N102     /$D102     ))</f>
        <v>0.15876858538812405</v>
      </c>
      <c r="P102" s="32">
        <f>SUM(P88:P90,P92:P95,P97:P100)</f>
        <v>1871676169</v>
      </c>
      <c r="Q102" s="32">
        <f>SUM(Q88:Q90,Q92:Q95,Q97:Q100)</f>
        <v>9895799764</v>
      </c>
      <c r="R102" s="32">
        <f>SUM(R88:R90,R92:R95,R97:R100)</f>
        <v>9895457476</v>
      </c>
      <c r="S102" s="32">
        <f>SUM(S88:S90,S92:S95,S97:S100)</f>
        <v>1871676169</v>
      </c>
      <c r="T102" s="37">
        <f>IF(($Q102     =0),0,($S102     /$Q102     ))</f>
        <v>0.18913844394962234</v>
      </c>
      <c r="U102" s="37">
        <f>IF(($P102     =0),0,(($F102     /$P102     )-1))</f>
        <v>-0.20462856627844361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3368229520</v>
      </c>
      <c r="E105" s="31">
        <v>3368229520</v>
      </c>
      <c r="F105" s="31">
        <v>662363464</v>
      </c>
      <c r="G105" s="36">
        <f t="shared" ref="G105:G136" si="21">IF(($D105     =0),0,($F105     /$D105     ))</f>
        <v>0.19665033515887007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662363464</v>
      </c>
      <c r="O105" s="36">
        <f t="shared" ref="O105:O136" si="25">IF(($D105     =0),0,($N105     /$D105     ))</f>
        <v>0.19665033515887007</v>
      </c>
      <c r="P105" s="31">
        <v>628570916</v>
      </c>
      <c r="Q105" s="31">
        <v>3060027730</v>
      </c>
      <c r="R105" s="31">
        <v>3162862706</v>
      </c>
      <c r="S105" s="31">
        <v>628570916</v>
      </c>
      <c r="T105" s="36">
        <f t="shared" ref="T105:T136" si="26">IF(($Q105     =0),0,($S105     /$Q105     ))</f>
        <v>0.20541347055047765</v>
      </c>
      <c r="U105" s="36">
        <f t="shared" ref="U105:U136" si="27">IF(($P105     =0),0,(($F105     /$P105     )-1))</f>
        <v>5.3760915657764752E-2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3368229520</v>
      </c>
      <c r="E106" s="32">
        <f>E105</f>
        <v>3368229520</v>
      </c>
      <c r="F106" s="32">
        <f>F105</f>
        <v>662363464</v>
      </c>
      <c r="G106" s="37">
        <f t="shared" si="21"/>
        <v>0.19665033515887007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662363464</v>
      </c>
      <c r="O106" s="37">
        <f t="shared" si="25"/>
        <v>0.19665033515887007</v>
      </c>
      <c r="P106" s="32">
        <f>P105</f>
        <v>628570916</v>
      </c>
      <c r="Q106" s="32">
        <f>Q105</f>
        <v>3060027730</v>
      </c>
      <c r="R106" s="32">
        <f>R105</f>
        <v>3162862706</v>
      </c>
      <c r="S106" s="32">
        <f>S105</f>
        <v>628570916</v>
      </c>
      <c r="T106" s="37">
        <f t="shared" si="26"/>
        <v>0.20541347055047765</v>
      </c>
      <c r="U106" s="37">
        <f t="shared" si="27"/>
        <v>5.3760915657764752E-2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104591305</v>
      </c>
      <c r="E107" s="31">
        <v>104591305</v>
      </c>
      <c r="F107" s="31">
        <v>21462036</v>
      </c>
      <c r="G107" s="36">
        <f t="shared" si="21"/>
        <v>0.20519904594363747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21462036</v>
      </c>
      <c r="O107" s="36">
        <f t="shared" si="25"/>
        <v>0.20519904594363747</v>
      </c>
      <c r="P107" s="31">
        <v>17390749</v>
      </c>
      <c r="Q107" s="31">
        <v>70164884</v>
      </c>
      <c r="R107" s="31">
        <v>112480217</v>
      </c>
      <c r="S107" s="31">
        <v>17390749</v>
      </c>
      <c r="T107" s="36">
        <f t="shared" si="26"/>
        <v>0.24785545145346496</v>
      </c>
      <c r="U107" s="36">
        <f t="shared" si="27"/>
        <v>0.23410647810511209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21025311</v>
      </c>
      <c r="E108" s="31">
        <v>21025311</v>
      </c>
      <c r="F108" s="31">
        <v>2373416</v>
      </c>
      <c r="G108" s="36">
        <f t="shared" si="21"/>
        <v>0.11288375234972743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2373416</v>
      </c>
      <c r="O108" s="36">
        <f t="shared" si="25"/>
        <v>0.11288375234972743</v>
      </c>
      <c r="P108" s="31">
        <v>31454907</v>
      </c>
      <c r="Q108" s="31">
        <v>18925595</v>
      </c>
      <c r="R108" s="31">
        <v>42980011</v>
      </c>
      <c r="S108" s="31">
        <v>31454907</v>
      </c>
      <c r="T108" s="36">
        <f t="shared" si="26"/>
        <v>1.6620300180786918</v>
      </c>
      <c r="U108" s="36">
        <f t="shared" si="27"/>
        <v>-0.92454544532590732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23772284</v>
      </c>
      <c r="E109" s="31">
        <v>23772284</v>
      </c>
      <c r="F109" s="31">
        <v>4930175</v>
      </c>
      <c r="G109" s="36">
        <f t="shared" si="21"/>
        <v>0.20739172559102861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4930175</v>
      </c>
      <c r="O109" s="36">
        <f t="shared" si="25"/>
        <v>0.20739172559102861</v>
      </c>
      <c r="P109" s="31">
        <v>6066927</v>
      </c>
      <c r="Q109" s="31">
        <v>21495672</v>
      </c>
      <c r="R109" s="31">
        <v>20410752</v>
      </c>
      <c r="S109" s="31">
        <v>6066927</v>
      </c>
      <c r="T109" s="36">
        <f t="shared" si="26"/>
        <v>0.2822394666237929</v>
      </c>
      <c r="U109" s="36">
        <f t="shared" si="27"/>
        <v>-0.18736866291616827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285538862</v>
      </c>
      <c r="E110" s="31">
        <v>285538862</v>
      </c>
      <c r="F110" s="31">
        <v>54416036</v>
      </c>
      <c r="G110" s="36">
        <f t="shared" si="21"/>
        <v>0.190573134664941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54416036</v>
      </c>
      <c r="O110" s="36">
        <f t="shared" si="25"/>
        <v>0.190573134664941</v>
      </c>
      <c r="P110" s="31">
        <v>33852888</v>
      </c>
      <c r="Q110" s="31">
        <v>132539536</v>
      </c>
      <c r="R110" s="31">
        <v>149648749</v>
      </c>
      <c r="S110" s="31">
        <v>33852888</v>
      </c>
      <c r="T110" s="36">
        <f t="shared" si="26"/>
        <v>0.25541728167812511</v>
      </c>
      <c r="U110" s="36">
        <f t="shared" si="27"/>
        <v>0.60742669872065269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434927762</v>
      </c>
      <c r="E112" s="32">
        <f>SUM(E107:E111)</f>
        <v>434927762</v>
      </c>
      <c r="F112" s="32">
        <f>SUM(F107:F111)</f>
        <v>83181663</v>
      </c>
      <c r="G112" s="37">
        <f t="shared" si="21"/>
        <v>0.19125397426343183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83181663</v>
      </c>
      <c r="O112" s="37">
        <f t="shared" si="25"/>
        <v>0.19125397426343183</v>
      </c>
      <c r="P112" s="32">
        <f>SUM(P107:P111)</f>
        <v>88765471</v>
      </c>
      <c r="Q112" s="32">
        <f>SUM(Q107:Q111)</f>
        <v>243125687</v>
      </c>
      <c r="R112" s="32">
        <f>SUM(R107:R111)</f>
        <v>325519729</v>
      </c>
      <c r="S112" s="32">
        <f>SUM(S107:S111)</f>
        <v>88765471</v>
      </c>
      <c r="T112" s="37">
        <f t="shared" si="26"/>
        <v>0.36510116267558351</v>
      </c>
      <c r="U112" s="37">
        <f t="shared" si="27"/>
        <v>-6.290518077688112E-2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13222492</v>
      </c>
      <c r="E113" s="31">
        <v>13222492</v>
      </c>
      <c r="F113" s="31">
        <v>4219768</v>
      </c>
      <c r="G113" s="36">
        <f t="shared" si="21"/>
        <v>0.31913560620796744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4219768</v>
      </c>
      <c r="O113" s="36">
        <f t="shared" si="25"/>
        <v>0.31913560620796744</v>
      </c>
      <c r="P113" s="31">
        <v>1912008</v>
      </c>
      <c r="Q113" s="31">
        <v>10950000</v>
      </c>
      <c r="R113" s="31">
        <v>12121000</v>
      </c>
      <c r="S113" s="31">
        <v>1912008</v>
      </c>
      <c r="T113" s="36">
        <f t="shared" si="26"/>
        <v>0.17461260273972604</v>
      </c>
      <c r="U113" s="36">
        <f t="shared" si="27"/>
        <v>1.2069823975631899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15742765</v>
      </c>
      <c r="E114" s="31">
        <v>15742765</v>
      </c>
      <c r="F114" s="31">
        <v>2361676</v>
      </c>
      <c r="G114" s="36">
        <f t="shared" si="21"/>
        <v>0.15001659492471622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2361676</v>
      </c>
      <c r="O114" s="36">
        <f t="shared" si="25"/>
        <v>0.15001659492471622</v>
      </c>
      <c r="P114" s="31">
        <v>2132131</v>
      </c>
      <c r="Q114" s="31">
        <v>27144532</v>
      </c>
      <c r="R114" s="31">
        <v>20852165</v>
      </c>
      <c r="S114" s="31">
        <v>2132131</v>
      </c>
      <c r="T114" s="36">
        <f t="shared" si="26"/>
        <v>7.8547347952066374E-2</v>
      </c>
      <c r="U114" s="36">
        <f t="shared" si="27"/>
        <v>0.10765989519405705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32944368</v>
      </c>
      <c r="E115" s="31">
        <v>32944368</v>
      </c>
      <c r="F115" s="31">
        <v>4857948</v>
      </c>
      <c r="G115" s="36">
        <f t="shared" si="21"/>
        <v>0.14745913474497371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4857948</v>
      </c>
      <c r="O115" s="36">
        <f t="shared" si="25"/>
        <v>0.14745913474497371</v>
      </c>
      <c r="P115" s="31">
        <v>3405537</v>
      </c>
      <c r="Q115" s="31">
        <v>29885228</v>
      </c>
      <c r="R115" s="31">
        <v>33733230</v>
      </c>
      <c r="S115" s="31">
        <v>3405537</v>
      </c>
      <c r="T115" s="36">
        <f t="shared" si="26"/>
        <v>0.1139538570694525</v>
      </c>
      <c r="U115" s="36">
        <f t="shared" si="27"/>
        <v>0.42648516225194433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150000</v>
      </c>
      <c r="E116" s="31">
        <v>150000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500000</v>
      </c>
      <c r="R116" s="31">
        <v>500000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439197051</v>
      </c>
      <c r="E117" s="31">
        <v>439197051</v>
      </c>
      <c r="F117" s="31">
        <v>59301026</v>
      </c>
      <c r="G117" s="36">
        <f t="shared" si="21"/>
        <v>0.13502145760081619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59301026</v>
      </c>
      <c r="O117" s="36">
        <f t="shared" si="25"/>
        <v>0.13502145760081619</v>
      </c>
      <c r="P117" s="31">
        <v>30324092</v>
      </c>
      <c r="Q117" s="31">
        <v>179527990</v>
      </c>
      <c r="R117" s="31">
        <v>281992336</v>
      </c>
      <c r="S117" s="31">
        <v>30324092</v>
      </c>
      <c r="T117" s="36">
        <f t="shared" si="26"/>
        <v>0.16891010699780018</v>
      </c>
      <c r="U117" s="36">
        <f t="shared" si="27"/>
        <v>0.95557466320838236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16719726</v>
      </c>
      <c r="E118" s="31">
        <v>16719726</v>
      </c>
      <c r="F118" s="31">
        <v>3094572</v>
      </c>
      <c r="G118" s="36">
        <f t="shared" si="21"/>
        <v>0.18508509050925834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3094572</v>
      </c>
      <c r="O118" s="36">
        <f t="shared" si="25"/>
        <v>0.18508509050925834</v>
      </c>
      <c r="P118" s="31">
        <v>3743679</v>
      </c>
      <c r="Q118" s="31">
        <v>9424233</v>
      </c>
      <c r="R118" s="31">
        <v>9500233</v>
      </c>
      <c r="S118" s="31">
        <v>3743679</v>
      </c>
      <c r="T118" s="36">
        <f t="shared" si="26"/>
        <v>0.39723964804350659</v>
      </c>
      <c r="U118" s="36">
        <f t="shared" si="27"/>
        <v>-0.17338746190578835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45522060</v>
      </c>
      <c r="E119" s="31">
        <v>45522060</v>
      </c>
      <c r="F119" s="31">
        <v>11455876</v>
      </c>
      <c r="G119" s="36">
        <f t="shared" si="21"/>
        <v>0.25165548307787478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11455876</v>
      </c>
      <c r="O119" s="36">
        <f t="shared" si="25"/>
        <v>0.25165548307787478</v>
      </c>
      <c r="P119" s="31">
        <v>9572094</v>
      </c>
      <c r="Q119" s="31">
        <v>42679272</v>
      </c>
      <c r="R119" s="31">
        <v>44234448</v>
      </c>
      <c r="S119" s="31">
        <v>9572094</v>
      </c>
      <c r="T119" s="36">
        <f t="shared" si="26"/>
        <v>0.224279692493349</v>
      </c>
      <c r="U119" s="36">
        <f t="shared" si="27"/>
        <v>0.19679936281444799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2363478</v>
      </c>
      <c r="E120" s="31">
        <v>2363478</v>
      </c>
      <c r="F120" s="31">
        <v>640421</v>
      </c>
      <c r="G120" s="36">
        <f t="shared" si="21"/>
        <v>0.27096550084240262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640421</v>
      </c>
      <c r="O120" s="36">
        <f t="shared" si="25"/>
        <v>0.27096550084240262</v>
      </c>
      <c r="P120" s="31">
        <v>0</v>
      </c>
      <c r="Q120" s="31">
        <v>0</v>
      </c>
      <c r="R120" s="31">
        <v>2353913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565861940</v>
      </c>
      <c r="E121" s="32">
        <f>SUM(E113:E120)</f>
        <v>565861940</v>
      </c>
      <c r="F121" s="32">
        <f>SUM(F113:F120)</f>
        <v>85931287</v>
      </c>
      <c r="G121" s="37">
        <f t="shared" si="21"/>
        <v>0.15185910365344593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85931287</v>
      </c>
      <c r="O121" s="37">
        <f t="shared" si="25"/>
        <v>0.15185910365344593</v>
      </c>
      <c r="P121" s="32">
        <f>SUM(P113:P120)</f>
        <v>51089541</v>
      </c>
      <c r="Q121" s="32">
        <f>SUM(Q113:Q120)</f>
        <v>300111255</v>
      </c>
      <c r="R121" s="32">
        <f>SUM(R113:R120)</f>
        <v>405287325</v>
      </c>
      <c r="S121" s="32">
        <f>SUM(S113:S120)</f>
        <v>51089541</v>
      </c>
      <c r="T121" s="37">
        <f t="shared" si="26"/>
        <v>0.17023533822481932</v>
      </c>
      <c r="U121" s="37">
        <f t="shared" si="27"/>
        <v>0.68197414417952973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155393842</v>
      </c>
      <c r="E123" s="31">
        <v>155393842</v>
      </c>
      <c r="F123" s="31">
        <v>10965836</v>
      </c>
      <c r="G123" s="36">
        <f t="shared" si="21"/>
        <v>7.0568021607960496E-2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10965836</v>
      </c>
      <c r="O123" s="36">
        <f t="shared" si="25"/>
        <v>7.0568021607960496E-2</v>
      </c>
      <c r="P123" s="31">
        <v>4620884</v>
      </c>
      <c r="Q123" s="31">
        <v>34229273</v>
      </c>
      <c r="R123" s="31">
        <v>35897785</v>
      </c>
      <c r="S123" s="31">
        <v>4620884</v>
      </c>
      <c r="T123" s="36">
        <f t="shared" si="26"/>
        <v>0.13499801763245162</v>
      </c>
      <c r="U123" s="36">
        <f t="shared" si="27"/>
        <v>1.3731035014079556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144606984</v>
      </c>
      <c r="E124" s="31">
        <v>144606984</v>
      </c>
      <c r="F124" s="31">
        <v>4501984</v>
      </c>
      <c r="G124" s="36">
        <f t="shared" si="21"/>
        <v>3.113254889542541E-2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4501984</v>
      </c>
      <c r="O124" s="36">
        <f t="shared" si="25"/>
        <v>3.113254889542541E-2</v>
      </c>
      <c r="P124" s="31">
        <v>1100365</v>
      </c>
      <c r="Q124" s="31">
        <v>4278096</v>
      </c>
      <c r="R124" s="31">
        <v>4229968</v>
      </c>
      <c r="S124" s="31">
        <v>1100365</v>
      </c>
      <c r="T124" s="36">
        <f t="shared" si="26"/>
        <v>0.25720904813730222</v>
      </c>
      <c r="U124" s="36">
        <f t="shared" si="27"/>
        <v>3.0913551412485853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300000826</v>
      </c>
      <c r="E126" s="32">
        <f>SUM(E122:E125)</f>
        <v>300000826</v>
      </c>
      <c r="F126" s="32">
        <f>SUM(F122:F125)</f>
        <v>15467820</v>
      </c>
      <c r="G126" s="37">
        <f t="shared" si="21"/>
        <v>5.1559258040176199E-2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15467820</v>
      </c>
      <c r="O126" s="37">
        <f t="shared" si="25"/>
        <v>5.1559258040176199E-2</v>
      </c>
      <c r="P126" s="32">
        <f>SUM(P122:P125)</f>
        <v>5721249</v>
      </c>
      <c r="Q126" s="32">
        <f>SUM(Q122:Q125)</f>
        <v>38507369</v>
      </c>
      <c r="R126" s="32">
        <f>SUM(R122:R125)</f>
        <v>40127753</v>
      </c>
      <c r="S126" s="32">
        <f>SUM(S122:S125)</f>
        <v>5721249</v>
      </c>
      <c r="T126" s="37">
        <f t="shared" si="26"/>
        <v>0.14857543240619736</v>
      </c>
      <c r="U126" s="37">
        <f t="shared" si="27"/>
        <v>1.7035739923223057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46048834</v>
      </c>
      <c r="E127" s="31">
        <v>46048834</v>
      </c>
      <c r="F127" s="31">
        <v>8223814</v>
      </c>
      <c r="G127" s="36">
        <f t="shared" si="21"/>
        <v>0.17858897361005927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8223814</v>
      </c>
      <c r="O127" s="36">
        <f t="shared" si="25"/>
        <v>0.17858897361005927</v>
      </c>
      <c r="P127" s="31">
        <v>9500429</v>
      </c>
      <c r="Q127" s="31">
        <v>40435974</v>
      </c>
      <c r="R127" s="31">
        <v>41067351</v>
      </c>
      <c r="S127" s="31">
        <v>9500429</v>
      </c>
      <c r="T127" s="36">
        <f t="shared" si="26"/>
        <v>0.23494992355074718</v>
      </c>
      <c r="U127" s="36">
        <f t="shared" si="27"/>
        <v>-0.13437445824814853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16754977</v>
      </c>
      <c r="E128" s="31">
        <v>16754977</v>
      </c>
      <c r="F128" s="31">
        <v>967005</v>
      </c>
      <c r="G128" s="36">
        <f t="shared" si="21"/>
        <v>5.7714492833980016E-2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967005</v>
      </c>
      <c r="O128" s="36">
        <f t="shared" si="25"/>
        <v>5.7714492833980016E-2</v>
      </c>
      <c r="P128" s="31">
        <v>522597</v>
      </c>
      <c r="Q128" s="31">
        <v>9583642</v>
      </c>
      <c r="R128" s="31">
        <v>18523840</v>
      </c>
      <c r="S128" s="31">
        <v>522597</v>
      </c>
      <c r="T128" s="36">
        <f t="shared" si="26"/>
        <v>5.4530104526024657E-2</v>
      </c>
      <c r="U128" s="36">
        <f t="shared" si="27"/>
        <v>0.85038375650836118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49306428</v>
      </c>
      <c r="E129" s="31">
        <v>49306428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2452327</v>
      </c>
      <c r="Q129" s="31">
        <v>48250395</v>
      </c>
      <c r="R129" s="31">
        <v>61771908</v>
      </c>
      <c r="S129" s="31">
        <v>2452327</v>
      </c>
      <c r="T129" s="36">
        <f t="shared" si="26"/>
        <v>5.0825013971388215E-2</v>
      </c>
      <c r="U129" s="36">
        <f t="shared" si="27"/>
        <v>-1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47866442</v>
      </c>
      <c r="E130" s="31">
        <v>47866442</v>
      </c>
      <c r="F130" s="31">
        <v>10995835</v>
      </c>
      <c r="G130" s="36">
        <f t="shared" si="21"/>
        <v>0.22971907960069396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10995835</v>
      </c>
      <c r="O130" s="36">
        <f t="shared" si="25"/>
        <v>0.22971907960069396</v>
      </c>
      <c r="P130" s="31">
        <v>16953721</v>
      </c>
      <c r="Q130" s="31">
        <v>45672896</v>
      </c>
      <c r="R130" s="31">
        <v>65160585</v>
      </c>
      <c r="S130" s="31">
        <v>16953721</v>
      </c>
      <c r="T130" s="36">
        <f t="shared" si="26"/>
        <v>0.3711987302053279</v>
      </c>
      <c r="U130" s="36">
        <f t="shared" si="27"/>
        <v>-0.35142055245571169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159976681</v>
      </c>
      <c r="E132" s="32">
        <f>SUM(E127:E131)</f>
        <v>159976681</v>
      </c>
      <c r="F132" s="32">
        <f>SUM(F127:F131)</f>
        <v>20186654</v>
      </c>
      <c r="G132" s="37">
        <f t="shared" si="21"/>
        <v>0.12618497817191243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20186654</v>
      </c>
      <c r="O132" s="37">
        <f t="shared" si="25"/>
        <v>0.12618497817191243</v>
      </c>
      <c r="P132" s="32">
        <f>SUM(P127:P131)</f>
        <v>29429074</v>
      </c>
      <c r="Q132" s="32">
        <f>SUM(Q127:Q131)</f>
        <v>143942907</v>
      </c>
      <c r="R132" s="32">
        <f>SUM(R127:R131)</f>
        <v>186523684</v>
      </c>
      <c r="S132" s="32">
        <f>SUM(S127:S131)</f>
        <v>29429074</v>
      </c>
      <c r="T132" s="37">
        <f t="shared" si="26"/>
        <v>0.20444962946315931</v>
      </c>
      <c r="U132" s="37">
        <f t="shared" si="27"/>
        <v>-0.314057452164482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181646574</v>
      </c>
      <c r="E133" s="31">
        <v>181646574</v>
      </c>
      <c r="F133" s="31">
        <v>51993092</v>
      </c>
      <c r="G133" s="36">
        <f t="shared" si="21"/>
        <v>0.2862321642245782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51993092</v>
      </c>
      <c r="O133" s="36">
        <f t="shared" si="25"/>
        <v>0.2862321642245782</v>
      </c>
      <c r="P133" s="31">
        <v>3852410</v>
      </c>
      <c r="Q133" s="31">
        <v>181007565</v>
      </c>
      <c r="R133" s="31">
        <v>180397565</v>
      </c>
      <c r="S133" s="31">
        <v>3852410</v>
      </c>
      <c r="T133" s="36">
        <f t="shared" si="26"/>
        <v>2.1283143607837608E-2</v>
      </c>
      <c r="U133" s="36">
        <f t="shared" si="27"/>
        <v>12.496250918256365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7160006</v>
      </c>
      <c r="E134" s="31">
        <v>7160006</v>
      </c>
      <c r="F134" s="31">
        <v>1022028</v>
      </c>
      <c r="G134" s="36">
        <f t="shared" si="21"/>
        <v>0.14274122116657445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1022028</v>
      </c>
      <c r="O134" s="36">
        <f t="shared" si="25"/>
        <v>0.14274122116657445</v>
      </c>
      <c r="P134" s="31">
        <v>1460296</v>
      </c>
      <c r="Q134" s="31">
        <v>5721769</v>
      </c>
      <c r="R134" s="31">
        <v>6102834</v>
      </c>
      <c r="S134" s="31">
        <v>1460296</v>
      </c>
      <c r="T134" s="36">
        <f t="shared" si="26"/>
        <v>0.25521757344625412</v>
      </c>
      <c r="U134" s="36">
        <f t="shared" si="27"/>
        <v>-0.30012271484685293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12628923</v>
      </c>
      <c r="E136" s="31">
        <v>12628923</v>
      </c>
      <c r="F136" s="31">
        <v>3261712</v>
      </c>
      <c r="G136" s="36">
        <f t="shared" si="21"/>
        <v>0.25827317182945847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3261712</v>
      </c>
      <c r="O136" s="36">
        <f t="shared" si="25"/>
        <v>0.25827317182945847</v>
      </c>
      <c r="P136" s="31">
        <v>2809156</v>
      </c>
      <c r="Q136" s="31">
        <v>9939913</v>
      </c>
      <c r="R136" s="31">
        <v>12327926</v>
      </c>
      <c r="S136" s="31">
        <v>2809156</v>
      </c>
      <c r="T136" s="36">
        <f t="shared" si="26"/>
        <v>0.28261374118666832</v>
      </c>
      <c r="U136" s="36">
        <f t="shared" si="27"/>
        <v>0.16110034472987622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201435503</v>
      </c>
      <c r="E137" s="32">
        <f>SUM(E133:E136)</f>
        <v>201435503</v>
      </c>
      <c r="F137" s="32">
        <f>SUM(F133:F136)</f>
        <v>56276832</v>
      </c>
      <c r="G137" s="37">
        <f t="shared" ref="G137:G170" si="28">IF(($D137     =0),0,($F137     /$D137     ))</f>
        <v>0.27937891365654643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56276832</v>
      </c>
      <c r="O137" s="37">
        <f t="shared" ref="O137:O170" si="32">IF(($D137     =0),0,($N137     /$D137     ))</f>
        <v>0.27937891365654643</v>
      </c>
      <c r="P137" s="32">
        <f>SUM(P133:P136)</f>
        <v>8121862</v>
      </c>
      <c r="Q137" s="32">
        <f>SUM(Q133:Q136)</f>
        <v>196669247</v>
      </c>
      <c r="R137" s="32">
        <f>SUM(R133:R136)</f>
        <v>198828325</v>
      </c>
      <c r="S137" s="32">
        <f>SUM(S133:S136)</f>
        <v>8121862</v>
      </c>
      <c r="T137" s="37">
        <f t="shared" ref="T137:T170" si="33">IF(($Q137     =0),0,($S137     /$Q137     ))</f>
        <v>4.1297061558383856E-2</v>
      </c>
      <c r="U137" s="37">
        <f t="shared" ref="U137:U170" si="34">IF(($P137     =0),0,(($F137     /$P137     )-1))</f>
        <v>5.9290554308851835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3884475</v>
      </c>
      <c r="E138" s="31">
        <v>3884475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12010</v>
      </c>
      <c r="Q138" s="31">
        <v>2688960</v>
      </c>
      <c r="R138" s="31">
        <v>3688960</v>
      </c>
      <c r="S138" s="31">
        <v>12010</v>
      </c>
      <c r="T138" s="36">
        <f t="shared" si="33"/>
        <v>4.4664108056646432E-3</v>
      </c>
      <c r="U138" s="36">
        <f t="shared" si="34"/>
        <v>-1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35007341</v>
      </c>
      <c r="E139" s="31">
        <v>35007341</v>
      </c>
      <c r="F139" s="31">
        <v>6633761</v>
      </c>
      <c r="G139" s="36">
        <f t="shared" si="28"/>
        <v>0.18949628307959751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6633761</v>
      </c>
      <c r="O139" s="36">
        <f t="shared" si="32"/>
        <v>0.18949628307959751</v>
      </c>
      <c r="P139" s="31">
        <v>8659652</v>
      </c>
      <c r="Q139" s="31">
        <v>23332382</v>
      </c>
      <c r="R139" s="31">
        <v>34899139</v>
      </c>
      <c r="S139" s="31">
        <v>8659652</v>
      </c>
      <c r="T139" s="36">
        <f t="shared" si="33"/>
        <v>0.37114307489051052</v>
      </c>
      <c r="U139" s="36">
        <f t="shared" si="34"/>
        <v>-0.23394600614435779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32591919</v>
      </c>
      <c r="E140" s="31">
        <v>32591919</v>
      </c>
      <c r="F140" s="31">
        <v>13711740</v>
      </c>
      <c r="G140" s="36">
        <f t="shared" si="28"/>
        <v>0.42070980846509837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13711740</v>
      </c>
      <c r="O140" s="36">
        <f t="shared" si="32"/>
        <v>0.42070980846509837</v>
      </c>
      <c r="P140" s="31">
        <v>5414826</v>
      </c>
      <c r="Q140" s="31">
        <v>29902464</v>
      </c>
      <c r="R140" s="31">
        <v>31377130</v>
      </c>
      <c r="S140" s="31">
        <v>5414826</v>
      </c>
      <c r="T140" s="36">
        <f t="shared" si="33"/>
        <v>0.18108293684426807</v>
      </c>
      <c r="U140" s="36">
        <f t="shared" si="34"/>
        <v>1.5322586542947088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16158328</v>
      </c>
      <c r="E141" s="31">
        <v>16158328</v>
      </c>
      <c r="F141" s="31">
        <v>4923512</v>
      </c>
      <c r="G141" s="36">
        <f t="shared" si="28"/>
        <v>0.3047042986130743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4923512</v>
      </c>
      <c r="O141" s="36">
        <f t="shared" si="32"/>
        <v>0.3047042986130743</v>
      </c>
      <c r="P141" s="31">
        <v>3394348</v>
      </c>
      <c r="Q141" s="31">
        <v>11491981</v>
      </c>
      <c r="R141" s="31">
        <v>13231111</v>
      </c>
      <c r="S141" s="31">
        <v>3394348</v>
      </c>
      <c r="T141" s="36">
        <f t="shared" si="33"/>
        <v>0.29536665610567925</v>
      </c>
      <c r="U141" s="36">
        <f t="shared" si="34"/>
        <v>0.45050301265515502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10523796</v>
      </c>
      <c r="E142" s="31">
        <v>10523796</v>
      </c>
      <c r="F142" s="31">
        <v>4591698</v>
      </c>
      <c r="G142" s="36">
        <f t="shared" si="28"/>
        <v>0.43631575526549543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4591698</v>
      </c>
      <c r="O142" s="36">
        <f t="shared" si="32"/>
        <v>0.43631575526549543</v>
      </c>
      <c r="P142" s="31">
        <v>13890855</v>
      </c>
      <c r="Q142" s="31">
        <v>13027673</v>
      </c>
      <c r="R142" s="31">
        <v>30636215</v>
      </c>
      <c r="S142" s="31">
        <v>13890855</v>
      </c>
      <c r="T142" s="36">
        <f t="shared" si="33"/>
        <v>1.066257573397797</v>
      </c>
      <c r="U142" s="36">
        <f t="shared" si="34"/>
        <v>-0.66944453743128118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98165859</v>
      </c>
      <c r="E144" s="32">
        <f>SUM(E138:E143)</f>
        <v>98165859</v>
      </c>
      <c r="F144" s="32">
        <f>SUM(F138:F143)</f>
        <v>29860711</v>
      </c>
      <c r="G144" s="37">
        <f t="shared" si="28"/>
        <v>0.30418631593698986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29860711</v>
      </c>
      <c r="O144" s="37">
        <f t="shared" si="32"/>
        <v>0.30418631593698986</v>
      </c>
      <c r="P144" s="32">
        <f>SUM(P138:P143)</f>
        <v>31371691</v>
      </c>
      <c r="Q144" s="32">
        <f>SUM(Q138:Q143)</f>
        <v>80443460</v>
      </c>
      <c r="R144" s="32">
        <f>SUM(R138:R143)</f>
        <v>113832555</v>
      </c>
      <c r="S144" s="32">
        <f>SUM(S138:S143)</f>
        <v>31371691</v>
      </c>
      <c r="T144" s="37">
        <f t="shared" si="33"/>
        <v>0.38998435671464154</v>
      </c>
      <c r="U144" s="37">
        <f t="shared" si="34"/>
        <v>-4.8163804749957517E-2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33757668</v>
      </c>
      <c r="E145" s="31">
        <v>33757668</v>
      </c>
      <c r="F145" s="31">
        <v>8413138</v>
      </c>
      <c r="G145" s="36">
        <f t="shared" si="28"/>
        <v>0.2492215398291138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8413138</v>
      </c>
      <c r="O145" s="36">
        <f t="shared" si="32"/>
        <v>0.2492215398291138</v>
      </c>
      <c r="P145" s="31">
        <v>2176911</v>
      </c>
      <c r="Q145" s="31">
        <v>16376801</v>
      </c>
      <c r="R145" s="31">
        <v>17820082</v>
      </c>
      <c r="S145" s="31">
        <v>2176911</v>
      </c>
      <c r="T145" s="36">
        <f t="shared" si="33"/>
        <v>0.13292650988431745</v>
      </c>
      <c r="U145" s="36">
        <f t="shared" si="34"/>
        <v>2.8647138077762482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86957</v>
      </c>
      <c r="E146" s="31">
        <v>86957</v>
      </c>
      <c r="F146" s="31">
        <v>3471224</v>
      </c>
      <c r="G146" s="36">
        <f t="shared" si="28"/>
        <v>39.918856446289546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3471224</v>
      </c>
      <c r="O146" s="36">
        <f t="shared" si="32"/>
        <v>39.918856446289546</v>
      </c>
      <c r="P146" s="31">
        <v>2533647</v>
      </c>
      <c r="Q146" s="31">
        <v>268471</v>
      </c>
      <c r="R146" s="31">
        <v>480650</v>
      </c>
      <c r="S146" s="31">
        <v>2533647</v>
      </c>
      <c r="T146" s="36">
        <f t="shared" si="33"/>
        <v>9.4373209769397803</v>
      </c>
      <c r="U146" s="36">
        <f t="shared" si="34"/>
        <v>0.37005036613229869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23130101</v>
      </c>
      <c r="E147" s="31">
        <v>23130101</v>
      </c>
      <c r="F147" s="31">
        <v>4299622</v>
      </c>
      <c r="G147" s="36">
        <f t="shared" si="28"/>
        <v>0.18588859599013424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4299622</v>
      </c>
      <c r="O147" s="36">
        <f t="shared" si="32"/>
        <v>0.18588859599013424</v>
      </c>
      <c r="P147" s="31">
        <v>7389581</v>
      </c>
      <c r="Q147" s="31">
        <v>27285907</v>
      </c>
      <c r="R147" s="31">
        <v>28612497</v>
      </c>
      <c r="S147" s="31">
        <v>7389581</v>
      </c>
      <c r="T147" s="36">
        <f t="shared" si="33"/>
        <v>0.27082042755624725</v>
      </c>
      <c r="U147" s="36">
        <f t="shared" si="34"/>
        <v>-0.41815077201264861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2020292</v>
      </c>
      <c r="E148" s="31">
        <v>2020292</v>
      </c>
      <c r="F148" s="31">
        <v>302494</v>
      </c>
      <c r="G148" s="36">
        <f t="shared" si="28"/>
        <v>0.14972786112106568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302494</v>
      </c>
      <c r="O148" s="36">
        <f t="shared" si="32"/>
        <v>0.14972786112106568</v>
      </c>
      <c r="P148" s="31">
        <v>0</v>
      </c>
      <c r="Q148" s="31">
        <v>996294</v>
      </c>
      <c r="R148" s="31">
        <v>1875535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2819000</v>
      </c>
      <c r="E149" s="31">
        <v>2819000</v>
      </c>
      <c r="F149" s="31">
        <v>364300</v>
      </c>
      <c r="G149" s="36">
        <f t="shared" si="28"/>
        <v>0.1292302234835048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364300</v>
      </c>
      <c r="O149" s="36">
        <f t="shared" si="32"/>
        <v>0.1292302234835048</v>
      </c>
      <c r="P149" s="31">
        <v>0</v>
      </c>
      <c r="Q149" s="31">
        <v>2808000</v>
      </c>
      <c r="R149" s="31">
        <v>2808000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61814018</v>
      </c>
      <c r="E150" s="32">
        <f>SUM(E145:E149)</f>
        <v>61814018</v>
      </c>
      <c r="F150" s="32">
        <f>SUM(F145:F149)</f>
        <v>16850778</v>
      </c>
      <c r="G150" s="37">
        <f t="shared" si="28"/>
        <v>0.27260447622091155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16850778</v>
      </c>
      <c r="O150" s="37">
        <f t="shared" si="32"/>
        <v>0.27260447622091155</v>
      </c>
      <c r="P150" s="32">
        <f>SUM(P145:P149)</f>
        <v>12100139</v>
      </c>
      <c r="Q150" s="32">
        <f>SUM(Q145:Q149)</f>
        <v>47735473</v>
      </c>
      <c r="R150" s="32">
        <f>SUM(R145:R149)</f>
        <v>51596764</v>
      </c>
      <c r="S150" s="32">
        <f>SUM(S145:S149)</f>
        <v>12100139</v>
      </c>
      <c r="T150" s="37">
        <f t="shared" si="33"/>
        <v>0.25348316963361817</v>
      </c>
      <c r="U150" s="37">
        <f t="shared" si="34"/>
        <v>0.39261028323724223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24649904</v>
      </c>
      <c r="E151" s="31">
        <v>24649904</v>
      </c>
      <c r="F151" s="31">
        <v>2172606</v>
      </c>
      <c r="G151" s="36">
        <f t="shared" si="28"/>
        <v>8.8138517699703822E-2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2172606</v>
      </c>
      <c r="O151" s="36">
        <f t="shared" si="32"/>
        <v>8.8138517699703822E-2</v>
      </c>
      <c r="P151" s="31">
        <v>6088189</v>
      </c>
      <c r="Q151" s="31">
        <v>12396886</v>
      </c>
      <c r="R151" s="31">
        <v>12752864</v>
      </c>
      <c r="S151" s="31">
        <v>6088189</v>
      </c>
      <c r="T151" s="36">
        <f t="shared" si="33"/>
        <v>0.49110631492457058</v>
      </c>
      <c r="U151" s="36">
        <f t="shared" si="34"/>
        <v>-0.64314412709592295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220964300</v>
      </c>
      <c r="E152" s="31">
        <v>220964300</v>
      </c>
      <c r="F152" s="31">
        <v>56164175</v>
      </c>
      <c r="G152" s="36">
        <f t="shared" si="28"/>
        <v>0.25417759791966393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56164175</v>
      </c>
      <c r="O152" s="36">
        <f t="shared" si="32"/>
        <v>0.25417759791966393</v>
      </c>
      <c r="P152" s="31">
        <v>47154027</v>
      </c>
      <c r="Q152" s="31">
        <v>200781700</v>
      </c>
      <c r="R152" s="31">
        <v>223037208</v>
      </c>
      <c r="S152" s="31">
        <v>47154027</v>
      </c>
      <c r="T152" s="36">
        <f t="shared" si="33"/>
        <v>0.23485221511721438</v>
      </c>
      <c r="U152" s="36">
        <f t="shared" si="34"/>
        <v>0.19107907793325896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64705480</v>
      </c>
      <c r="E153" s="31">
        <v>64705480</v>
      </c>
      <c r="F153" s="31">
        <v>21871982</v>
      </c>
      <c r="G153" s="36">
        <f t="shared" si="28"/>
        <v>0.33802364189246414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21871982</v>
      </c>
      <c r="O153" s="36">
        <f t="shared" si="32"/>
        <v>0.33802364189246414</v>
      </c>
      <c r="P153" s="31">
        <v>21656944</v>
      </c>
      <c r="Q153" s="31">
        <v>64461160</v>
      </c>
      <c r="R153" s="31">
        <v>67432870</v>
      </c>
      <c r="S153" s="31">
        <v>21656944</v>
      </c>
      <c r="T153" s="36">
        <f t="shared" si="33"/>
        <v>0.33596888420872351</v>
      </c>
      <c r="U153" s="36">
        <f t="shared" si="34"/>
        <v>9.9292864219440169E-3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35470278</v>
      </c>
      <c r="E154" s="31">
        <v>35470278</v>
      </c>
      <c r="F154" s="31">
        <v>12283955</v>
      </c>
      <c r="G154" s="36">
        <f t="shared" si="28"/>
        <v>0.34631685153412106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12283955</v>
      </c>
      <c r="O154" s="36">
        <f t="shared" si="32"/>
        <v>0.34631685153412106</v>
      </c>
      <c r="P154" s="31">
        <v>9010939</v>
      </c>
      <c r="Q154" s="31">
        <v>25231021</v>
      </c>
      <c r="R154" s="31">
        <v>31690584</v>
      </c>
      <c r="S154" s="31">
        <v>9010939</v>
      </c>
      <c r="T154" s="36">
        <f t="shared" si="33"/>
        <v>0.35713731124872039</v>
      </c>
      <c r="U154" s="36">
        <f t="shared" si="34"/>
        <v>0.36322696225110396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20984405</v>
      </c>
      <c r="E155" s="31">
        <v>20984405</v>
      </c>
      <c r="F155" s="31">
        <v>1288240</v>
      </c>
      <c r="G155" s="36">
        <f t="shared" si="28"/>
        <v>6.1390351549162343E-2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1288240</v>
      </c>
      <c r="O155" s="36">
        <f t="shared" si="32"/>
        <v>6.1390351549162343E-2</v>
      </c>
      <c r="P155" s="31">
        <v>3223902</v>
      </c>
      <c r="Q155" s="31">
        <v>8925961</v>
      </c>
      <c r="R155" s="31">
        <v>12651138</v>
      </c>
      <c r="S155" s="31">
        <v>3223902</v>
      </c>
      <c r="T155" s="36">
        <f t="shared" si="33"/>
        <v>0.36118262224089931</v>
      </c>
      <c r="U155" s="36">
        <f t="shared" si="34"/>
        <v>-0.60040968987270704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366774367</v>
      </c>
      <c r="E157" s="32">
        <f>SUM(E151:E156)</f>
        <v>366774367</v>
      </c>
      <c r="F157" s="32">
        <f>SUM(F151:F156)</f>
        <v>93780958</v>
      </c>
      <c r="G157" s="37">
        <f t="shared" si="28"/>
        <v>0.25569114539566501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93780958</v>
      </c>
      <c r="O157" s="37">
        <f t="shared" si="32"/>
        <v>0.25569114539566501</v>
      </c>
      <c r="P157" s="32">
        <f>SUM(P151:P156)</f>
        <v>87134001</v>
      </c>
      <c r="Q157" s="32">
        <f>SUM(Q151:Q156)</f>
        <v>311796728</v>
      </c>
      <c r="R157" s="32">
        <f>SUM(R151:R156)</f>
        <v>347564664</v>
      </c>
      <c r="S157" s="32">
        <f>SUM(S151:S156)</f>
        <v>87134001</v>
      </c>
      <c r="T157" s="37">
        <f t="shared" si="33"/>
        <v>0.27945771451456669</v>
      </c>
      <c r="U157" s="37">
        <f t="shared" si="34"/>
        <v>7.6284308349389374E-2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55749656</v>
      </c>
      <c r="E158" s="31">
        <v>55749656</v>
      </c>
      <c r="F158" s="31">
        <v>9621836</v>
      </c>
      <c r="G158" s="36">
        <f t="shared" si="28"/>
        <v>0.17259005149735812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9621836</v>
      </c>
      <c r="O158" s="36">
        <f t="shared" si="32"/>
        <v>0.17259005149735812</v>
      </c>
      <c r="P158" s="31">
        <v>6108020</v>
      </c>
      <c r="Q158" s="31">
        <v>52588597</v>
      </c>
      <c r="R158" s="31">
        <v>52851583</v>
      </c>
      <c r="S158" s="31">
        <v>6108020</v>
      </c>
      <c r="T158" s="36">
        <f t="shared" si="33"/>
        <v>0.11614723245041125</v>
      </c>
      <c r="U158" s="36">
        <f t="shared" si="34"/>
        <v>0.57527905933510359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173609633</v>
      </c>
      <c r="E159" s="31">
        <v>173609633</v>
      </c>
      <c r="F159" s="31">
        <v>24585892</v>
      </c>
      <c r="G159" s="36">
        <f t="shared" si="28"/>
        <v>0.14161594362681476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24585892</v>
      </c>
      <c r="O159" s="36">
        <f t="shared" si="32"/>
        <v>0.14161594362681476</v>
      </c>
      <c r="P159" s="31">
        <v>30596120</v>
      </c>
      <c r="Q159" s="31">
        <v>118526948</v>
      </c>
      <c r="R159" s="31">
        <v>145667863</v>
      </c>
      <c r="S159" s="31">
        <v>30596120</v>
      </c>
      <c r="T159" s="36">
        <f t="shared" si="33"/>
        <v>0.2581364028710163</v>
      </c>
      <c r="U159" s="36">
        <f t="shared" si="34"/>
        <v>-0.19643758751109619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17697160</v>
      </c>
      <c r="E160" s="31">
        <v>17697160</v>
      </c>
      <c r="F160" s="31">
        <v>3670004</v>
      </c>
      <c r="G160" s="36">
        <f t="shared" si="28"/>
        <v>0.20737813298856991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3670004</v>
      </c>
      <c r="O160" s="36">
        <f t="shared" si="32"/>
        <v>0.20737813298856991</v>
      </c>
      <c r="P160" s="31">
        <v>2527945</v>
      </c>
      <c r="Q160" s="31">
        <v>13985301</v>
      </c>
      <c r="R160" s="31">
        <v>13292898</v>
      </c>
      <c r="S160" s="31">
        <v>2527945</v>
      </c>
      <c r="T160" s="36">
        <f t="shared" si="33"/>
        <v>0.18075728223511242</v>
      </c>
      <c r="U160" s="36">
        <f t="shared" si="34"/>
        <v>0.45177367387344258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6009587</v>
      </c>
      <c r="E161" s="31">
        <v>6009587</v>
      </c>
      <c r="F161" s="31">
        <v>2428216</v>
      </c>
      <c r="G161" s="36">
        <f t="shared" si="28"/>
        <v>0.40405705084226251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2428216</v>
      </c>
      <c r="O161" s="36">
        <f t="shared" si="32"/>
        <v>0.40405705084226251</v>
      </c>
      <c r="P161" s="31">
        <v>2400180</v>
      </c>
      <c r="Q161" s="31">
        <v>9749991</v>
      </c>
      <c r="R161" s="31">
        <v>2765782</v>
      </c>
      <c r="S161" s="31">
        <v>2400180</v>
      </c>
      <c r="T161" s="36">
        <f t="shared" si="33"/>
        <v>0.24617253492849378</v>
      </c>
      <c r="U161" s="36">
        <f t="shared" si="34"/>
        <v>1.1680790607371039E-2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253066036</v>
      </c>
      <c r="E163" s="32">
        <f>SUM(E158:E162)</f>
        <v>253066036</v>
      </c>
      <c r="F163" s="32">
        <f>SUM(F158:F162)</f>
        <v>40305948</v>
      </c>
      <c r="G163" s="37">
        <f t="shared" si="28"/>
        <v>0.15927047594802488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40305948</v>
      </c>
      <c r="O163" s="37">
        <f t="shared" si="32"/>
        <v>0.15927047594802488</v>
      </c>
      <c r="P163" s="32">
        <f>SUM(P158:P162)</f>
        <v>41632265</v>
      </c>
      <c r="Q163" s="32">
        <f>SUM(Q158:Q162)</f>
        <v>194850837</v>
      </c>
      <c r="R163" s="32">
        <f>SUM(R158:R162)</f>
        <v>214578126</v>
      </c>
      <c r="S163" s="32">
        <f>SUM(S158:S162)</f>
        <v>41632265</v>
      </c>
      <c r="T163" s="37">
        <f t="shared" si="33"/>
        <v>0.21366223333184861</v>
      </c>
      <c r="U163" s="37">
        <f t="shared" si="34"/>
        <v>-3.1857911165774966E-2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43351882</v>
      </c>
      <c r="E164" s="31">
        <v>43351882</v>
      </c>
      <c r="F164" s="31">
        <v>6913327</v>
      </c>
      <c r="G164" s="36">
        <f t="shared" si="28"/>
        <v>0.15947005484098706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6913327</v>
      </c>
      <c r="O164" s="36">
        <f t="shared" si="32"/>
        <v>0.15947005484098706</v>
      </c>
      <c r="P164" s="31">
        <v>4058768</v>
      </c>
      <c r="Q164" s="31">
        <v>39381205</v>
      </c>
      <c r="R164" s="31">
        <v>35684594</v>
      </c>
      <c r="S164" s="31">
        <v>4058768</v>
      </c>
      <c r="T164" s="36">
        <f t="shared" si="33"/>
        <v>0.10306358071064611</v>
      </c>
      <c r="U164" s="36">
        <f t="shared" si="34"/>
        <v>0.70330676697953676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22559396</v>
      </c>
      <c r="E165" s="31">
        <v>22559396</v>
      </c>
      <c r="F165" s="31">
        <v>4053847</v>
      </c>
      <c r="G165" s="36">
        <f t="shared" si="28"/>
        <v>0.1796966106716687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4053847</v>
      </c>
      <c r="O165" s="36">
        <f t="shared" si="32"/>
        <v>0.1796966106716687</v>
      </c>
      <c r="P165" s="31">
        <v>3375059</v>
      </c>
      <c r="Q165" s="31">
        <v>16068377</v>
      </c>
      <c r="R165" s="31">
        <v>15838377</v>
      </c>
      <c r="S165" s="31">
        <v>3375059</v>
      </c>
      <c r="T165" s="36">
        <f t="shared" si="33"/>
        <v>0.21004355324747484</v>
      </c>
      <c r="U165" s="36">
        <f t="shared" si="34"/>
        <v>0.20111885451483968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81813489</v>
      </c>
      <c r="E166" s="31">
        <v>81813489</v>
      </c>
      <c r="F166" s="31">
        <v>17052639</v>
      </c>
      <c r="G166" s="36">
        <f t="shared" si="28"/>
        <v>0.20843309836107832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17052639</v>
      </c>
      <c r="O166" s="36">
        <f t="shared" si="32"/>
        <v>0.20843309836107832</v>
      </c>
      <c r="P166" s="31">
        <v>16265251</v>
      </c>
      <c r="Q166" s="31">
        <v>90098352</v>
      </c>
      <c r="R166" s="31">
        <v>83140007</v>
      </c>
      <c r="S166" s="31">
        <v>16265251</v>
      </c>
      <c r="T166" s="36">
        <f t="shared" si="33"/>
        <v>0.18052773040732198</v>
      </c>
      <c r="U166" s="36">
        <f t="shared" si="34"/>
        <v>4.8409212990319084E-2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28531061</v>
      </c>
      <c r="E167" s="31">
        <v>28531061</v>
      </c>
      <c r="F167" s="31">
        <v>5088997</v>
      </c>
      <c r="G167" s="36">
        <f t="shared" si="28"/>
        <v>0.17836690335490854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5088997</v>
      </c>
      <c r="O167" s="36">
        <f t="shared" si="32"/>
        <v>0.17836690335490854</v>
      </c>
      <c r="P167" s="31">
        <v>8628436</v>
      </c>
      <c r="Q167" s="31">
        <v>21801932</v>
      </c>
      <c r="R167" s="31">
        <v>36484057</v>
      </c>
      <c r="S167" s="31">
        <v>8628436</v>
      </c>
      <c r="T167" s="36">
        <f t="shared" si="33"/>
        <v>0.39576474231733222</v>
      </c>
      <c r="U167" s="36">
        <f t="shared" si="34"/>
        <v>-0.41020632244360389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176255828</v>
      </c>
      <c r="E169" s="32">
        <f>SUM(E164:E168)</f>
        <v>176255828</v>
      </c>
      <c r="F169" s="32">
        <f>SUM(F164:F168)</f>
        <v>33108810</v>
      </c>
      <c r="G169" s="37">
        <f t="shared" si="28"/>
        <v>0.18784519284094253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33108810</v>
      </c>
      <c r="O169" s="37">
        <f t="shared" si="32"/>
        <v>0.18784519284094253</v>
      </c>
      <c r="P169" s="32">
        <f>SUM(P164:P168)</f>
        <v>32327514</v>
      </c>
      <c r="Q169" s="32">
        <f>SUM(Q164:Q168)</f>
        <v>167349866</v>
      </c>
      <c r="R169" s="32">
        <f>SUM(R164:R168)</f>
        <v>171147035</v>
      </c>
      <c r="S169" s="32">
        <f>SUM(S164:S168)</f>
        <v>32327514</v>
      </c>
      <c r="T169" s="37">
        <f t="shared" si="33"/>
        <v>0.19317322907208065</v>
      </c>
      <c r="U169" s="37">
        <f t="shared" si="34"/>
        <v>2.4168143581965396E-2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5986508340</v>
      </c>
      <c r="E170" s="32">
        <f>SUM(E105,E107:E111,E113:E120,E122:E125,E127:E131,E133:E136,E138:E143,E145:E149,E151:E156,E158:E162,E164:E168)</f>
        <v>5986508340</v>
      </c>
      <c r="F170" s="32">
        <f>SUM(F105,F107:F111,F113:F120,F122:F125,F127:F131,F133:F136,F138:F143,F145:F149,F151:F156,F158:F162,F164:F168)</f>
        <v>1137314925</v>
      </c>
      <c r="G170" s="37">
        <f t="shared" si="28"/>
        <v>0.18997967770307991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1137314925</v>
      </c>
      <c r="O170" s="37">
        <f t="shared" si="32"/>
        <v>0.18997967770307991</v>
      </c>
      <c r="P170" s="32">
        <f>SUM(P105,P107:P111,P113:P120,P122:P125,P127:P131,P133:P136,P138:P143,P145:P149,P151:P156,P158:P162,P164:P168)</f>
        <v>1016263723</v>
      </c>
      <c r="Q170" s="32">
        <f>SUM(Q105,Q107:Q111,Q113:Q120,Q122:Q125,Q127:Q131,Q133:Q136,Q138:Q143,Q145:Q149,Q151:Q156,Q158:Q162,Q164:Q168)</f>
        <v>4784560559</v>
      </c>
      <c r="R170" s="32">
        <f>SUM(R105,R107:R111,R113:R120,R122:R125,R127:R131,R133:R136,R138:R143,R145:R149,R151:R156,R158:R162,R164:R168)</f>
        <v>5217868666</v>
      </c>
      <c r="S170" s="32">
        <f>SUM(S105,S107:S111,S113:S120,S122:S125,S127:S131,S133:S136,S138:S143,S145:S149,S151:S156,S158:S162,S164:S168)</f>
        <v>1016263723</v>
      </c>
      <c r="T170" s="37">
        <f t="shared" si="33"/>
        <v>0.21240481972547232</v>
      </c>
      <c r="U170" s="37">
        <f t="shared" si="34"/>
        <v>0.11911396546032171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80693062</v>
      </c>
      <c r="E173" s="31">
        <v>80693062</v>
      </c>
      <c r="F173" s="31">
        <v>11279885</v>
      </c>
      <c r="G173" s="36">
        <f t="shared" ref="G173:G205" si="35">IF(($D173     =0),0,($F173     /$D173     ))</f>
        <v>0.1397875445599028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11279885</v>
      </c>
      <c r="O173" s="36">
        <f t="shared" ref="O173:O205" si="39">IF(($D173     =0),0,($N173     /$D173     ))</f>
        <v>0.1397875445599028</v>
      </c>
      <c r="P173" s="31">
        <v>13955736</v>
      </c>
      <c r="Q173" s="31">
        <v>78419640</v>
      </c>
      <c r="R173" s="31">
        <v>93010912</v>
      </c>
      <c r="S173" s="31">
        <v>13955736</v>
      </c>
      <c r="T173" s="36">
        <f t="shared" ref="T173:T205" si="40">IF(($Q173     =0),0,($S173     /$Q173     ))</f>
        <v>0.17796225537378135</v>
      </c>
      <c r="U173" s="36">
        <f t="shared" ref="U173:U205" si="41">IF(($P173     =0),0,(($F173     /$P173     )-1))</f>
        <v>-0.19173843643932498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71014865</v>
      </c>
      <c r="E174" s="31">
        <v>71014865</v>
      </c>
      <c r="F174" s="31">
        <v>14048012</v>
      </c>
      <c r="G174" s="36">
        <f t="shared" si="35"/>
        <v>0.19781790756062129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14048012</v>
      </c>
      <c r="O174" s="36">
        <f t="shared" si="39"/>
        <v>0.19781790756062129</v>
      </c>
      <c r="P174" s="31">
        <v>13611278</v>
      </c>
      <c r="Q174" s="31">
        <v>65805864</v>
      </c>
      <c r="R174" s="31">
        <v>70255680</v>
      </c>
      <c r="S174" s="31">
        <v>13611278</v>
      </c>
      <c r="T174" s="36">
        <f t="shared" si="40"/>
        <v>0.2068398949978075</v>
      </c>
      <c r="U174" s="36">
        <f t="shared" si="41"/>
        <v>3.2086186175904974E-2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208519330</v>
      </c>
      <c r="E175" s="31">
        <v>208519330</v>
      </c>
      <c r="F175" s="31">
        <v>37808397</v>
      </c>
      <c r="G175" s="36">
        <f t="shared" si="35"/>
        <v>0.18131842740910398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37808397</v>
      </c>
      <c r="O175" s="36">
        <f t="shared" si="39"/>
        <v>0.18131842740910398</v>
      </c>
      <c r="P175" s="31">
        <v>26171268</v>
      </c>
      <c r="Q175" s="31">
        <v>202966586</v>
      </c>
      <c r="R175" s="31">
        <v>211442270</v>
      </c>
      <c r="S175" s="31">
        <v>26171268</v>
      </c>
      <c r="T175" s="36">
        <f t="shared" si="40"/>
        <v>0.1289437267275117</v>
      </c>
      <c r="U175" s="36">
        <f t="shared" si="41"/>
        <v>0.44465285365615448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85910502</v>
      </c>
      <c r="E176" s="31">
        <v>85910502</v>
      </c>
      <c r="F176" s="31">
        <v>21010173</v>
      </c>
      <c r="G176" s="36">
        <f t="shared" si="35"/>
        <v>0.24455884334141129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21010173</v>
      </c>
      <c r="O176" s="36">
        <f t="shared" si="39"/>
        <v>0.24455884334141129</v>
      </c>
      <c r="P176" s="31">
        <v>13028808</v>
      </c>
      <c r="Q176" s="31">
        <v>101239497</v>
      </c>
      <c r="R176" s="31">
        <v>89359725</v>
      </c>
      <c r="S176" s="31">
        <v>13028808</v>
      </c>
      <c r="T176" s="36">
        <f t="shared" si="40"/>
        <v>0.12869293493230216</v>
      </c>
      <c r="U176" s="36">
        <f t="shared" si="41"/>
        <v>0.61259364632589564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15690380</v>
      </c>
      <c r="E177" s="31">
        <v>15690380</v>
      </c>
      <c r="F177" s="31">
        <v>2906578</v>
      </c>
      <c r="G177" s="36">
        <f t="shared" si="35"/>
        <v>0.18524586402623774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2906578</v>
      </c>
      <c r="O177" s="36">
        <f t="shared" si="39"/>
        <v>0.18524586402623774</v>
      </c>
      <c r="P177" s="31">
        <v>1479009</v>
      </c>
      <c r="Q177" s="31">
        <v>13033768</v>
      </c>
      <c r="R177" s="31">
        <v>12975540</v>
      </c>
      <c r="S177" s="31">
        <v>1479009</v>
      </c>
      <c r="T177" s="36">
        <f t="shared" si="40"/>
        <v>0.11347516696629861</v>
      </c>
      <c r="U177" s="36">
        <f t="shared" si="41"/>
        <v>0.96521995471291921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7992031</v>
      </c>
      <c r="E178" s="31">
        <v>7992031</v>
      </c>
      <c r="F178" s="31">
        <v>1331317</v>
      </c>
      <c r="G178" s="36">
        <f t="shared" si="35"/>
        <v>0.16658056006039015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1331317</v>
      </c>
      <c r="O178" s="36">
        <f t="shared" si="39"/>
        <v>0.16658056006039015</v>
      </c>
      <c r="P178" s="31">
        <v>898963</v>
      </c>
      <c r="Q178" s="31">
        <v>7185400</v>
      </c>
      <c r="R178" s="31">
        <v>5805819</v>
      </c>
      <c r="S178" s="31">
        <v>898963</v>
      </c>
      <c r="T178" s="36">
        <f t="shared" si="40"/>
        <v>0.12510966682439392</v>
      </c>
      <c r="U178" s="36">
        <f t="shared" si="41"/>
        <v>0.48094749172101636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469820170</v>
      </c>
      <c r="E179" s="32">
        <f>SUM(E173:E178)</f>
        <v>469820170</v>
      </c>
      <c r="F179" s="32">
        <f>SUM(F173:F178)</f>
        <v>88384362</v>
      </c>
      <c r="G179" s="37">
        <f t="shared" si="35"/>
        <v>0.1881238134156735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88384362</v>
      </c>
      <c r="O179" s="37">
        <f t="shared" si="39"/>
        <v>0.1881238134156735</v>
      </c>
      <c r="P179" s="32">
        <f>SUM(P173:P178)</f>
        <v>69145062</v>
      </c>
      <c r="Q179" s="32">
        <f>SUM(Q173:Q178)</f>
        <v>468650755</v>
      </c>
      <c r="R179" s="32">
        <f>SUM(R173:R178)</f>
        <v>482849946</v>
      </c>
      <c r="S179" s="32">
        <f>SUM(S173:S178)</f>
        <v>69145062</v>
      </c>
      <c r="T179" s="37">
        <f t="shared" si="40"/>
        <v>0.14754070331114691</v>
      </c>
      <c r="U179" s="37">
        <f t="shared" si="41"/>
        <v>0.27824546603197775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11210987</v>
      </c>
      <c r="E180" s="31">
        <v>11210987</v>
      </c>
      <c r="F180" s="31">
        <v>3029342</v>
      </c>
      <c r="G180" s="36">
        <f t="shared" si="35"/>
        <v>0.27021189124561468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3029342</v>
      </c>
      <c r="O180" s="36">
        <f t="shared" si="39"/>
        <v>0.27021189124561468</v>
      </c>
      <c r="P180" s="31">
        <v>2841673</v>
      </c>
      <c r="Q180" s="31">
        <v>14071903</v>
      </c>
      <c r="R180" s="31">
        <v>13606292</v>
      </c>
      <c r="S180" s="31">
        <v>2841673</v>
      </c>
      <c r="T180" s="36">
        <f t="shared" si="40"/>
        <v>0.20193949602978362</v>
      </c>
      <c r="U180" s="36">
        <f t="shared" si="41"/>
        <v>6.6041729643065983E-2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269244105</v>
      </c>
      <c r="E181" s="31">
        <v>269244105</v>
      </c>
      <c r="F181" s="31">
        <v>76584184</v>
      </c>
      <c r="G181" s="36">
        <f t="shared" si="35"/>
        <v>0.28444145137365218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76584184</v>
      </c>
      <c r="O181" s="36">
        <f t="shared" si="39"/>
        <v>0.28444145137365218</v>
      </c>
      <c r="P181" s="31">
        <v>54050247</v>
      </c>
      <c r="Q181" s="31">
        <v>224371256</v>
      </c>
      <c r="R181" s="31">
        <v>301383232</v>
      </c>
      <c r="S181" s="31">
        <v>54050247</v>
      </c>
      <c r="T181" s="36">
        <f t="shared" si="40"/>
        <v>0.24089648542146594</v>
      </c>
      <c r="U181" s="36">
        <f t="shared" si="41"/>
        <v>0.41690719748237237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109898854</v>
      </c>
      <c r="E182" s="31">
        <v>109898854</v>
      </c>
      <c r="F182" s="31">
        <v>29577145</v>
      </c>
      <c r="G182" s="36">
        <f t="shared" si="35"/>
        <v>0.26913060440102499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29577145</v>
      </c>
      <c r="O182" s="36">
        <f t="shared" si="39"/>
        <v>0.26913060440102499</v>
      </c>
      <c r="P182" s="31">
        <v>42232974</v>
      </c>
      <c r="Q182" s="31">
        <v>181199533</v>
      </c>
      <c r="R182" s="31">
        <v>132857726</v>
      </c>
      <c r="S182" s="31">
        <v>42232974</v>
      </c>
      <c r="T182" s="36">
        <f t="shared" si="40"/>
        <v>0.23307440864099799</v>
      </c>
      <c r="U182" s="36">
        <f t="shared" si="41"/>
        <v>-0.29966700900580667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63122869</v>
      </c>
      <c r="E183" s="31">
        <v>63122869</v>
      </c>
      <c r="F183" s="31">
        <v>12908061</v>
      </c>
      <c r="G183" s="36">
        <f t="shared" si="35"/>
        <v>0.20449103794696025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12908061</v>
      </c>
      <c r="O183" s="36">
        <f t="shared" si="39"/>
        <v>0.20449103794696025</v>
      </c>
      <c r="P183" s="31">
        <v>10521642</v>
      </c>
      <c r="Q183" s="31">
        <v>49361392</v>
      </c>
      <c r="R183" s="31">
        <v>59617744</v>
      </c>
      <c r="S183" s="31">
        <v>10521642</v>
      </c>
      <c r="T183" s="36">
        <f t="shared" si="40"/>
        <v>0.21315529351360268</v>
      </c>
      <c r="U183" s="36">
        <f t="shared" si="41"/>
        <v>0.22681051113504913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4271305</v>
      </c>
      <c r="E184" s="31">
        <v>4271305</v>
      </c>
      <c r="F184" s="31">
        <v>464829</v>
      </c>
      <c r="G184" s="36">
        <f t="shared" si="35"/>
        <v>0.10882599111980999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464829</v>
      </c>
      <c r="O184" s="36">
        <f t="shared" si="39"/>
        <v>0.10882599111980999</v>
      </c>
      <c r="P184" s="31">
        <v>558295</v>
      </c>
      <c r="Q184" s="31">
        <v>3127000</v>
      </c>
      <c r="R184" s="31">
        <v>3118650</v>
      </c>
      <c r="S184" s="31">
        <v>558295</v>
      </c>
      <c r="T184" s="36">
        <f t="shared" si="40"/>
        <v>0.17854013431403901</v>
      </c>
      <c r="U184" s="36">
        <f t="shared" si="41"/>
        <v>-0.16741328509121522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457748120</v>
      </c>
      <c r="E185" s="32">
        <f>SUM(E180:E184)</f>
        <v>457748120</v>
      </c>
      <c r="F185" s="32">
        <f>SUM(F180:F184)</f>
        <v>122563561</v>
      </c>
      <c r="G185" s="37">
        <f t="shared" si="35"/>
        <v>0.26775328099654455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122563561</v>
      </c>
      <c r="O185" s="37">
        <f t="shared" si="39"/>
        <v>0.26775328099654455</v>
      </c>
      <c r="P185" s="32">
        <f>SUM(P180:P184)</f>
        <v>110204831</v>
      </c>
      <c r="Q185" s="32">
        <f>SUM(Q180:Q184)</f>
        <v>472131084</v>
      </c>
      <c r="R185" s="32">
        <f>SUM(R180:R184)</f>
        <v>510583644</v>
      </c>
      <c r="S185" s="32">
        <f>SUM(S180:S184)</f>
        <v>110204831</v>
      </c>
      <c r="T185" s="37">
        <f t="shared" si="40"/>
        <v>0.23341998596305089</v>
      </c>
      <c r="U185" s="37">
        <f t="shared" si="41"/>
        <v>0.11214326892801996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20351716</v>
      </c>
      <c r="E186" s="31">
        <v>20351716</v>
      </c>
      <c r="F186" s="31">
        <v>2378234</v>
      </c>
      <c r="G186" s="36">
        <f t="shared" si="35"/>
        <v>0.11685668176580294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2378234</v>
      </c>
      <c r="O186" s="36">
        <f t="shared" si="39"/>
        <v>0.11685668176580294</v>
      </c>
      <c r="P186" s="31">
        <v>2146608</v>
      </c>
      <c r="Q186" s="31">
        <v>22270617</v>
      </c>
      <c r="R186" s="31">
        <v>22209861</v>
      </c>
      <c r="S186" s="31">
        <v>2146608</v>
      </c>
      <c r="T186" s="36">
        <f t="shared" si="40"/>
        <v>9.6387450783245024E-2</v>
      </c>
      <c r="U186" s="36">
        <f t="shared" si="41"/>
        <v>0.10790325946796053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12014827</v>
      </c>
      <c r="E187" s="31">
        <v>12014827</v>
      </c>
      <c r="F187" s="31">
        <v>1147640</v>
      </c>
      <c r="G187" s="36">
        <f t="shared" si="35"/>
        <v>9.5518645420362688E-2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1147640</v>
      </c>
      <c r="O187" s="36">
        <f t="shared" si="39"/>
        <v>9.5518645420362688E-2</v>
      </c>
      <c r="P187" s="31">
        <v>1122128</v>
      </c>
      <c r="Q187" s="31">
        <v>3974580</v>
      </c>
      <c r="R187" s="31">
        <v>10684796</v>
      </c>
      <c r="S187" s="31">
        <v>1122128</v>
      </c>
      <c r="T187" s="36">
        <f t="shared" si="40"/>
        <v>0.28232618289228045</v>
      </c>
      <c r="U187" s="36">
        <f t="shared" si="41"/>
        <v>2.2735374217558002E-2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533117281</v>
      </c>
      <c r="E188" s="31">
        <v>533117281</v>
      </c>
      <c r="F188" s="31">
        <v>297760566</v>
      </c>
      <c r="G188" s="36">
        <f t="shared" si="35"/>
        <v>0.55852731961993929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297760566</v>
      </c>
      <c r="O188" s="36">
        <f t="shared" si="39"/>
        <v>0.55852731961993929</v>
      </c>
      <c r="P188" s="31">
        <v>86114255</v>
      </c>
      <c r="Q188" s="31">
        <v>441778849</v>
      </c>
      <c r="R188" s="31">
        <v>443457235</v>
      </c>
      <c r="S188" s="31">
        <v>86114255</v>
      </c>
      <c r="T188" s="36">
        <f t="shared" si="40"/>
        <v>0.19492616089458822</v>
      </c>
      <c r="U188" s="36">
        <f t="shared" si="41"/>
        <v>2.4577383965058979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68124547</v>
      </c>
      <c r="E189" s="31">
        <v>68124547</v>
      </c>
      <c r="F189" s="31">
        <v>6813180</v>
      </c>
      <c r="G189" s="36">
        <f t="shared" si="35"/>
        <v>0.10001064667630009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6813180</v>
      </c>
      <c r="O189" s="36">
        <f t="shared" si="39"/>
        <v>0.10001064667630009</v>
      </c>
      <c r="P189" s="31">
        <v>7289647</v>
      </c>
      <c r="Q189" s="31">
        <v>46860170</v>
      </c>
      <c r="R189" s="31">
        <v>43402221</v>
      </c>
      <c r="S189" s="31">
        <v>7289647</v>
      </c>
      <c r="T189" s="36">
        <f t="shared" si="40"/>
        <v>0.15556168490212477</v>
      </c>
      <c r="U189" s="36">
        <f t="shared" si="41"/>
        <v>-6.5362149909316547E-2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7617000</v>
      </c>
      <c r="E190" s="31">
        <v>7617000</v>
      </c>
      <c r="F190" s="31">
        <v>1668151</v>
      </c>
      <c r="G190" s="36">
        <f t="shared" si="35"/>
        <v>0.21900367598792175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1668151</v>
      </c>
      <c r="O190" s="36">
        <f t="shared" si="39"/>
        <v>0.21900367598792175</v>
      </c>
      <c r="P190" s="31">
        <v>1599425</v>
      </c>
      <c r="Q190" s="31">
        <v>6125000</v>
      </c>
      <c r="R190" s="31">
        <v>8070000</v>
      </c>
      <c r="S190" s="31">
        <v>1599425</v>
      </c>
      <c r="T190" s="36">
        <f t="shared" si="40"/>
        <v>0.26113061224489797</v>
      </c>
      <c r="U190" s="36">
        <f t="shared" si="41"/>
        <v>4.2969192053394112E-2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641225371</v>
      </c>
      <c r="E191" s="32">
        <f>SUM(E186:E190)</f>
        <v>641225371</v>
      </c>
      <c r="F191" s="32">
        <f>SUM(F186:F190)</f>
        <v>309767771</v>
      </c>
      <c r="G191" s="37">
        <f t="shared" si="35"/>
        <v>0.48308720304830233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309767771</v>
      </c>
      <c r="O191" s="37">
        <f t="shared" si="39"/>
        <v>0.48308720304830233</v>
      </c>
      <c r="P191" s="32">
        <f>SUM(P186:P190)</f>
        <v>98272063</v>
      </c>
      <c r="Q191" s="32">
        <f>SUM(Q186:Q190)</f>
        <v>521009216</v>
      </c>
      <c r="R191" s="32">
        <f>SUM(R186:R190)</f>
        <v>527824113</v>
      </c>
      <c r="S191" s="32">
        <f>SUM(S186:S190)</f>
        <v>98272063</v>
      </c>
      <c r="T191" s="37">
        <f t="shared" si="40"/>
        <v>0.18861866543258995</v>
      </c>
      <c r="U191" s="37">
        <f t="shared" si="41"/>
        <v>2.1521447860517591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37424858</v>
      </c>
      <c r="E192" s="31">
        <v>37424858</v>
      </c>
      <c r="F192" s="31">
        <v>3225053</v>
      </c>
      <c r="G192" s="36">
        <f t="shared" si="35"/>
        <v>8.6174087821522263E-2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3225053</v>
      </c>
      <c r="O192" s="36">
        <f t="shared" si="39"/>
        <v>8.6174087821522263E-2</v>
      </c>
      <c r="P192" s="31">
        <v>5306311</v>
      </c>
      <c r="Q192" s="31">
        <v>44898327</v>
      </c>
      <c r="R192" s="31">
        <v>31501204</v>
      </c>
      <c r="S192" s="31">
        <v>5306311</v>
      </c>
      <c r="T192" s="36">
        <f t="shared" si="40"/>
        <v>0.11818504952311475</v>
      </c>
      <c r="U192" s="36">
        <f t="shared" si="41"/>
        <v>-0.39222314711670692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49415048</v>
      </c>
      <c r="E193" s="31">
        <v>49415048</v>
      </c>
      <c r="F193" s="31">
        <v>4116083</v>
      </c>
      <c r="G193" s="36">
        <f t="shared" si="35"/>
        <v>8.3296144931398225E-2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4116083</v>
      </c>
      <c r="O193" s="36">
        <f t="shared" si="39"/>
        <v>8.3296144931398225E-2</v>
      </c>
      <c r="P193" s="31">
        <v>3540644</v>
      </c>
      <c r="Q193" s="31">
        <v>63740847</v>
      </c>
      <c r="R193" s="31">
        <v>25573901</v>
      </c>
      <c r="S193" s="31">
        <v>3540644</v>
      </c>
      <c r="T193" s="36">
        <f t="shared" si="40"/>
        <v>5.5547489037916301E-2</v>
      </c>
      <c r="U193" s="36">
        <f t="shared" si="41"/>
        <v>0.16252382334965043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30851746</v>
      </c>
      <c r="E194" s="31">
        <v>30851746</v>
      </c>
      <c r="F194" s="31">
        <v>1864594</v>
      </c>
      <c r="G194" s="36">
        <f t="shared" si="35"/>
        <v>6.0437227766622997E-2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1864594</v>
      </c>
      <c r="O194" s="36">
        <f t="shared" si="39"/>
        <v>6.0437227766622997E-2</v>
      </c>
      <c r="P194" s="31">
        <v>0</v>
      </c>
      <c r="Q194" s="31">
        <v>27263519</v>
      </c>
      <c r="R194" s="31">
        <v>25715519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90945080</v>
      </c>
      <c r="E195" s="31">
        <v>90945080</v>
      </c>
      <c r="F195" s="31">
        <v>11492637</v>
      </c>
      <c r="G195" s="36">
        <f t="shared" si="35"/>
        <v>0.12636898004817854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11492637</v>
      </c>
      <c r="O195" s="36">
        <f t="shared" si="39"/>
        <v>0.12636898004817854</v>
      </c>
      <c r="P195" s="31">
        <v>11748074</v>
      </c>
      <c r="Q195" s="31">
        <v>92909190</v>
      </c>
      <c r="R195" s="31">
        <v>88451269</v>
      </c>
      <c r="S195" s="31">
        <v>11748074</v>
      </c>
      <c r="T195" s="36">
        <f t="shared" si="40"/>
        <v>0.12644684557038977</v>
      </c>
      <c r="U195" s="36">
        <f t="shared" si="41"/>
        <v>-2.1742883131311563E-2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39271808</v>
      </c>
      <c r="E196" s="31">
        <v>39271808</v>
      </c>
      <c r="F196" s="31">
        <v>7761847</v>
      </c>
      <c r="G196" s="36">
        <f t="shared" si="35"/>
        <v>0.19764424902464384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7761847</v>
      </c>
      <c r="O196" s="36">
        <f t="shared" si="39"/>
        <v>0.19764424902464384</v>
      </c>
      <c r="P196" s="31">
        <v>8759806</v>
      </c>
      <c r="Q196" s="31">
        <v>45583915</v>
      </c>
      <c r="R196" s="31">
        <v>45409915</v>
      </c>
      <c r="S196" s="31">
        <v>8759806</v>
      </c>
      <c r="T196" s="36">
        <f t="shared" si="40"/>
        <v>0.19216879462854386</v>
      </c>
      <c r="U196" s="36">
        <f t="shared" si="41"/>
        <v>-0.11392478326574818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4169823</v>
      </c>
      <c r="E197" s="31">
        <v>4169823</v>
      </c>
      <c r="F197" s="31">
        <v>1222866</v>
      </c>
      <c r="G197" s="36">
        <f t="shared" si="35"/>
        <v>0.29326568537801245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1222866</v>
      </c>
      <c r="O197" s="36">
        <f t="shared" si="39"/>
        <v>0.29326568537801245</v>
      </c>
      <c r="P197" s="31">
        <v>1133783</v>
      </c>
      <c r="Q197" s="31">
        <v>3640874</v>
      </c>
      <c r="R197" s="31">
        <v>3883343</v>
      </c>
      <c r="S197" s="31">
        <v>1133783</v>
      </c>
      <c r="T197" s="36">
        <f t="shared" si="40"/>
        <v>0.31140407495562877</v>
      </c>
      <c r="U197" s="36">
        <f t="shared" si="41"/>
        <v>7.8571472671578269E-2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252078363</v>
      </c>
      <c r="E198" s="32">
        <f>SUM(E192:E197)</f>
        <v>252078363</v>
      </c>
      <c r="F198" s="32">
        <f>SUM(F192:F197)</f>
        <v>29683080</v>
      </c>
      <c r="G198" s="37">
        <f t="shared" si="35"/>
        <v>0.117753382903395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29683080</v>
      </c>
      <c r="O198" s="37">
        <f t="shared" si="39"/>
        <v>0.117753382903395</v>
      </c>
      <c r="P198" s="32">
        <f>SUM(P192:P197)</f>
        <v>30488618</v>
      </c>
      <c r="Q198" s="32">
        <f>SUM(Q192:Q197)</f>
        <v>278036672</v>
      </c>
      <c r="R198" s="32">
        <f>SUM(R192:R197)</f>
        <v>220535151</v>
      </c>
      <c r="S198" s="32">
        <f>SUM(S192:S197)</f>
        <v>30488618</v>
      </c>
      <c r="T198" s="37">
        <f t="shared" si="40"/>
        <v>0.10965682253598547</v>
      </c>
      <c r="U198" s="37">
        <f t="shared" si="41"/>
        <v>-2.6420941742915316E-2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18712140</v>
      </c>
      <c r="E199" s="31">
        <v>18712140</v>
      </c>
      <c r="F199" s="31">
        <v>3330351</v>
      </c>
      <c r="G199" s="36">
        <f t="shared" si="35"/>
        <v>0.17797809336612488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3330351</v>
      </c>
      <c r="O199" s="36">
        <f t="shared" si="39"/>
        <v>0.17797809336612488</v>
      </c>
      <c r="P199" s="31">
        <v>2379947</v>
      </c>
      <c r="Q199" s="31">
        <v>15978757</v>
      </c>
      <c r="R199" s="31">
        <v>19178757</v>
      </c>
      <c r="S199" s="31">
        <v>2379947</v>
      </c>
      <c r="T199" s="36">
        <f t="shared" si="40"/>
        <v>0.14894443917008063</v>
      </c>
      <c r="U199" s="36">
        <f t="shared" si="41"/>
        <v>0.3993383045924972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173220422</v>
      </c>
      <c r="E200" s="31">
        <v>173220422</v>
      </c>
      <c r="F200" s="31">
        <v>22540737</v>
      </c>
      <c r="G200" s="36">
        <f t="shared" si="35"/>
        <v>0.13012748000348365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22540737</v>
      </c>
      <c r="O200" s="36">
        <f t="shared" si="39"/>
        <v>0.13012748000348365</v>
      </c>
      <c r="P200" s="31">
        <v>15704892</v>
      </c>
      <c r="Q200" s="31">
        <v>100856585</v>
      </c>
      <c r="R200" s="31">
        <v>119353647</v>
      </c>
      <c r="S200" s="31">
        <v>15704892</v>
      </c>
      <c r="T200" s="36">
        <f t="shared" si="40"/>
        <v>0.15571508791419023</v>
      </c>
      <c r="U200" s="36">
        <f t="shared" si="41"/>
        <v>0.435268513785386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52435959</v>
      </c>
      <c r="E201" s="31">
        <v>52435959</v>
      </c>
      <c r="F201" s="31">
        <v>23301012</v>
      </c>
      <c r="G201" s="36">
        <f t="shared" si="35"/>
        <v>0.44437085626678441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23301012</v>
      </c>
      <c r="O201" s="36">
        <f t="shared" si="39"/>
        <v>0.44437085626678441</v>
      </c>
      <c r="P201" s="31">
        <v>19696361</v>
      </c>
      <c r="Q201" s="31">
        <v>30699759</v>
      </c>
      <c r="R201" s="31">
        <v>66319324</v>
      </c>
      <c r="S201" s="31">
        <v>19696361</v>
      </c>
      <c r="T201" s="36">
        <f t="shared" si="40"/>
        <v>0.6415803133829161</v>
      </c>
      <c r="U201" s="36">
        <f t="shared" si="41"/>
        <v>0.18301101406498388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162200393</v>
      </c>
      <c r="E202" s="31">
        <v>162200393</v>
      </c>
      <c r="F202" s="31">
        <v>14992801</v>
      </c>
      <c r="G202" s="36">
        <f t="shared" si="35"/>
        <v>9.2433814263323019E-2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14992801</v>
      </c>
      <c r="O202" s="36">
        <f t="shared" si="39"/>
        <v>9.2433814263323019E-2</v>
      </c>
      <c r="P202" s="31">
        <v>8283316</v>
      </c>
      <c r="Q202" s="31">
        <v>162238455</v>
      </c>
      <c r="R202" s="31">
        <v>165388689</v>
      </c>
      <c r="S202" s="31">
        <v>8283316</v>
      </c>
      <c r="T202" s="36">
        <f t="shared" si="40"/>
        <v>5.10564280213344E-2</v>
      </c>
      <c r="U202" s="36">
        <f t="shared" si="41"/>
        <v>0.80999988410438517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406568914</v>
      </c>
      <c r="E204" s="32">
        <f>SUM(E199:E203)</f>
        <v>406568914</v>
      </c>
      <c r="F204" s="32">
        <f>SUM(F199:F203)</f>
        <v>64164901</v>
      </c>
      <c r="G204" s="37">
        <f t="shared" si="35"/>
        <v>0.15782047960508855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64164901</v>
      </c>
      <c r="O204" s="37">
        <f t="shared" si="39"/>
        <v>0.15782047960508855</v>
      </c>
      <c r="P204" s="32">
        <f>SUM(P199:P203)</f>
        <v>46064516</v>
      </c>
      <c r="Q204" s="32">
        <f>SUM(Q199:Q203)</f>
        <v>309773556</v>
      </c>
      <c r="R204" s="32">
        <f>SUM(R199:R203)</f>
        <v>370240417</v>
      </c>
      <c r="S204" s="32">
        <f>SUM(S199:S203)</f>
        <v>46064516</v>
      </c>
      <c r="T204" s="37">
        <f t="shared" si="40"/>
        <v>0.14870383577867441</v>
      </c>
      <c r="U204" s="37">
        <f t="shared" si="41"/>
        <v>0.39293552981214441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2227440938</v>
      </c>
      <c r="E205" s="32">
        <f>SUM(E173:E178,E180:E184,E186:E190,E192:E197,E199:E203)</f>
        <v>2227440938</v>
      </c>
      <c r="F205" s="32">
        <f>SUM(F173:F178,F180:F184,F186:F190,F192:F197,F199:F203)</f>
        <v>614563675</v>
      </c>
      <c r="G205" s="37">
        <f t="shared" si="35"/>
        <v>0.27590571068151931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614563675</v>
      </c>
      <c r="O205" s="37">
        <f t="shared" si="39"/>
        <v>0.27590571068151931</v>
      </c>
      <c r="P205" s="32">
        <f>SUM(P173:P178,P180:P184,P186:P190,P192:P197,P199:P203)</f>
        <v>354175090</v>
      </c>
      <c r="Q205" s="32">
        <f>SUM(Q173:Q178,Q180:Q184,Q186:Q190,Q192:Q197,Q199:Q203)</f>
        <v>2049601283</v>
      </c>
      <c r="R205" s="32">
        <f>SUM(R173:R178,R180:R184,R186:R190,R192:R197,R199:R203)</f>
        <v>2112033271</v>
      </c>
      <c r="S205" s="32">
        <f>SUM(S173:S178,S180:S184,S186:S190,S192:S197,S199:S203)</f>
        <v>354175090</v>
      </c>
      <c r="T205" s="37">
        <f t="shared" si="40"/>
        <v>0.1728019458894923</v>
      </c>
      <c r="U205" s="37">
        <f t="shared" si="41"/>
        <v>0.73519734264767189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17655968</v>
      </c>
      <c r="E208" s="31">
        <v>17655968</v>
      </c>
      <c r="F208" s="31">
        <v>1428500</v>
      </c>
      <c r="G208" s="36">
        <f t="shared" ref="G208:G231" si="42">IF(($D208     =0),0,($F208     /$D208     ))</f>
        <v>8.0907486918870716E-2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1428500</v>
      </c>
      <c r="O208" s="36">
        <f t="shared" ref="O208:O231" si="46">IF(($D208     =0),0,($N208     /$D208     ))</f>
        <v>8.0907486918870716E-2</v>
      </c>
      <c r="P208" s="31">
        <v>4569051</v>
      </c>
      <c r="Q208" s="31">
        <v>13275872</v>
      </c>
      <c r="R208" s="31">
        <v>16226212</v>
      </c>
      <c r="S208" s="31">
        <v>4569051</v>
      </c>
      <c r="T208" s="36">
        <f t="shared" ref="T208:T231" si="47">IF(($Q208     =0),0,($S208     /$Q208     ))</f>
        <v>0.34416202566580939</v>
      </c>
      <c r="U208" s="36">
        <f t="shared" ref="U208:U231" si="48">IF(($P208     =0),0,(($F208     /$P208     )-1))</f>
        <v>-0.68735301925936043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91495884</v>
      </c>
      <c r="E209" s="31">
        <v>91495884</v>
      </c>
      <c r="F209" s="31">
        <v>6360373</v>
      </c>
      <c r="G209" s="36">
        <f t="shared" si="42"/>
        <v>6.9515400277459477E-2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6360373</v>
      </c>
      <c r="O209" s="36">
        <f t="shared" si="46"/>
        <v>6.9515400277459477E-2</v>
      </c>
      <c r="P209" s="31">
        <v>5343675</v>
      </c>
      <c r="Q209" s="31">
        <v>85271765</v>
      </c>
      <c r="R209" s="31">
        <v>78202587</v>
      </c>
      <c r="S209" s="31">
        <v>5343675</v>
      </c>
      <c r="T209" s="36">
        <f t="shared" si="47"/>
        <v>6.2666405462581898E-2</v>
      </c>
      <c r="U209" s="36">
        <f t="shared" si="48"/>
        <v>0.19026194519689166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43527538</v>
      </c>
      <c r="E210" s="31">
        <v>43527538</v>
      </c>
      <c r="F210" s="31">
        <v>10067863</v>
      </c>
      <c r="G210" s="36">
        <f t="shared" si="42"/>
        <v>0.23129870106597805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10067863</v>
      </c>
      <c r="O210" s="36">
        <f t="shared" si="46"/>
        <v>0.23129870106597805</v>
      </c>
      <c r="P210" s="31">
        <v>5922431</v>
      </c>
      <c r="Q210" s="31">
        <v>37480828</v>
      </c>
      <c r="R210" s="31">
        <v>48837896</v>
      </c>
      <c r="S210" s="31">
        <v>5922431</v>
      </c>
      <c r="T210" s="36">
        <f t="shared" si="47"/>
        <v>0.15801227763698283</v>
      </c>
      <c r="U210" s="36">
        <f t="shared" si="48"/>
        <v>0.69995446126767868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29000429</v>
      </c>
      <c r="E211" s="31">
        <v>29000429</v>
      </c>
      <c r="F211" s="31">
        <v>1260328</v>
      </c>
      <c r="G211" s="36">
        <f t="shared" si="42"/>
        <v>4.3458943314252353E-2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1260328</v>
      </c>
      <c r="O211" s="36">
        <f t="shared" si="46"/>
        <v>4.3458943314252353E-2</v>
      </c>
      <c r="P211" s="31">
        <v>1242276</v>
      </c>
      <c r="Q211" s="31">
        <v>13453255</v>
      </c>
      <c r="R211" s="31">
        <v>17626063</v>
      </c>
      <c r="S211" s="31">
        <v>1242276</v>
      </c>
      <c r="T211" s="36">
        <f t="shared" si="47"/>
        <v>9.2340180870726082E-2</v>
      </c>
      <c r="U211" s="36">
        <f t="shared" si="48"/>
        <v>1.4531392379793173E-2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89945316</v>
      </c>
      <c r="E212" s="31">
        <v>89945316</v>
      </c>
      <c r="F212" s="31">
        <v>12230236</v>
      </c>
      <c r="G212" s="36">
        <f t="shared" si="42"/>
        <v>0.13597412899188657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12230236</v>
      </c>
      <c r="O212" s="36">
        <f t="shared" si="46"/>
        <v>0.13597412899188657</v>
      </c>
      <c r="P212" s="31">
        <v>5971848</v>
      </c>
      <c r="Q212" s="31">
        <v>84424151</v>
      </c>
      <c r="R212" s="31">
        <v>84424151</v>
      </c>
      <c r="S212" s="31">
        <v>5971848</v>
      </c>
      <c r="T212" s="36">
        <f t="shared" si="47"/>
        <v>7.0736251762839764E-2</v>
      </c>
      <c r="U212" s="36">
        <f t="shared" si="48"/>
        <v>1.0479817972594079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4717440</v>
      </c>
      <c r="E213" s="31">
        <v>4717440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301292</v>
      </c>
      <c r="Q213" s="31">
        <v>3080000</v>
      </c>
      <c r="R213" s="31">
        <v>4480000</v>
      </c>
      <c r="S213" s="31">
        <v>301292</v>
      </c>
      <c r="T213" s="36">
        <f t="shared" si="47"/>
        <v>9.7822077922077921E-2</v>
      </c>
      <c r="U213" s="36">
        <f t="shared" si="48"/>
        <v>-1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51052287</v>
      </c>
      <c r="E214" s="31">
        <v>51052287</v>
      </c>
      <c r="F214" s="31">
        <v>11220156</v>
      </c>
      <c r="G214" s="36">
        <f t="shared" si="42"/>
        <v>0.21977773493281505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11220156</v>
      </c>
      <c r="O214" s="36">
        <f t="shared" si="46"/>
        <v>0.21977773493281505</v>
      </c>
      <c r="P214" s="31">
        <v>8187497</v>
      </c>
      <c r="Q214" s="31">
        <v>49309660</v>
      </c>
      <c r="R214" s="31">
        <v>49309660</v>
      </c>
      <c r="S214" s="31">
        <v>8187497</v>
      </c>
      <c r="T214" s="36">
        <f t="shared" si="47"/>
        <v>0.16604245496724171</v>
      </c>
      <c r="U214" s="36">
        <f t="shared" si="48"/>
        <v>0.37040123495617761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327394862</v>
      </c>
      <c r="E216" s="32">
        <f>SUM(E208:E215)</f>
        <v>327394862</v>
      </c>
      <c r="F216" s="32">
        <f>SUM(F208:F215)</f>
        <v>42567456</v>
      </c>
      <c r="G216" s="37">
        <f t="shared" si="42"/>
        <v>0.13001870505835855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42567456</v>
      </c>
      <c r="O216" s="37">
        <f t="shared" si="46"/>
        <v>0.13001870505835855</v>
      </c>
      <c r="P216" s="32">
        <f>SUM(P208:P215)</f>
        <v>31538070</v>
      </c>
      <c r="Q216" s="32">
        <f>SUM(Q208:Q215)</f>
        <v>286295531</v>
      </c>
      <c r="R216" s="32">
        <f>SUM(R208:R215)</f>
        <v>299106569</v>
      </c>
      <c r="S216" s="32">
        <f>SUM(S208:S215)</f>
        <v>31538070</v>
      </c>
      <c r="T216" s="37">
        <f t="shared" si="47"/>
        <v>0.11015914181349901</v>
      </c>
      <c r="U216" s="37">
        <f t="shared" si="48"/>
        <v>0.34971658062779354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30701655</v>
      </c>
      <c r="E217" s="31">
        <v>30701655</v>
      </c>
      <c r="F217" s="31">
        <v>9278147</v>
      </c>
      <c r="G217" s="36">
        <f t="shared" si="42"/>
        <v>0.30220348056155277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9278147</v>
      </c>
      <c r="O217" s="36">
        <f t="shared" si="46"/>
        <v>0.30220348056155277</v>
      </c>
      <c r="P217" s="31">
        <v>4129925</v>
      </c>
      <c r="Q217" s="31">
        <v>15927049</v>
      </c>
      <c r="R217" s="31">
        <v>18805807</v>
      </c>
      <c r="S217" s="31">
        <v>4129925</v>
      </c>
      <c r="T217" s="36">
        <f t="shared" si="47"/>
        <v>0.25930258643644533</v>
      </c>
      <c r="U217" s="36">
        <f t="shared" si="48"/>
        <v>1.2465654945307723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166975427</v>
      </c>
      <c r="E218" s="31">
        <v>166975427</v>
      </c>
      <c r="F218" s="31">
        <v>16160867</v>
      </c>
      <c r="G218" s="36">
        <f t="shared" si="42"/>
        <v>9.6785900119303186E-2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16160867</v>
      </c>
      <c r="O218" s="36">
        <f t="shared" si="46"/>
        <v>9.6785900119303186E-2</v>
      </c>
      <c r="P218" s="31">
        <v>11723051</v>
      </c>
      <c r="Q218" s="31">
        <v>151768533</v>
      </c>
      <c r="R218" s="31">
        <v>169529100</v>
      </c>
      <c r="S218" s="31">
        <v>11723051</v>
      </c>
      <c r="T218" s="36">
        <f t="shared" si="47"/>
        <v>7.7242961820023659E-2</v>
      </c>
      <c r="U218" s="36">
        <f t="shared" si="48"/>
        <v>0.37855469536044839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113200695</v>
      </c>
      <c r="E219" s="31">
        <v>113200695</v>
      </c>
      <c r="F219" s="31">
        <v>34077233</v>
      </c>
      <c r="G219" s="36">
        <f t="shared" si="42"/>
        <v>0.30103377898872441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34077233</v>
      </c>
      <c r="O219" s="36">
        <f t="shared" si="46"/>
        <v>0.30103377898872441</v>
      </c>
      <c r="P219" s="31">
        <v>23658467</v>
      </c>
      <c r="Q219" s="31">
        <v>108245081</v>
      </c>
      <c r="R219" s="31">
        <v>105213571</v>
      </c>
      <c r="S219" s="31">
        <v>23658467</v>
      </c>
      <c r="T219" s="36">
        <f t="shared" si="47"/>
        <v>0.21856389945331559</v>
      </c>
      <c r="U219" s="36">
        <f t="shared" si="48"/>
        <v>0.44038212619608874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22161932</v>
      </c>
      <c r="E220" s="31">
        <v>22161932</v>
      </c>
      <c r="F220" s="31">
        <v>3987718</v>
      </c>
      <c r="G220" s="36">
        <f t="shared" si="42"/>
        <v>0.17993548576902049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3987718</v>
      </c>
      <c r="O220" s="36">
        <f t="shared" si="46"/>
        <v>0.17993548576902049</v>
      </c>
      <c r="P220" s="31">
        <v>3637630</v>
      </c>
      <c r="Q220" s="31">
        <v>25695348</v>
      </c>
      <c r="R220" s="31">
        <v>25523299</v>
      </c>
      <c r="S220" s="31">
        <v>3637630</v>
      </c>
      <c r="T220" s="36">
        <f t="shared" si="47"/>
        <v>0.14156764874326669</v>
      </c>
      <c r="U220" s="36">
        <f t="shared" si="48"/>
        <v>9.6240684181733815E-2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60279877</v>
      </c>
      <c r="E221" s="31">
        <v>60279877</v>
      </c>
      <c r="F221" s="31">
        <v>20107138</v>
      </c>
      <c r="G221" s="36">
        <f t="shared" si="42"/>
        <v>0.33356302303005697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20107138</v>
      </c>
      <c r="O221" s="36">
        <f t="shared" si="46"/>
        <v>0.33356302303005697</v>
      </c>
      <c r="P221" s="31">
        <v>16167060</v>
      </c>
      <c r="Q221" s="31">
        <v>78168803</v>
      </c>
      <c r="R221" s="31">
        <v>85784333</v>
      </c>
      <c r="S221" s="31">
        <v>16167060</v>
      </c>
      <c r="T221" s="36">
        <f t="shared" si="47"/>
        <v>0.20682240714367853</v>
      </c>
      <c r="U221" s="36">
        <f t="shared" si="48"/>
        <v>0.24371023550354853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52528828</v>
      </c>
      <c r="E222" s="31">
        <v>52528828</v>
      </c>
      <c r="F222" s="31">
        <v>11468654</v>
      </c>
      <c r="G222" s="36">
        <f t="shared" si="42"/>
        <v>0.21833066597259698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11468654</v>
      </c>
      <c r="O222" s="36">
        <f t="shared" si="46"/>
        <v>0.21833066597259698</v>
      </c>
      <c r="P222" s="31">
        <v>8107367</v>
      </c>
      <c r="Q222" s="31">
        <v>46868004</v>
      </c>
      <c r="R222" s="31">
        <v>50752653</v>
      </c>
      <c r="S222" s="31">
        <v>8107367</v>
      </c>
      <c r="T222" s="36">
        <f t="shared" si="47"/>
        <v>0.17298298003047025</v>
      </c>
      <c r="U222" s="36">
        <f t="shared" si="48"/>
        <v>0.41459662551356069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445848414</v>
      </c>
      <c r="E224" s="32">
        <f>SUM(E217:E223)</f>
        <v>445848414</v>
      </c>
      <c r="F224" s="32">
        <f>SUM(F217:F223)</f>
        <v>95079757</v>
      </c>
      <c r="G224" s="37">
        <f t="shared" si="42"/>
        <v>0.21325579280853962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95079757</v>
      </c>
      <c r="O224" s="37">
        <f t="shared" si="46"/>
        <v>0.21325579280853962</v>
      </c>
      <c r="P224" s="32">
        <f>SUM(P217:P223)</f>
        <v>67423500</v>
      </c>
      <c r="Q224" s="32">
        <f>SUM(Q217:Q223)</f>
        <v>426672818</v>
      </c>
      <c r="R224" s="32">
        <f>SUM(R217:R223)</f>
        <v>455608763</v>
      </c>
      <c r="S224" s="32">
        <f>SUM(S217:S223)</f>
        <v>67423500</v>
      </c>
      <c r="T224" s="37">
        <f t="shared" si="47"/>
        <v>0.15802154989868608</v>
      </c>
      <c r="U224" s="37">
        <f t="shared" si="48"/>
        <v>0.41018720475798487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27735414</v>
      </c>
      <c r="E225" s="31">
        <v>27735414</v>
      </c>
      <c r="F225" s="31">
        <v>6378273</v>
      </c>
      <c r="G225" s="36">
        <f t="shared" si="42"/>
        <v>0.22996855211896242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6378273</v>
      </c>
      <c r="O225" s="36">
        <f t="shared" si="46"/>
        <v>0.22996855211896242</v>
      </c>
      <c r="P225" s="31">
        <v>1769453</v>
      </c>
      <c r="Q225" s="31">
        <v>22970676</v>
      </c>
      <c r="R225" s="31">
        <v>23320676</v>
      </c>
      <c r="S225" s="31">
        <v>1769453</v>
      </c>
      <c r="T225" s="36">
        <f t="shared" si="47"/>
        <v>7.7030950242822638E-2</v>
      </c>
      <c r="U225" s="36">
        <f t="shared" si="48"/>
        <v>2.6046580496910625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79971465</v>
      </c>
      <c r="E226" s="31">
        <v>79160377</v>
      </c>
      <c r="F226" s="31">
        <v>56292274</v>
      </c>
      <c r="G226" s="36">
        <f t="shared" si="42"/>
        <v>0.70390449893596418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56292274</v>
      </c>
      <c r="O226" s="36">
        <f t="shared" si="46"/>
        <v>0.70390449893596418</v>
      </c>
      <c r="P226" s="31">
        <v>10572320</v>
      </c>
      <c r="Q226" s="31">
        <v>40153610</v>
      </c>
      <c r="R226" s="31">
        <v>41353610</v>
      </c>
      <c r="S226" s="31">
        <v>10572320</v>
      </c>
      <c r="T226" s="36">
        <f t="shared" si="47"/>
        <v>0.26329687417893433</v>
      </c>
      <c r="U226" s="36">
        <f t="shared" si="48"/>
        <v>4.324495853322639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106075072</v>
      </c>
      <c r="E227" s="31">
        <v>106075072</v>
      </c>
      <c r="F227" s="31">
        <v>25421090</v>
      </c>
      <c r="G227" s="36">
        <f t="shared" si="42"/>
        <v>0.2396518759845857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25421090</v>
      </c>
      <c r="O227" s="36">
        <f t="shared" si="46"/>
        <v>0.2396518759845857</v>
      </c>
      <c r="P227" s="31">
        <v>29256910</v>
      </c>
      <c r="Q227" s="31">
        <v>125690779</v>
      </c>
      <c r="R227" s="31">
        <v>128085779</v>
      </c>
      <c r="S227" s="31">
        <v>29256910</v>
      </c>
      <c r="T227" s="36">
        <f t="shared" si="47"/>
        <v>0.23276894480859253</v>
      </c>
      <c r="U227" s="36">
        <f t="shared" si="48"/>
        <v>-0.13110817239414552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323119382</v>
      </c>
      <c r="E228" s="31">
        <v>323119382</v>
      </c>
      <c r="F228" s="31">
        <v>24847763</v>
      </c>
      <c r="G228" s="36">
        <f t="shared" si="42"/>
        <v>7.6899636432208818E-2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24847763</v>
      </c>
      <c r="O228" s="36">
        <f t="shared" si="46"/>
        <v>7.6899636432208818E-2</v>
      </c>
      <c r="P228" s="31">
        <v>87778443</v>
      </c>
      <c r="Q228" s="31">
        <v>341398907</v>
      </c>
      <c r="R228" s="31">
        <v>348555902</v>
      </c>
      <c r="S228" s="31">
        <v>87778443</v>
      </c>
      <c r="T228" s="36">
        <f t="shared" si="47"/>
        <v>0.25711401296314051</v>
      </c>
      <c r="U228" s="36">
        <f t="shared" si="48"/>
        <v>-0.71692636425551548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2754335</v>
      </c>
      <c r="E229" s="31">
        <v>2754335</v>
      </c>
      <c r="F229" s="31">
        <v>644644</v>
      </c>
      <c r="G229" s="36">
        <f t="shared" si="42"/>
        <v>0.234047056730572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644644</v>
      </c>
      <c r="O229" s="36">
        <f t="shared" si="46"/>
        <v>0.234047056730572</v>
      </c>
      <c r="P229" s="31">
        <v>600327</v>
      </c>
      <c r="Q229" s="31">
        <v>2572042</v>
      </c>
      <c r="R229" s="31">
        <v>2587042</v>
      </c>
      <c r="S229" s="31">
        <v>600327</v>
      </c>
      <c r="T229" s="36">
        <f t="shared" si="47"/>
        <v>0.23340481998349949</v>
      </c>
      <c r="U229" s="36">
        <f t="shared" si="48"/>
        <v>7.3821433985144846E-2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539655668</v>
      </c>
      <c r="E230" s="32">
        <f>SUM(E225:E229)</f>
        <v>538844580</v>
      </c>
      <c r="F230" s="32">
        <f>SUM(F225:F229)</f>
        <v>113584044</v>
      </c>
      <c r="G230" s="37">
        <f t="shared" si="42"/>
        <v>0.21047503201615589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113584044</v>
      </c>
      <c r="O230" s="37">
        <f t="shared" si="46"/>
        <v>0.21047503201615589</v>
      </c>
      <c r="P230" s="32">
        <f>SUM(P225:P229)</f>
        <v>129977453</v>
      </c>
      <c r="Q230" s="32">
        <f>SUM(Q225:Q229)</f>
        <v>532786014</v>
      </c>
      <c r="R230" s="32">
        <f>SUM(R225:R229)</f>
        <v>543903009</v>
      </c>
      <c r="S230" s="32">
        <f>SUM(S225:S229)</f>
        <v>129977453</v>
      </c>
      <c r="T230" s="37">
        <f t="shared" si="47"/>
        <v>0.24395807995064975</v>
      </c>
      <c r="U230" s="37">
        <f t="shared" si="48"/>
        <v>-0.12612502108346435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1312898944</v>
      </c>
      <c r="E231" s="32">
        <f>SUM(E208:E215,E217:E223,E225:E229)</f>
        <v>1312087856</v>
      </c>
      <c r="F231" s="32">
        <f>SUM(F208:F215,F217:F223,F225:F229)</f>
        <v>251231257</v>
      </c>
      <c r="G231" s="37">
        <f t="shared" si="42"/>
        <v>0.19135612694955448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251231257</v>
      </c>
      <c r="O231" s="37">
        <f t="shared" si="46"/>
        <v>0.19135612694955448</v>
      </c>
      <c r="P231" s="32">
        <f>SUM(P208:P215,P217:P223,P225:P229)</f>
        <v>228939023</v>
      </c>
      <c r="Q231" s="32">
        <f>SUM(Q208:Q215,Q217:Q223,Q225:Q229)</f>
        <v>1245754363</v>
      </c>
      <c r="R231" s="32">
        <f>SUM(R208:R215,R217:R223,R225:R229)</f>
        <v>1298618341</v>
      </c>
      <c r="S231" s="32">
        <f>SUM(S208:S215,S217:S223,S225:S229)</f>
        <v>228939023</v>
      </c>
      <c r="T231" s="37">
        <f t="shared" si="47"/>
        <v>0.18377541335570663</v>
      </c>
      <c r="U231" s="37">
        <f t="shared" si="48"/>
        <v>9.7371927720683926E-2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36432505</v>
      </c>
      <c r="E234" s="31">
        <v>36432505</v>
      </c>
      <c r="F234" s="31">
        <v>2717055</v>
      </c>
      <c r="G234" s="36">
        <f t="shared" ref="G234:G260" si="49">IF(($D234     =0),0,($F234     /$D234     ))</f>
        <v>7.4577770592496997E-2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2717055</v>
      </c>
      <c r="O234" s="36">
        <f t="shared" ref="O234:O260" si="53">IF(($D234     =0),0,($N234     /$D234     ))</f>
        <v>7.4577770592496997E-2</v>
      </c>
      <c r="P234" s="31">
        <v>1784963</v>
      </c>
      <c r="Q234" s="31">
        <v>35711158</v>
      </c>
      <c r="R234" s="31">
        <v>36205448</v>
      </c>
      <c r="S234" s="31">
        <v>1784963</v>
      </c>
      <c r="T234" s="36">
        <f t="shared" ref="T234:T260" si="54">IF(($Q234     =0),0,($S234     /$Q234     ))</f>
        <v>4.9983341341101287E-2</v>
      </c>
      <c r="U234" s="36">
        <f t="shared" ref="U234:U260" si="55">IF(($P234     =0),0,(($F234     /$P234     )-1))</f>
        <v>0.52219121628851695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75564007</v>
      </c>
      <c r="E235" s="31">
        <v>75564007</v>
      </c>
      <c r="F235" s="31">
        <v>13809194</v>
      </c>
      <c r="G235" s="36">
        <f t="shared" si="49"/>
        <v>0.18274830237628875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13809194</v>
      </c>
      <c r="O235" s="36">
        <f t="shared" si="53"/>
        <v>0.18274830237628875</v>
      </c>
      <c r="P235" s="31">
        <v>13388876</v>
      </c>
      <c r="Q235" s="31">
        <v>79519342</v>
      </c>
      <c r="R235" s="31">
        <v>79791035</v>
      </c>
      <c r="S235" s="31">
        <v>13388876</v>
      </c>
      <c r="T235" s="36">
        <f t="shared" si="54"/>
        <v>0.16837257028610725</v>
      </c>
      <c r="U235" s="36">
        <f t="shared" si="55"/>
        <v>3.1393075863873854E-2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200956676</v>
      </c>
      <c r="E236" s="31">
        <v>200956676</v>
      </c>
      <c r="F236" s="31">
        <v>57970780</v>
      </c>
      <c r="G236" s="36">
        <f t="shared" si="49"/>
        <v>0.288474019146296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57970780</v>
      </c>
      <c r="O236" s="36">
        <f t="shared" si="53"/>
        <v>0.288474019146296</v>
      </c>
      <c r="P236" s="31">
        <v>32211083</v>
      </c>
      <c r="Q236" s="31">
        <v>197406158</v>
      </c>
      <c r="R236" s="31">
        <v>224156158</v>
      </c>
      <c r="S236" s="31">
        <v>32211083</v>
      </c>
      <c r="T236" s="36">
        <f t="shared" si="54"/>
        <v>0.16317162203217592</v>
      </c>
      <c r="U236" s="36">
        <f t="shared" si="55"/>
        <v>0.79971533400475847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23073749</v>
      </c>
      <c r="E237" s="31">
        <v>23073749</v>
      </c>
      <c r="F237" s="31">
        <v>4050058</v>
      </c>
      <c r="G237" s="36">
        <f t="shared" si="49"/>
        <v>0.17552665585466845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4050058</v>
      </c>
      <c r="O237" s="36">
        <f t="shared" si="53"/>
        <v>0.17552665585466845</v>
      </c>
      <c r="P237" s="31">
        <v>3615348</v>
      </c>
      <c r="Q237" s="31">
        <v>21269763</v>
      </c>
      <c r="R237" s="31">
        <v>23577390</v>
      </c>
      <c r="S237" s="31">
        <v>3615348</v>
      </c>
      <c r="T237" s="36">
        <f t="shared" si="54"/>
        <v>0.16997594190400711</v>
      </c>
      <c r="U237" s="36">
        <f t="shared" si="55"/>
        <v>0.12024015392155896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59463137</v>
      </c>
      <c r="E238" s="31">
        <v>59463137</v>
      </c>
      <c r="F238" s="31">
        <v>2210864</v>
      </c>
      <c r="G238" s="36">
        <f t="shared" si="49"/>
        <v>3.7180413135620476E-2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2210864</v>
      </c>
      <c r="O238" s="36">
        <f t="shared" si="53"/>
        <v>3.7180413135620476E-2</v>
      </c>
      <c r="P238" s="31">
        <v>13518246</v>
      </c>
      <c r="Q238" s="31">
        <v>70014947</v>
      </c>
      <c r="R238" s="31">
        <v>70014947</v>
      </c>
      <c r="S238" s="31">
        <v>13518246</v>
      </c>
      <c r="T238" s="36">
        <f t="shared" si="54"/>
        <v>0.19307657263526887</v>
      </c>
      <c r="U238" s="36">
        <f t="shared" si="55"/>
        <v>-0.83645333869497562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2795956</v>
      </c>
      <c r="E239" s="31">
        <v>2795956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176432</v>
      </c>
      <c r="Q239" s="31">
        <v>6287100</v>
      </c>
      <c r="R239" s="31">
        <v>4937100</v>
      </c>
      <c r="S239" s="31">
        <v>176432</v>
      </c>
      <c r="T239" s="36">
        <f t="shared" si="54"/>
        <v>2.8062540758060153E-2</v>
      </c>
      <c r="U239" s="36">
        <f t="shared" si="55"/>
        <v>-1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398286030</v>
      </c>
      <c r="E240" s="32">
        <f>SUM(E234:E239)</f>
        <v>398286030</v>
      </c>
      <c r="F240" s="32">
        <f>SUM(F234:F239)</f>
        <v>80757951</v>
      </c>
      <c r="G240" s="37">
        <f t="shared" si="49"/>
        <v>0.20276370476765154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80757951</v>
      </c>
      <c r="O240" s="37">
        <f t="shared" si="53"/>
        <v>0.20276370476765154</v>
      </c>
      <c r="P240" s="32">
        <f>SUM(P234:P239)</f>
        <v>64694948</v>
      </c>
      <c r="Q240" s="32">
        <f>SUM(Q234:Q239)</f>
        <v>410208468</v>
      </c>
      <c r="R240" s="32">
        <f>SUM(R234:R239)</f>
        <v>438682078</v>
      </c>
      <c r="S240" s="32">
        <f>SUM(S234:S239)</f>
        <v>64694948</v>
      </c>
      <c r="T240" s="37">
        <f t="shared" si="54"/>
        <v>0.15771236589879467</v>
      </c>
      <c r="U240" s="37">
        <f t="shared" si="55"/>
        <v>0.24828836712257663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5200</v>
      </c>
      <c r="Q241" s="31">
        <v>0</v>
      </c>
      <c r="R241" s="31">
        <v>0</v>
      </c>
      <c r="S241" s="31">
        <v>5200</v>
      </c>
      <c r="T241" s="36">
        <f t="shared" si="54"/>
        <v>0</v>
      </c>
      <c r="U241" s="36">
        <f t="shared" si="55"/>
        <v>-1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106889348</v>
      </c>
      <c r="E243" s="31">
        <v>106889348</v>
      </c>
      <c r="F243" s="31">
        <v>9773307</v>
      </c>
      <c r="G243" s="36">
        <f t="shared" si="49"/>
        <v>9.1433872344323777E-2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9773307</v>
      </c>
      <c r="O243" s="36">
        <f t="shared" si="53"/>
        <v>9.1433872344323777E-2</v>
      </c>
      <c r="P243" s="31">
        <v>10035991</v>
      </c>
      <c r="Q243" s="31">
        <v>107558016</v>
      </c>
      <c r="R243" s="31">
        <v>107923021</v>
      </c>
      <c r="S243" s="31">
        <v>10035991</v>
      </c>
      <c r="T243" s="36">
        <f t="shared" si="54"/>
        <v>9.3307699167675243E-2</v>
      </c>
      <c r="U243" s="36">
        <f t="shared" si="55"/>
        <v>-2.6174196449558429E-2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15623011</v>
      </c>
      <c r="E244" s="31">
        <v>15623011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7993729</v>
      </c>
      <c r="R244" s="31">
        <v>7993729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100422024</v>
      </c>
      <c r="E245" s="31">
        <v>100422024</v>
      </c>
      <c r="F245" s="31">
        <v>10781778</v>
      </c>
      <c r="G245" s="36">
        <f t="shared" si="49"/>
        <v>0.10736467530270054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10781778</v>
      </c>
      <c r="O245" s="36">
        <f t="shared" si="53"/>
        <v>0.10736467530270054</v>
      </c>
      <c r="P245" s="31">
        <v>13648848</v>
      </c>
      <c r="Q245" s="31">
        <v>89258240</v>
      </c>
      <c r="R245" s="31">
        <v>84081190</v>
      </c>
      <c r="S245" s="31">
        <v>13648848</v>
      </c>
      <c r="T245" s="36">
        <f t="shared" si="54"/>
        <v>0.1529141511192692</v>
      </c>
      <c r="U245" s="36">
        <f t="shared" si="55"/>
        <v>-0.2100594863390669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33834128</v>
      </c>
      <c r="E246" s="31">
        <v>33834128</v>
      </c>
      <c r="F246" s="31">
        <v>837149</v>
      </c>
      <c r="G246" s="36">
        <f t="shared" si="49"/>
        <v>2.4742739047390258E-2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837149</v>
      </c>
      <c r="O246" s="36">
        <f t="shared" si="53"/>
        <v>2.4742739047390258E-2</v>
      </c>
      <c r="P246" s="31">
        <v>1257176</v>
      </c>
      <c r="Q246" s="31">
        <v>41524936</v>
      </c>
      <c r="R246" s="31">
        <v>41524936</v>
      </c>
      <c r="S246" s="31">
        <v>1257176</v>
      </c>
      <c r="T246" s="36">
        <f t="shared" si="54"/>
        <v>3.0275206203809683E-2</v>
      </c>
      <c r="U246" s="36">
        <f t="shared" si="55"/>
        <v>-0.33410357817839342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256768511</v>
      </c>
      <c r="E247" s="32">
        <f>SUM(E241:E246)</f>
        <v>256768511</v>
      </c>
      <c r="F247" s="32">
        <f>SUM(F241:F246)</f>
        <v>21392234</v>
      </c>
      <c r="G247" s="37">
        <f t="shared" si="49"/>
        <v>8.3313307837813488E-2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21392234</v>
      </c>
      <c r="O247" s="37">
        <f t="shared" si="53"/>
        <v>8.3313307837813488E-2</v>
      </c>
      <c r="P247" s="32">
        <f>SUM(P241:P246)</f>
        <v>24947215</v>
      </c>
      <c r="Q247" s="32">
        <f>SUM(Q241:Q246)</f>
        <v>246334921</v>
      </c>
      <c r="R247" s="32">
        <f>SUM(R241:R246)</f>
        <v>241522876</v>
      </c>
      <c r="S247" s="32">
        <f>SUM(S241:S246)</f>
        <v>24947215</v>
      </c>
      <c r="T247" s="37">
        <f t="shared" si="54"/>
        <v>0.10127356242763486</v>
      </c>
      <c r="U247" s="37">
        <f t="shared" si="55"/>
        <v>-0.14250011474226687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64008554</v>
      </c>
      <c r="E248" s="31">
        <v>64008554</v>
      </c>
      <c r="F248" s="31">
        <v>2252143</v>
      </c>
      <c r="G248" s="36">
        <f t="shared" si="49"/>
        <v>3.5185031675610108E-2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2252143</v>
      </c>
      <c r="O248" s="36">
        <f t="shared" si="53"/>
        <v>3.5185031675610108E-2</v>
      </c>
      <c r="P248" s="31">
        <v>6783007</v>
      </c>
      <c r="Q248" s="31">
        <v>63802998</v>
      </c>
      <c r="R248" s="31">
        <v>60060639</v>
      </c>
      <c r="S248" s="31">
        <v>6783007</v>
      </c>
      <c r="T248" s="36">
        <f t="shared" si="54"/>
        <v>0.10631172848648898</v>
      </c>
      <c r="U248" s="36">
        <f t="shared" si="55"/>
        <v>-0.66797277372705055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4839372</v>
      </c>
      <c r="E249" s="31">
        <v>4839372</v>
      </c>
      <c r="F249" s="31">
        <v>656007</v>
      </c>
      <c r="G249" s="36">
        <f t="shared" si="49"/>
        <v>0.13555622506391324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656007</v>
      </c>
      <c r="O249" s="36">
        <f t="shared" si="53"/>
        <v>0.13555622506391324</v>
      </c>
      <c r="P249" s="31">
        <v>248673</v>
      </c>
      <c r="Q249" s="31">
        <v>2367381</v>
      </c>
      <c r="R249" s="31">
        <v>3939544</v>
      </c>
      <c r="S249" s="31">
        <v>248673</v>
      </c>
      <c r="T249" s="36">
        <f t="shared" si="54"/>
        <v>0.1050413938440834</v>
      </c>
      <c r="U249" s="36">
        <f t="shared" si="55"/>
        <v>1.6380306667792643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35120518</v>
      </c>
      <c r="E250" s="31">
        <v>35120518</v>
      </c>
      <c r="F250" s="31">
        <v>3733910</v>
      </c>
      <c r="G250" s="36">
        <f t="shared" si="49"/>
        <v>0.10631705375188373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3733910</v>
      </c>
      <c r="O250" s="36">
        <f t="shared" si="53"/>
        <v>0.10631705375188373</v>
      </c>
      <c r="P250" s="31">
        <v>4799766</v>
      </c>
      <c r="Q250" s="31">
        <v>33189949</v>
      </c>
      <c r="R250" s="31">
        <v>33192949</v>
      </c>
      <c r="S250" s="31">
        <v>4799766</v>
      </c>
      <c r="T250" s="36">
        <f t="shared" si="54"/>
        <v>0.14461504595864247</v>
      </c>
      <c r="U250" s="36">
        <f t="shared" si="55"/>
        <v>-0.22206415896108267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35648455</v>
      </c>
      <c r="E251" s="31">
        <v>35648455</v>
      </c>
      <c r="F251" s="31">
        <v>4628153</v>
      </c>
      <c r="G251" s="36">
        <f t="shared" si="49"/>
        <v>0.12982759000354993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4628153</v>
      </c>
      <c r="O251" s="36">
        <f t="shared" si="53"/>
        <v>0.12982759000354993</v>
      </c>
      <c r="P251" s="31">
        <v>2996032</v>
      </c>
      <c r="Q251" s="31">
        <v>33292162</v>
      </c>
      <c r="R251" s="31">
        <v>33176162</v>
      </c>
      <c r="S251" s="31">
        <v>2996032</v>
      </c>
      <c r="T251" s="36">
        <f t="shared" si="54"/>
        <v>8.9992112858275769E-2</v>
      </c>
      <c r="U251" s="36">
        <f t="shared" si="55"/>
        <v>0.54476087037788656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139616899</v>
      </c>
      <c r="E254" s="32">
        <f>SUM(E248:E253)</f>
        <v>139616899</v>
      </c>
      <c r="F254" s="32">
        <f>SUM(F248:F253)</f>
        <v>11270213</v>
      </c>
      <c r="G254" s="37">
        <f t="shared" si="49"/>
        <v>8.0722413122783943E-2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11270213</v>
      </c>
      <c r="O254" s="37">
        <f t="shared" si="53"/>
        <v>8.0722413122783943E-2</v>
      </c>
      <c r="P254" s="32">
        <f>SUM(P248:P253)</f>
        <v>14827478</v>
      </c>
      <c r="Q254" s="32">
        <f>SUM(Q248:Q253)</f>
        <v>132652490</v>
      </c>
      <c r="R254" s="32">
        <f>SUM(R248:R253)</f>
        <v>130369294</v>
      </c>
      <c r="S254" s="32">
        <f>SUM(S248:S253)</f>
        <v>14827478</v>
      </c>
      <c r="T254" s="37">
        <f t="shared" si="54"/>
        <v>0.11177685394371413</v>
      </c>
      <c r="U254" s="37">
        <f t="shared" si="55"/>
        <v>-0.23991032055485095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224956629</v>
      </c>
      <c r="E255" s="31">
        <v>224956629</v>
      </c>
      <c r="F255" s="31">
        <v>64655881</v>
      </c>
      <c r="G255" s="36">
        <f t="shared" si="49"/>
        <v>0.28741487320206954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64655881</v>
      </c>
      <c r="O255" s="36">
        <f t="shared" si="53"/>
        <v>0.28741487320206954</v>
      </c>
      <c r="P255" s="31">
        <v>34208344</v>
      </c>
      <c r="Q255" s="31">
        <v>213113534</v>
      </c>
      <c r="R255" s="31">
        <v>221614291</v>
      </c>
      <c r="S255" s="31">
        <v>34208344</v>
      </c>
      <c r="T255" s="36">
        <f t="shared" si="54"/>
        <v>0.1605169946644496</v>
      </c>
      <c r="U255" s="36">
        <f t="shared" si="55"/>
        <v>0.89006170541315877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37996985</v>
      </c>
      <c r="E256" s="31">
        <v>37996985</v>
      </c>
      <c r="F256" s="31">
        <v>4557942</v>
      </c>
      <c r="G256" s="36">
        <f t="shared" si="49"/>
        <v>0.11995535961603269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4557942</v>
      </c>
      <c r="O256" s="36">
        <f t="shared" si="53"/>
        <v>0.11995535961603269</v>
      </c>
      <c r="P256" s="31">
        <v>3502749</v>
      </c>
      <c r="Q256" s="31">
        <v>25365617</v>
      </c>
      <c r="R256" s="31">
        <v>34165455</v>
      </c>
      <c r="S256" s="31">
        <v>3502749</v>
      </c>
      <c r="T256" s="36">
        <f t="shared" si="54"/>
        <v>0.138090431626402</v>
      </c>
      <c r="U256" s="36">
        <f t="shared" si="55"/>
        <v>0.30124710620144346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218985921</v>
      </c>
      <c r="E257" s="31">
        <v>218985921</v>
      </c>
      <c r="F257" s="31">
        <v>18374284</v>
      </c>
      <c r="G257" s="36">
        <f t="shared" si="49"/>
        <v>8.3906234319054696E-2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18374284</v>
      </c>
      <c r="O257" s="36">
        <f t="shared" si="53"/>
        <v>8.3906234319054696E-2</v>
      </c>
      <c r="P257" s="31">
        <v>10081005</v>
      </c>
      <c r="Q257" s="31">
        <v>246153623</v>
      </c>
      <c r="R257" s="31">
        <v>273153099</v>
      </c>
      <c r="S257" s="31">
        <v>10081005</v>
      </c>
      <c r="T257" s="36">
        <f t="shared" si="54"/>
        <v>4.0954119939969356E-2</v>
      </c>
      <c r="U257" s="36">
        <f t="shared" si="55"/>
        <v>0.82266391098903324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481939535</v>
      </c>
      <c r="E259" s="32">
        <f>SUM(E255:E258)</f>
        <v>481939535</v>
      </c>
      <c r="F259" s="32">
        <f>SUM(F255:F258)</f>
        <v>87588107</v>
      </c>
      <c r="G259" s="37">
        <f t="shared" si="49"/>
        <v>0.18174086299020892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87588107</v>
      </c>
      <c r="O259" s="37">
        <f t="shared" si="53"/>
        <v>0.18174086299020892</v>
      </c>
      <c r="P259" s="32">
        <f>SUM(P255:P258)</f>
        <v>47792098</v>
      </c>
      <c r="Q259" s="32">
        <f>SUM(Q255:Q258)</f>
        <v>484632774</v>
      </c>
      <c r="R259" s="32">
        <f>SUM(R255:R258)</f>
        <v>528932845</v>
      </c>
      <c r="S259" s="32">
        <f>SUM(S255:S258)</f>
        <v>47792098</v>
      </c>
      <c r="T259" s="37">
        <f t="shared" si="54"/>
        <v>9.8615076329938836E-2</v>
      </c>
      <c r="U259" s="37">
        <f t="shared" si="55"/>
        <v>0.83269014471806613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1276610975</v>
      </c>
      <c r="E260" s="32">
        <f>SUM(E234:E239,E241:E246,E248:E253,E255:E258)</f>
        <v>1276610975</v>
      </c>
      <c r="F260" s="32">
        <f>SUM(F234:F239,F241:F246,F248:F253,F255:F258)</f>
        <v>201008505</v>
      </c>
      <c r="G260" s="37">
        <f t="shared" si="49"/>
        <v>0.15745478374882371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201008505</v>
      </c>
      <c r="O260" s="37">
        <f t="shared" si="53"/>
        <v>0.15745478374882371</v>
      </c>
      <c r="P260" s="32">
        <f>SUM(P234:P239,P241:P246,P248:P253,P255:P258)</f>
        <v>152261739</v>
      </c>
      <c r="Q260" s="32">
        <f>SUM(Q234:Q239,Q241:Q246,Q248:Q253,Q255:Q258)</f>
        <v>1273828653</v>
      </c>
      <c r="R260" s="32">
        <f>SUM(R234:R239,R241:R246,R248:R253,R255:R258)</f>
        <v>1339507093</v>
      </c>
      <c r="S260" s="32">
        <f>SUM(S234:S239,S241:S246,S248:S253,S255:S258)</f>
        <v>152261739</v>
      </c>
      <c r="T260" s="37">
        <f t="shared" si="54"/>
        <v>0.11953078511886794</v>
      </c>
      <c r="U260" s="37">
        <f t="shared" si="55"/>
        <v>0.32015111820048237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7656428</v>
      </c>
      <c r="E263" s="31">
        <v>7656428</v>
      </c>
      <c r="F263" s="31">
        <v>549303</v>
      </c>
      <c r="G263" s="36">
        <f t="shared" ref="G263:G299" si="56">IF(($D263     =0),0,($F263     /$D263     ))</f>
        <v>7.1744029983694751E-2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549303</v>
      </c>
      <c r="O263" s="36">
        <f t="shared" ref="O263:O299" si="60">IF(($D263     =0),0,($N263     /$D263     ))</f>
        <v>7.1744029983694751E-2</v>
      </c>
      <c r="P263" s="31">
        <v>0</v>
      </c>
      <c r="Q263" s="31">
        <v>6914800</v>
      </c>
      <c r="R263" s="31">
        <v>47704752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42089793</v>
      </c>
      <c r="E264" s="31">
        <v>42089793</v>
      </c>
      <c r="F264" s="31">
        <v>8388250</v>
      </c>
      <c r="G264" s="36">
        <f t="shared" si="56"/>
        <v>0.19929416141343342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8388250</v>
      </c>
      <c r="O264" s="36">
        <f t="shared" si="60"/>
        <v>0.19929416141343342</v>
      </c>
      <c r="P264" s="31">
        <v>10283645</v>
      </c>
      <c r="Q264" s="31">
        <v>43031674</v>
      </c>
      <c r="R264" s="31">
        <v>42273102</v>
      </c>
      <c r="S264" s="31">
        <v>10283645</v>
      </c>
      <c r="T264" s="36">
        <f t="shared" si="61"/>
        <v>0.238978502207467</v>
      </c>
      <c r="U264" s="36">
        <f t="shared" si="62"/>
        <v>-0.18431159379772444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45364947</v>
      </c>
      <c r="E265" s="31">
        <v>45364947</v>
      </c>
      <c r="F265" s="31">
        <v>4052885</v>
      </c>
      <c r="G265" s="36">
        <f t="shared" si="56"/>
        <v>8.9339573129006408E-2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4052885</v>
      </c>
      <c r="O265" s="36">
        <f t="shared" si="60"/>
        <v>8.9339573129006408E-2</v>
      </c>
      <c r="P265" s="31">
        <v>4501541</v>
      </c>
      <c r="Q265" s="31">
        <v>34841808</v>
      </c>
      <c r="R265" s="31">
        <v>33893726</v>
      </c>
      <c r="S265" s="31">
        <v>4501541</v>
      </c>
      <c r="T265" s="36">
        <f t="shared" si="61"/>
        <v>0.12919940893997234</v>
      </c>
      <c r="U265" s="36">
        <f t="shared" si="62"/>
        <v>-9.9667202853422898E-2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95111168</v>
      </c>
      <c r="E267" s="32">
        <f>SUM(E263:E266)</f>
        <v>95111168</v>
      </c>
      <c r="F267" s="32">
        <f>SUM(F263:F266)</f>
        <v>12990438</v>
      </c>
      <c r="G267" s="37">
        <f t="shared" si="56"/>
        <v>0.13658162625024226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12990438</v>
      </c>
      <c r="O267" s="37">
        <f t="shared" si="60"/>
        <v>0.13658162625024226</v>
      </c>
      <c r="P267" s="32">
        <f>SUM(P263:P266)</f>
        <v>14785186</v>
      </c>
      <c r="Q267" s="32">
        <f>SUM(Q263:Q266)</f>
        <v>84788282</v>
      </c>
      <c r="R267" s="32">
        <f>SUM(R263:R266)</f>
        <v>123871580</v>
      </c>
      <c r="S267" s="32">
        <f>SUM(S263:S266)</f>
        <v>14785186</v>
      </c>
      <c r="T267" s="37">
        <f t="shared" si="61"/>
        <v>0.17437770469273101</v>
      </c>
      <c r="U267" s="37">
        <f t="shared" si="62"/>
        <v>-0.12138825984333235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17125140</v>
      </c>
      <c r="E268" s="31">
        <v>17125140</v>
      </c>
      <c r="F268" s="31">
        <v>749817</v>
      </c>
      <c r="G268" s="36">
        <f t="shared" si="56"/>
        <v>4.3784576359667718E-2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749817</v>
      </c>
      <c r="O268" s="36">
        <f t="shared" si="60"/>
        <v>4.3784576359667718E-2</v>
      </c>
      <c r="P268" s="31">
        <v>718720</v>
      </c>
      <c r="Q268" s="31">
        <v>6863529</v>
      </c>
      <c r="R268" s="31">
        <v>13333373</v>
      </c>
      <c r="S268" s="31">
        <v>718720</v>
      </c>
      <c r="T268" s="36">
        <f t="shared" si="61"/>
        <v>0.10471581019035543</v>
      </c>
      <c r="U268" s="36">
        <f t="shared" si="62"/>
        <v>4.326719723953687E-2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21766893</v>
      </c>
      <c r="E269" s="31">
        <v>21766893</v>
      </c>
      <c r="F269" s="31">
        <v>3169287</v>
      </c>
      <c r="G269" s="36">
        <f t="shared" si="56"/>
        <v>0.14560125783684424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3169287</v>
      </c>
      <c r="O269" s="36">
        <f t="shared" si="60"/>
        <v>0.14560125783684424</v>
      </c>
      <c r="P269" s="31">
        <v>3177758</v>
      </c>
      <c r="Q269" s="31">
        <v>24287096</v>
      </c>
      <c r="R269" s="31">
        <v>19904371</v>
      </c>
      <c r="S269" s="31">
        <v>3177758</v>
      </c>
      <c r="T269" s="36">
        <f t="shared" si="61"/>
        <v>0.13084141471668742</v>
      </c>
      <c r="U269" s="36">
        <f t="shared" si="62"/>
        <v>-2.6657158915185386E-3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5571032</v>
      </c>
      <c r="E270" s="31">
        <v>5571032</v>
      </c>
      <c r="F270" s="31">
        <v>893976</v>
      </c>
      <c r="G270" s="36">
        <f t="shared" si="56"/>
        <v>0.16046865284564871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893976</v>
      </c>
      <c r="O270" s="36">
        <f t="shared" si="60"/>
        <v>0.16046865284564871</v>
      </c>
      <c r="P270" s="31">
        <v>790131</v>
      </c>
      <c r="Q270" s="31">
        <v>8156773</v>
      </c>
      <c r="R270" s="31">
        <v>8156773</v>
      </c>
      <c r="S270" s="31">
        <v>790131</v>
      </c>
      <c r="T270" s="36">
        <f t="shared" si="61"/>
        <v>9.6868087416432949E-2</v>
      </c>
      <c r="U270" s="36">
        <f t="shared" si="62"/>
        <v>0.13142757340238509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10135503</v>
      </c>
      <c r="E271" s="31">
        <v>10135503</v>
      </c>
      <c r="F271" s="31">
        <v>1719698</v>
      </c>
      <c r="G271" s="36">
        <f t="shared" si="56"/>
        <v>0.16967071096520814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1719698</v>
      </c>
      <c r="O271" s="36">
        <f t="shared" si="60"/>
        <v>0.16967071096520814</v>
      </c>
      <c r="P271" s="31">
        <v>1628809</v>
      </c>
      <c r="Q271" s="31">
        <v>9445499</v>
      </c>
      <c r="R271" s="31">
        <v>10574116</v>
      </c>
      <c r="S271" s="31">
        <v>1628809</v>
      </c>
      <c r="T271" s="36">
        <f t="shared" si="61"/>
        <v>0.172442874643256</v>
      </c>
      <c r="U271" s="36">
        <f t="shared" si="62"/>
        <v>5.5800895009789464E-2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5305448</v>
      </c>
      <c r="E272" s="31">
        <v>5305448</v>
      </c>
      <c r="F272" s="31">
        <v>894278</v>
      </c>
      <c r="G272" s="36">
        <f t="shared" si="56"/>
        <v>0.16855843276571555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894278</v>
      </c>
      <c r="O272" s="36">
        <f t="shared" si="60"/>
        <v>0.16855843276571555</v>
      </c>
      <c r="P272" s="31">
        <v>774589</v>
      </c>
      <c r="Q272" s="31">
        <v>5989372</v>
      </c>
      <c r="R272" s="31">
        <v>6043972</v>
      </c>
      <c r="S272" s="31">
        <v>774589</v>
      </c>
      <c r="T272" s="36">
        <f t="shared" si="61"/>
        <v>0.12932724833254639</v>
      </c>
      <c r="U272" s="36">
        <f t="shared" si="62"/>
        <v>0.15451936446296033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2198350</v>
      </c>
      <c r="E273" s="31">
        <v>2198350</v>
      </c>
      <c r="F273" s="31">
        <v>134131</v>
      </c>
      <c r="G273" s="36">
        <f t="shared" si="56"/>
        <v>6.1014397161507493E-2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134131</v>
      </c>
      <c r="O273" s="36">
        <f t="shared" si="60"/>
        <v>6.1014397161507493E-2</v>
      </c>
      <c r="P273" s="31">
        <v>211969</v>
      </c>
      <c r="Q273" s="31">
        <v>2366588</v>
      </c>
      <c r="R273" s="31">
        <v>2032188</v>
      </c>
      <c r="S273" s="31">
        <v>211969</v>
      </c>
      <c r="T273" s="36">
        <f t="shared" si="61"/>
        <v>8.9567343365216087E-2</v>
      </c>
      <c r="U273" s="36">
        <f t="shared" si="62"/>
        <v>-0.36721407375606807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816866</v>
      </c>
      <c r="E274" s="31">
        <v>816866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185315</v>
      </c>
      <c r="Q274" s="31">
        <v>803504</v>
      </c>
      <c r="R274" s="31">
        <v>803504</v>
      </c>
      <c r="S274" s="31">
        <v>185315</v>
      </c>
      <c r="T274" s="36">
        <f t="shared" si="61"/>
        <v>0.23063357494175513</v>
      </c>
      <c r="U274" s="36">
        <f t="shared" si="62"/>
        <v>-1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62919232</v>
      </c>
      <c r="E275" s="32">
        <f>SUM(E268:E274)</f>
        <v>62919232</v>
      </c>
      <c r="F275" s="32">
        <f>SUM(F268:F274)</f>
        <v>7561187</v>
      </c>
      <c r="G275" s="37">
        <f t="shared" si="56"/>
        <v>0.12017290675130936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7561187</v>
      </c>
      <c r="O275" s="37">
        <f t="shared" si="60"/>
        <v>0.12017290675130936</v>
      </c>
      <c r="P275" s="32">
        <f>SUM(P268:P274)</f>
        <v>7487291</v>
      </c>
      <c r="Q275" s="32">
        <f>SUM(Q268:Q274)</f>
        <v>57912361</v>
      </c>
      <c r="R275" s="32">
        <f>SUM(R268:R274)</f>
        <v>60848297</v>
      </c>
      <c r="S275" s="32">
        <f>SUM(S268:S274)</f>
        <v>7487291</v>
      </c>
      <c r="T275" s="37">
        <f t="shared" si="61"/>
        <v>0.12928657838695265</v>
      </c>
      <c r="U275" s="37">
        <f t="shared" si="62"/>
        <v>9.8695242378050718E-3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19112420</v>
      </c>
      <c r="E276" s="31">
        <v>19112420</v>
      </c>
      <c r="F276" s="31">
        <v>657057</v>
      </c>
      <c r="G276" s="36">
        <f t="shared" si="56"/>
        <v>3.4378535004986284E-2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657057</v>
      </c>
      <c r="O276" s="36">
        <f t="shared" si="60"/>
        <v>3.4378535004986284E-2</v>
      </c>
      <c r="P276" s="31">
        <v>793199</v>
      </c>
      <c r="Q276" s="31">
        <v>20915019</v>
      </c>
      <c r="R276" s="31">
        <v>18884626</v>
      </c>
      <c r="S276" s="31">
        <v>793199</v>
      </c>
      <c r="T276" s="36">
        <f t="shared" si="61"/>
        <v>3.7924851992723503E-2</v>
      </c>
      <c r="U276" s="36">
        <f t="shared" si="62"/>
        <v>-0.17163662586564032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27978127</v>
      </c>
      <c r="E277" s="31">
        <v>27978127</v>
      </c>
      <c r="F277" s="31">
        <v>3003755</v>
      </c>
      <c r="G277" s="36">
        <f t="shared" si="56"/>
        <v>0.10736083226729223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3003755</v>
      </c>
      <c r="O277" s="36">
        <f t="shared" si="60"/>
        <v>0.10736083226729223</v>
      </c>
      <c r="P277" s="31">
        <v>3053952</v>
      </c>
      <c r="Q277" s="31">
        <v>28467620</v>
      </c>
      <c r="R277" s="31">
        <v>28229646</v>
      </c>
      <c r="S277" s="31">
        <v>3053952</v>
      </c>
      <c r="T277" s="36">
        <f t="shared" si="61"/>
        <v>0.10727809349710303</v>
      </c>
      <c r="U277" s="36">
        <f t="shared" si="62"/>
        <v>-1.6436735089484067E-2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17898681</v>
      </c>
      <c r="E278" s="31">
        <v>17898681</v>
      </c>
      <c r="F278" s="31">
        <v>418017</v>
      </c>
      <c r="G278" s="36">
        <f t="shared" si="56"/>
        <v>2.3354625963779119E-2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418017</v>
      </c>
      <c r="O278" s="36">
        <f t="shared" si="60"/>
        <v>2.3354625963779119E-2</v>
      </c>
      <c r="P278" s="31">
        <v>2347219</v>
      </c>
      <c r="Q278" s="31">
        <v>17160248</v>
      </c>
      <c r="R278" s="31">
        <v>17680530</v>
      </c>
      <c r="S278" s="31">
        <v>2347219</v>
      </c>
      <c r="T278" s="36">
        <f t="shared" si="61"/>
        <v>0.13678234720150897</v>
      </c>
      <c r="U278" s="36">
        <f t="shared" si="62"/>
        <v>-0.82190967268073412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6863980</v>
      </c>
      <c r="E279" s="31">
        <v>6863980</v>
      </c>
      <c r="F279" s="31">
        <v>338830</v>
      </c>
      <c r="G279" s="36">
        <f t="shared" si="56"/>
        <v>4.9363488821354377E-2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338830</v>
      </c>
      <c r="O279" s="36">
        <f t="shared" si="60"/>
        <v>4.9363488821354377E-2</v>
      </c>
      <c r="P279" s="31">
        <v>1851152</v>
      </c>
      <c r="Q279" s="31">
        <v>7341818</v>
      </c>
      <c r="R279" s="31">
        <v>7338489</v>
      </c>
      <c r="S279" s="31">
        <v>1851152</v>
      </c>
      <c r="T279" s="36">
        <f t="shared" si="61"/>
        <v>0.25213809440658974</v>
      </c>
      <c r="U279" s="36">
        <f t="shared" si="62"/>
        <v>-0.81696262651581286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230537</v>
      </c>
      <c r="E280" s="31">
        <v>230537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12075</v>
      </c>
      <c r="Q280" s="31">
        <v>1291934</v>
      </c>
      <c r="R280" s="31">
        <v>1291934</v>
      </c>
      <c r="S280" s="31">
        <v>12075</v>
      </c>
      <c r="T280" s="36">
        <f t="shared" si="61"/>
        <v>9.3464526825673758E-3</v>
      </c>
      <c r="U280" s="36">
        <f t="shared" si="62"/>
        <v>-1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2937399</v>
      </c>
      <c r="E281" s="31">
        <v>2937399</v>
      </c>
      <c r="F281" s="31">
        <v>554778</v>
      </c>
      <c r="G281" s="36">
        <f t="shared" si="56"/>
        <v>0.18886708955780268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554778</v>
      </c>
      <c r="O281" s="36">
        <f t="shared" si="60"/>
        <v>0.18886708955780268</v>
      </c>
      <c r="P281" s="31">
        <v>624918</v>
      </c>
      <c r="Q281" s="31">
        <v>3380275</v>
      </c>
      <c r="R281" s="31">
        <v>3371204</v>
      </c>
      <c r="S281" s="31">
        <v>624918</v>
      </c>
      <c r="T281" s="36">
        <f t="shared" si="61"/>
        <v>0.18487194089238301</v>
      </c>
      <c r="U281" s="36">
        <f t="shared" si="62"/>
        <v>-0.11223872572081461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17970614</v>
      </c>
      <c r="E282" s="31">
        <v>17970614</v>
      </c>
      <c r="F282" s="31">
        <v>1496786</v>
      </c>
      <c r="G282" s="36">
        <f t="shared" si="56"/>
        <v>8.3290754561864161E-2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1496786</v>
      </c>
      <c r="O282" s="36">
        <f t="shared" si="60"/>
        <v>8.3290754561864161E-2</v>
      </c>
      <c r="P282" s="31">
        <v>460441</v>
      </c>
      <c r="Q282" s="31">
        <v>11899645</v>
      </c>
      <c r="R282" s="31">
        <v>12874833</v>
      </c>
      <c r="S282" s="31">
        <v>460441</v>
      </c>
      <c r="T282" s="36">
        <f t="shared" si="61"/>
        <v>3.8693675315524118E-2</v>
      </c>
      <c r="U282" s="36">
        <f t="shared" si="62"/>
        <v>2.2507661133565429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14106240</v>
      </c>
      <c r="E283" s="31">
        <v>14106240</v>
      </c>
      <c r="F283" s="31">
        <v>95776</v>
      </c>
      <c r="G283" s="36">
        <f t="shared" si="56"/>
        <v>6.7896193457647113E-3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95776</v>
      </c>
      <c r="O283" s="36">
        <f t="shared" si="60"/>
        <v>6.7896193457647113E-3</v>
      </c>
      <c r="P283" s="31">
        <v>907812</v>
      </c>
      <c r="Q283" s="31">
        <v>11378123</v>
      </c>
      <c r="R283" s="31">
        <v>12939944</v>
      </c>
      <c r="S283" s="31">
        <v>907812</v>
      </c>
      <c r="T283" s="36">
        <f t="shared" si="61"/>
        <v>7.9785743219685706E-2</v>
      </c>
      <c r="U283" s="36">
        <f t="shared" si="62"/>
        <v>-0.89449797975792344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107097998</v>
      </c>
      <c r="E285" s="32">
        <f>SUM(E276:E284)</f>
        <v>107097998</v>
      </c>
      <c r="F285" s="32">
        <f>SUM(F276:F284)</f>
        <v>6564999</v>
      </c>
      <c r="G285" s="37">
        <f t="shared" si="56"/>
        <v>6.1298988987637283E-2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6564999</v>
      </c>
      <c r="O285" s="37">
        <f t="shared" si="60"/>
        <v>6.1298988987637283E-2</v>
      </c>
      <c r="P285" s="32">
        <f>SUM(P276:P284)</f>
        <v>10050768</v>
      </c>
      <c r="Q285" s="32">
        <f>SUM(Q276:Q284)</f>
        <v>101834682</v>
      </c>
      <c r="R285" s="32">
        <f>SUM(R276:R284)</f>
        <v>102611206</v>
      </c>
      <c r="S285" s="32">
        <f>SUM(S276:S284)</f>
        <v>10050768</v>
      </c>
      <c r="T285" s="37">
        <f t="shared" si="61"/>
        <v>9.8696905637707985E-2</v>
      </c>
      <c r="U285" s="37">
        <f t="shared" si="62"/>
        <v>-0.34681618359910404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25498608</v>
      </c>
      <c r="E286" s="31">
        <v>25498608</v>
      </c>
      <c r="F286" s="31">
        <v>4934067</v>
      </c>
      <c r="G286" s="36">
        <f t="shared" si="56"/>
        <v>0.1935033865378063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4934067</v>
      </c>
      <c r="O286" s="36">
        <f t="shared" si="60"/>
        <v>0.1935033865378063</v>
      </c>
      <c r="P286" s="31">
        <v>4974363</v>
      </c>
      <c r="Q286" s="31">
        <v>25652888</v>
      </c>
      <c r="R286" s="31">
        <v>20302495</v>
      </c>
      <c r="S286" s="31">
        <v>4974363</v>
      </c>
      <c r="T286" s="36">
        <f t="shared" si="61"/>
        <v>0.19391044782170336</v>
      </c>
      <c r="U286" s="36">
        <f t="shared" si="62"/>
        <v>-8.100735712291196E-3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187046</v>
      </c>
      <c r="E287" s="31">
        <v>187046</v>
      </c>
      <c r="F287" s="31">
        <v>4345</v>
      </c>
      <c r="G287" s="36">
        <f t="shared" si="56"/>
        <v>2.322957988943896E-2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4345</v>
      </c>
      <c r="O287" s="36">
        <f t="shared" si="60"/>
        <v>2.322957988943896E-2</v>
      </c>
      <c r="P287" s="31">
        <v>2686</v>
      </c>
      <c r="Q287" s="31">
        <v>178522</v>
      </c>
      <c r="R287" s="31">
        <v>179983</v>
      </c>
      <c r="S287" s="31">
        <v>2686</v>
      </c>
      <c r="T287" s="36">
        <f t="shared" si="61"/>
        <v>1.5045764667660009E-2</v>
      </c>
      <c r="U287" s="36">
        <f t="shared" si="62"/>
        <v>0.61764705882352944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5334667</v>
      </c>
      <c r="E288" s="31">
        <v>5334667</v>
      </c>
      <c r="F288" s="31">
        <v>1229987</v>
      </c>
      <c r="G288" s="36">
        <f t="shared" si="56"/>
        <v>0.23056490686297756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1229987</v>
      </c>
      <c r="O288" s="36">
        <f t="shared" si="60"/>
        <v>0.23056490686297756</v>
      </c>
      <c r="P288" s="31">
        <v>2197849</v>
      </c>
      <c r="Q288" s="31">
        <v>30405177</v>
      </c>
      <c r="R288" s="31">
        <v>20246929</v>
      </c>
      <c r="S288" s="31">
        <v>2197849</v>
      </c>
      <c r="T288" s="36">
        <f t="shared" si="61"/>
        <v>7.2285354563139032E-2</v>
      </c>
      <c r="U288" s="36">
        <f t="shared" si="62"/>
        <v>-0.44036783236700971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10784482</v>
      </c>
      <c r="E289" s="31">
        <v>10784482</v>
      </c>
      <c r="F289" s="31">
        <v>766885</v>
      </c>
      <c r="G289" s="36">
        <f t="shared" si="56"/>
        <v>7.1110044970171024E-2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766885</v>
      </c>
      <c r="O289" s="36">
        <f t="shared" si="60"/>
        <v>7.1110044970171024E-2</v>
      </c>
      <c r="P289" s="31">
        <v>53348</v>
      </c>
      <c r="Q289" s="31">
        <v>9528130</v>
      </c>
      <c r="R289" s="31">
        <v>9450534</v>
      </c>
      <c r="S289" s="31">
        <v>53348</v>
      </c>
      <c r="T289" s="36">
        <f t="shared" si="61"/>
        <v>5.5990000136438107E-3</v>
      </c>
      <c r="U289" s="36">
        <f t="shared" si="62"/>
        <v>13.375140586338757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47035967</v>
      </c>
      <c r="E290" s="31">
        <v>47035967</v>
      </c>
      <c r="F290" s="31">
        <v>4465545</v>
      </c>
      <c r="G290" s="36">
        <f t="shared" si="56"/>
        <v>9.4938943213392427E-2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4465545</v>
      </c>
      <c r="O290" s="36">
        <f t="shared" si="60"/>
        <v>9.4938943213392427E-2</v>
      </c>
      <c r="P290" s="31">
        <v>3998767</v>
      </c>
      <c r="Q290" s="31">
        <v>44768578</v>
      </c>
      <c r="R290" s="31">
        <v>47681148</v>
      </c>
      <c r="S290" s="31">
        <v>3998767</v>
      </c>
      <c r="T290" s="36">
        <f t="shared" si="61"/>
        <v>8.9320840166064688E-2</v>
      </c>
      <c r="U290" s="36">
        <f t="shared" si="62"/>
        <v>0.11673048217112925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88840770</v>
      </c>
      <c r="E292" s="32">
        <f>SUM(E286:E291)</f>
        <v>88840770</v>
      </c>
      <c r="F292" s="32">
        <f>SUM(F286:F291)</f>
        <v>11400829</v>
      </c>
      <c r="G292" s="37">
        <f t="shared" si="56"/>
        <v>0.12832879543930112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11400829</v>
      </c>
      <c r="O292" s="37">
        <f t="shared" si="60"/>
        <v>0.12832879543930112</v>
      </c>
      <c r="P292" s="32">
        <f>SUM(P286:P291)</f>
        <v>11227013</v>
      </c>
      <c r="Q292" s="32">
        <f>SUM(Q286:Q291)</f>
        <v>110533295</v>
      </c>
      <c r="R292" s="32">
        <f>SUM(R286:R291)</f>
        <v>97861089</v>
      </c>
      <c r="S292" s="32">
        <f>SUM(S286:S291)</f>
        <v>11227013</v>
      </c>
      <c r="T292" s="37">
        <f t="shared" si="61"/>
        <v>0.10157132292129716</v>
      </c>
      <c r="U292" s="37">
        <f t="shared" si="62"/>
        <v>1.5481945197711955E-2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123015927</v>
      </c>
      <c r="E293" s="31">
        <v>123015927</v>
      </c>
      <c r="F293" s="31">
        <v>22640097</v>
      </c>
      <c r="G293" s="36">
        <f t="shared" si="56"/>
        <v>0.18404199807395671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22640097</v>
      </c>
      <c r="O293" s="36">
        <f t="shared" si="60"/>
        <v>0.18404199807395671</v>
      </c>
      <c r="P293" s="31">
        <v>24527915</v>
      </c>
      <c r="Q293" s="31">
        <v>93326175</v>
      </c>
      <c r="R293" s="31">
        <v>98165175</v>
      </c>
      <c r="S293" s="31">
        <v>24527915</v>
      </c>
      <c r="T293" s="36">
        <f t="shared" si="61"/>
        <v>0.26281924658328704</v>
      </c>
      <c r="U293" s="36">
        <f t="shared" si="62"/>
        <v>-7.6966101684549981E-2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12586857</v>
      </c>
      <c r="E294" s="31">
        <v>12586857</v>
      </c>
      <c r="F294" s="31">
        <v>318153</v>
      </c>
      <c r="G294" s="36">
        <f t="shared" si="56"/>
        <v>2.5276604000506242E-2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318153</v>
      </c>
      <c r="O294" s="36">
        <f t="shared" si="60"/>
        <v>2.5276604000506242E-2</v>
      </c>
      <c r="P294" s="31">
        <v>0</v>
      </c>
      <c r="Q294" s="31">
        <v>12443035</v>
      </c>
      <c r="R294" s="31">
        <v>12535585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18574896</v>
      </c>
      <c r="E295" s="31">
        <v>18574896</v>
      </c>
      <c r="F295" s="31">
        <v>2958789</v>
      </c>
      <c r="G295" s="36">
        <f t="shared" si="56"/>
        <v>0.15928966708615758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2958789</v>
      </c>
      <c r="O295" s="36">
        <f t="shared" si="60"/>
        <v>0.15928966708615758</v>
      </c>
      <c r="P295" s="31">
        <v>263229</v>
      </c>
      <c r="Q295" s="31">
        <v>1390323</v>
      </c>
      <c r="R295" s="31">
        <v>2274000</v>
      </c>
      <c r="S295" s="31">
        <v>263229</v>
      </c>
      <c r="T295" s="36">
        <f t="shared" si="61"/>
        <v>0.1893293860491411</v>
      </c>
      <c r="U295" s="36">
        <f t="shared" si="62"/>
        <v>10.24036105444309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36703594</v>
      </c>
      <c r="E296" s="31">
        <v>36703594</v>
      </c>
      <c r="F296" s="31">
        <v>2963888</v>
      </c>
      <c r="G296" s="36">
        <f t="shared" si="56"/>
        <v>8.075198303468592E-2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2963888</v>
      </c>
      <c r="O296" s="36">
        <f t="shared" si="60"/>
        <v>8.075198303468592E-2</v>
      </c>
      <c r="P296" s="31">
        <v>5181621</v>
      </c>
      <c r="Q296" s="31">
        <v>31094618</v>
      </c>
      <c r="R296" s="31">
        <v>41859484</v>
      </c>
      <c r="S296" s="31">
        <v>5181621</v>
      </c>
      <c r="T296" s="36">
        <f t="shared" si="61"/>
        <v>0.16664044562309785</v>
      </c>
      <c r="U296" s="36">
        <f t="shared" si="62"/>
        <v>-0.42799984792403767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190881274</v>
      </c>
      <c r="E298" s="32">
        <f>SUM(E293:E297)</f>
        <v>190881274</v>
      </c>
      <c r="F298" s="32">
        <f>SUM(F293:F297)</f>
        <v>28880927</v>
      </c>
      <c r="G298" s="37">
        <f t="shared" si="56"/>
        <v>0.15130309220379576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28880927</v>
      </c>
      <c r="O298" s="37">
        <f t="shared" si="60"/>
        <v>0.15130309220379576</v>
      </c>
      <c r="P298" s="32">
        <f>SUM(P293:P297)</f>
        <v>29972765</v>
      </c>
      <c r="Q298" s="32">
        <f>SUM(Q293:Q297)</f>
        <v>138254151</v>
      </c>
      <c r="R298" s="32">
        <f>SUM(R293:R297)</f>
        <v>154834244</v>
      </c>
      <c r="S298" s="32">
        <f>SUM(S293:S297)</f>
        <v>29972765</v>
      </c>
      <c r="T298" s="37">
        <f t="shared" si="61"/>
        <v>0.21679468416105641</v>
      </c>
      <c r="U298" s="37">
        <f t="shared" si="62"/>
        <v>-3.6427670253311617E-2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544850442</v>
      </c>
      <c r="E299" s="32">
        <f>SUM(E263:E266,E268:E274,E276:E284,E286:E291,E293:E297)</f>
        <v>544850442</v>
      </c>
      <c r="F299" s="32">
        <f>SUM(F263:F266,F268:F274,F276:F284,F286:F291,F293:F297)</f>
        <v>67398380</v>
      </c>
      <c r="G299" s="37">
        <f t="shared" si="56"/>
        <v>0.12370069803485632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67398380</v>
      </c>
      <c r="O299" s="37">
        <f t="shared" si="60"/>
        <v>0.12370069803485632</v>
      </c>
      <c r="P299" s="32">
        <f>SUM(P263:P266,P268:P274,P276:P284,P286:P291,P293:P297)</f>
        <v>73523023</v>
      </c>
      <c r="Q299" s="32">
        <f>SUM(Q263:Q266,Q268:Q274,Q276:Q284,Q286:Q291,Q293:Q297)</f>
        <v>493322771</v>
      </c>
      <c r="R299" s="32">
        <f>SUM(R263:R266,R268:R274,R276:R284,R286:R291,R293:R297)</f>
        <v>540026416</v>
      </c>
      <c r="S299" s="32">
        <f>SUM(S263:S266,S268:S274,S276:S284,S286:S291,S293:S297)</f>
        <v>73523023</v>
      </c>
      <c r="T299" s="37">
        <f t="shared" si="61"/>
        <v>0.14903634561802945</v>
      </c>
      <c r="U299" s="37">
        <f t="shared" si="62"/>
        <v>-8.3302382710787048E-2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4080955951</v>
      </c>
      <c r="E302" s="31">
        <v>4080955947</v>
      </c>
      <c r="F302" s="31">
        <v>717469871</v>
      </c>
      <c r="G302" s="36">
        <f t="shared" ref="G302:G339" si="63">IF(($D302     =0),0,($F302     /$D302     ))</f>
        <v>0.1758092661657352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717469871</v>
      </c>
      <c r="O302" s="36">
        <f t="shared" ref="O302:O339" si="67">IF(($D302     =0),0,($N302     /$D302     ))</f>
        <v>0.1758092661657352</v>
      </c>
      <c r="P302" s="31">
        <v>696834649</v>
      </c>
      <c r="Q302" s="31">
        <v>3712711586</v>
      </c>
      <c r="R302" s="31">
        <v>3906728400</v>
      </c>
      <c r="S302" s="31">
        <v>696834649</v>
      </c>
      <c r="T302" s="36">
        <f t="shared" ref="T302:T339" si="68">IF(($Q302     =0),0,($S302     /$Q302     ))</f>
        <v>0.18768887182824656</v>
      </c>
      <c r="U302" s="36">
        <f t="shared" ref="U302:U339" si="69">IF(($P302     =0),0,(($F302     /$P302     )-1))</f>
        <v>2.9612795560055361E-2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4080955951</v>
      </c>
      <c r="E303" s="32">
        <f>E302</f>
        <v>4080955947</v>
      </c>
      <c r="F303" s="32">
        <f>F302</f>
        <v>717469871</v>
      </c>
      <c r="G303" s="37">
        <f t="shared" si="63"/>
        <v>0.1758092661657352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717469871</v>
      </c>
      <c r="O303" s="37">
        <f t="shared" si="67"/>
        <v>0.1758092661657352</v>
      </c>
      <c r="P303" s="32">
        <f>P302</f>
        <v>696834649</v>
      </c>
      <c r="Q303" s="32">
        <f>Q302</f>
        <v>3712711586</v>
      </c>
      <c r="R303" s="32">
        <f>R302</f>
        <v>3906728400</v>
      </c>
      <c r="S303" s="32">
        <f>S302</f>
        <v>696834649</v>
      </c>
      <c r="T303" s="37">
        <f t="shared" si="68"/>
        <v>0.18768887182824656</v>
      </c>
      <c r="U303" s="37">
        <f t="shared" si="69"/>
        <v>2.9612795560055361E-2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34770621</v>
      </c>
      <c r="E304" s="31">
        <v>34770621</v>
      </c>
      <c r="F304" s="31">
        <v>6156403</v>
      </c>
      <c r="G304" s="36">
        <f t="shared" si="63"/>
        <v>0.17705760849080032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6156403</v>
      </c>
      <c r="O304" s="36">
        <f t="shared" si="67"/>
        <v>0.17705760849080032</v>
      </c>
      <c r="P304" s="31">
        <v>5559311</v>
      </c>
      <c r="Q304" s="31">
        <v>31173454</v>
      </c>
      <c r="R304" s="31">
        <v>33128734</v>
      </c>
      <c r="S304" s="31">
        <v>5559311</v>
      </c>
      <c r="T304" s="36">
        <f t="shared" si="68"/>
        <v>0.17833477804544853</v>
      </c>
      <c r="U304" s="36">
        <f t="shared" si="69"/>
        <v>0.1074039570730978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16276945</v>
      </c>
      <c r="E305" s="31">
        <v>16276945</v>
      </c>
      <c r="F305" s="31">
        <v>4048996</v>
      </c>
      <c r="G305" s="36">
        <f t="shared" si="63"/>
        <v>0.24875650805479776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4048996</v>
      </c>
      <c r="O305" s="36">
        <f t="shared" si="67"/>
        <v>0.24875650805479776</v>
      </c>
      <c r="P305" s="31">
        <v>3345001</v>
      </c>
      <c r="Q305" s="31">
        <v>15049060</v>
      </c>
      <c r="R305" s="31">
        <v>14745024</v>
      </c>
      <c r="S305" s="31">
        <v>3345001</v>
      </c>
      <c r="T305" s="36">
        <f t="shared" si="68"/>
        <v>0.22227308549504088</v>
      </c>
      <c r="U305" s="36">
        <f t="shared" si="69"/>
        <v>0.21046182048973971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38818929</v>
      </c>
      <c r="E306" s="31">
        <v>38818929</v>
      </c>
      <c r="F306" s="31">
        <v>8147409</v>
      </c>
      <c r="G306" s="36">
        <f t="shared" si="63"/>
        <v>0.20988237465284013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8147409</v>
      </c>
      <c r="O306" s="36">
        <f t="shared" si="67"/>
        <v>0.20988237465284013</v>
      </c>
      <c r="P306" s="31">
        <v>7729529</v>
      </c>
      <c r="Q306" s="31">
        <v>35529200</v>
      </c>
      <c r="R306" s="31">
        <v>35658068</v>
      </c>
      <c r="S306" s="31">
        <v>7729529</v>
      </c>
      <c r="T306" s="36">
        <f t="shared" si="68"/>
        <v>0.21755426522409735</v>
      </c>
      <c r="U306" s="36">
        <f t="shared" si="69"/>
        <v>5.4062802532987453E-2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135678071</v>
      </c>
      <c r="E307" s="31">
        <v>135683071</v>
      </c>
      <c r="F307" s="31">
        <v>33533481</v>
      </c>
      <c r="G307" s="36">
        <f t="shared" si="63"/>
        <v>0.24715475944524595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33533481</v>
      </c>
      <c r="O307" s="36">
        <f t="shared" si="67"/>
        <v>0.24715475944524595</v>
      </c>
      <c r="P307" s="31">
        <v>31336199</v>
      </c>
      <c r="Q307" s="31">
        <v>124621736</v>
      </c>
      <c r="R307" s="31">
        <v>125335002</v>
      </c>
      <c r="S307" s="31">
        <v>31336199</v>
      </c>
      <c r="T307" s="36">
        <f t="shared" si="68"/>
        <v>0.25145050940391328</v>
      </c>
      <c r="U307" s="36">
        <f t="shared" si="69"/>
        <v>7.0119608316247861E-2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68881524</v>
      </c>
      <c r="E308" s="31">
        <v>69224898</v>
      </c>
      <c r="F308" s="31">
        <v>5342890</v>
      </c>
      <c r="G308" s="36">
        <f t="shared" si="63"/>
        <v>7.756637324110309E-2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5342890</v>
      </c>
      <c r="O308" s="36">
        <f t="shared" si="67"/>
        <v>7.756637324110309E-2</v>
      </c>
      <c r="P308" s="31">
        <v>4473392</v>
      </c>
      <c r="Q308" s="31">
        <v>65362298</v>
      </c>
      <c r="R308" s="31">
        <v>69333613</v>
      </c>
      <c r="S308" s="31">
        <v>4473392</v>
      </c>
      <c r="T308" s="36">
        <f t="shared" si="68"/>
        <v>6.843994377309072E-2</v>
      </c>
      <c r="U308" s="36">
        <f t="shared" si="69"/>
        <v>0.19437107233168915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185349000</v>
      </c>
      <c r="E309" s="31">
        <v>185349000</v>
      </c>
      <c r="F309" s="31">
        <v>38178953</v>
      </c>
      <c r="G309" s="36">
        <f t="shared" si="63"/>
        <v>0.20598413263626997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38178953</v>
      </c>
      <c r="O309" s="36">
        <f t="shared" si="67"/>
        <v>0.20598413263626997</v>
      </c>
      <c r="P309" s="31">
        <v>42781276</v>
      </c>
      <c r="Q309" s="31">
        <v>171210500</v>
      </c>
      <c r="R309" s="31">
        <v>259991500</v>
      </c>
      <c r="S309" s="31">
        <v>42781276</v>
      </c>
      <c r="T309" s="36">
        <f t="shared" si="68"/>
        <v>0.24987530554492862</v>
      </c>
      <c r="U309" s="36">
        <f t="shared" si="69"/>
        <v>-0.10757797406510272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479775090</v>
      </c>
      <c r="E310" s="32">
        <f>SUM(E304:E309)</f>
        <v>480123464</v>
      </c>
      <c r="F310" s="32">
        <f>SUM(F304:F309)</f>
        <v>95408132</v>
      </c>
      <c r="G310" s="37">
        <f t="shared" si="63"/>
        <v>0.19886012006167306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95408132</v>
      </c>
      <c r="O310" s="37">
        <f t="shared" si="67"/>
        <v>0.19886012006167306</v>
      </c>
      <c r="P310" s="32">
        <f>SUM(P304:P309)</f>
        <v>95224708</v>
      </c>
      <c r="Q310" s="32">
        <f>SUM(Q304:Q309)</f>
        <v>442946248</v>
      </c>
      <c r="R310" s="32">
        <f>SUM(R304:R309)</f>
        <v>538191941</v>
      </c>
      <c r="S310" s="32">
        <f>SUM(S304:S309)</f>
        <v>95224708</v>
      </c>
      <c r="T310" s="37">
        <f t="shared" si="68"/>
        <v>0.21498027905182754</v>
      </c>
      <c r="U310" s="37">
        <f t="shared" si="69"/>
        <v>1.9262227614287308E-3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28202203</v>
      </c>
      <c r="E311" s="31">
        <v>28209203</v>
      </c>
      <c r="F311" s="31">
        <v>3523459</v>
      </c>
      <c r="G311" s="36">
        <f t="shared" si="63"/>
        <v>0.1249355945703958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3523459</v>
      </c>
      <c r="O311" s="36">
        <f t="shared" si="67"/>
        <v>0.1249355945703958</v>
      </c>
      <c r="P311" s="31">
        <v>4355518</v>
      </c>
      <c r="Q311" s="31">
        <v>23714335</v>
      </c>
      <c r="R311" s="31">
        <v>26441406</v>
      </c>
      <c r="S311" s="31">
        <v>4355518</v>
      </c>
      <c r="T311" s="36">
        <f t="shared" si="68"/>
        <v>0.183666039971182</v>
      </c>
      <c r="U311" s="36">
        <f t="shared" si="69"/>
        <v>-0.19103560127635799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154333128</v>
      </c>
      <c r="E312" s="31">
        <v>154333128</v>
      </c>
      <c r="F312" s="31">
        <v>12564181</v>
      </c>
      <c r="G312" s="36">
        <f t="shared" si="63"/>
        <v>8.1409488441133646E-2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12564181</v>
      </c>
      <c r="O312" s="36">
        <f t="shared" si="67"/>
        <v>8.1409488441133646E-2</v>
      </c>
      <c r="P312" s="31">
        <v>11812505</v>
      </c>
      <c r="Q312" s="31">
        <v>164055820</v>
      </c>
      <c r="R312" s="31">
        <v>164351828</v>
      </c>
      <c r="S312" s="31">
        <v>11812505</v>
      </c>
      <c r="T312" s="36">
        <f t="shared" si="68"/>
        <v>7.2002962162512729E-2</v>
      </c>
      <c r="U312" s="36">
        <f t="shared" si="69"/>
        <v>6.3633920154954504E-2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103689932</v>
      </c>
      <c r="E313" s="31">
        <v>103689932</v>
      </c>
      <c r="F313" s="31">
        <v>2341642</v>
      </c>
      <c r="G313" s="36">
        <f t="shared" si="63"/>
        <v>2.2583118291561809E-2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2341642</v>
      </c>
      <c r="O313" s="36">
        <f t="shared" si="67"/>
        <v>2.2583118291561809E-2</v>
      </c>
      <c r="P313" s="31">
        <v>9691504</v>
      </c>
      <c r="Q313" s="31">
        <v>107910768</v>
      </c>
      <c r="R313" s="31">
        <v>107878080</v>
      </c>
      <c r="S313" s="31">
        <v>9691504</v>
      </c>
      <c r="T313" s="36">
        <f t="shared" si="68"/>
        <v>8.9810351456306933E-2</v>
      </c>
      <c r="U313" s="36">
        <f t="shared" si="69"/>
        <v>-0.75838198075345165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67783973</v>
      </c>
      <c r="E314" s="31">
        <v>67783973</v>
      </c>
      <c r="F314" s="31">
        <v>7792101</v>
      </c>
      <c r="G314" s="36">
        <f t="shared" si="63"/>
        <v>0.11495491714538479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7792101</v>
      </c>
      <c r="O314" s="36">
        <f t="shared" si="67"/>
        <v>0.11495491714538479</v>
      </c>
      <c r="P314" s="31">
        <v>7353527</v>
      </c>
      <c r="Q314" s="31">
        <v>65481712</v>
      </c>
      <c r="R314" s="31">
        <v>63096078</v>
      </c>
      <c r="S314" s="31">
        <v>7353527</v>
      </c>
      <c r="T314" s="36">
        <f t="shared" si="68"/>
        <v>0.11229894233675503</v>
      </c>
      <c r="U314" s="36">
        <f t="shared" si="69"/>
        <v>5.9641312257369794E-2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39818621</v>
      </c>
      <c r="E315" s="31">
        <v>36176228</v>
      </c>
      <c r="F315" s="31">
        <v>4194545</v>
      </c>
      <c r="G315" s="36">
        <f t="shared" si="63"/>
        <v>0.10534129245711447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4194545</v>
      </c>
      <c r="O315" s="36">
        <f t="shared" si="67"/>
        <v>0.10534129245711447</v>
      </c>
      <c r="P315" s="31">
        <v>3196006</v>
      </c>
      <c r="Q315" s="31">
        <v>25670652</v>
      </c>
      <c r="R315" s="31">
        <v>28460372</v>
      </c>
      <c r="S315" s="31">
        <v>3196006</v>
      </c>
      <c r="T315" s="36">
        <f t="shared" si="68"/>
        <v>0.12450038277173482</v>
      </c>
      <c r="U315" s="36">
        <f t="shared" si="69"/>
        <v>0.31243339342917387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136861967</v>
      </c>
      <c r="E316" s="31">
        <v>136861967</v>
      </c>
      <c r="F316" s="31">
        <v>27606393</v>
      </c>
      <c r="G316" s="36">
        <f t="shared" si="63"/>
        <v>0.20170974891804674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27606393</v>
      </c>
      <c r="O316" s="36">
        <f t="shared" si="67"/>
        <v>0.20170974891804674</v>
      </c>
      <c r="P316" s="31">
        <v>18885559</v>
      </c>
      <c r="Q316" s="31">
        <v>117716205</v>
      </c>
      <c r="R316" s="31">
        <v>137072969</v>
      </c>
      <c r="S316" s="31">
        <v>18885559</v>
      </c>
      <c r="T316" s="36">
        <f t="shared" si="68"/>
        <v>0.16043295823204631</v>
      </c>
      <c r="U316" s="36">
        <f t="shared" si="69"/>
        <v>0.46177261684443649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530689824</v>
      </c>
      <c r="E317" s="32">
        <f>SUM(E311:E316)</f>
        <v>527054431</v>
      </c>
      <c r="F317" s="32">
        <f>SUM(F311:F316)</f>
        <v>58022321</v>
      </c>
      <c r="G317" s="37">
        <f t="shared" si="63"/>
        <v>0.10933377346990547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58022321</v>
      </c>
      <c r="O317" s="37">
        <f t="shared" si="67"/>
        <v>0.10933377346990547</v>
      </c>
      <c r="P317" s="32">
        <f>SUM(P311:P316)</f>
        <v>55294619</v>
      </c>
      <c r="Q317" s="32">
        <f>SUM(Q311:Q316)</f>
        <v>504549492</v>
      </c>
      <c r="R317" s="32">
        <f>SUM(R311:R316)</f>
        <v>527300733</v>
      </c>
      <c r="S317" s="32">
        <f>SUM(S311:S316)</f>
        <v>55294619</v>
      </c>
      <c r="T317" s="37">
        <f t="shared" si="68"/>
        <v>0.10959206158511006</v>
      </c>
      <c r="U317" s="37">
        <f t="shared" si="69"/>
        <v>4.933033357187977E-2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48509216</v>
      </c>
      <c r="E318" s="31">
        <v>48509216</v>
      </c>
      <c r="F318" s="31">
        <v>9954128</v>
      </c>
      <c r="G318" s="36">
        <f t="shared" si="63"/>
        <v>0.2052007602019377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9954128</v>
      </c>
      <c r="O318" s="36">
        <f t="shared" si="67"/>
        <v>0.2052007602019377</v>
      </c>
      <c r="P318" s="31">
        <v>10796827</v>
      </c>
      <c r="Q318" s="31">
        <v>43372420</v>
      </c>
      <c r="R318" s="31">
        <v>43211043</v>
      </c>
      <c r="S318" s="31">
        <v>10796827</v>
      </c>
      <c r="T318" s="36">
        <f t="shared" si="68"/>
        <v>0.24893300858010689</v>
      </c>
      <c r="U318" s="36">
        <f t="shared" si="69"/>
        <v>-7.8050616167138709E-2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129394335</v>
      </c>
      <c r="E319" s="31">
        <v>129394335</v>
      </c>
      <c r="F319" s="31">
        <v>19203369</v>
      </c>
      <c r="G319" s="36">
        <f t="shared" si="63"/>
        <v>0.14840965796531974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19203369</v>
      </c>
      <c r="O319" s="36">
        <f t="shared" si="67"/>
        <v>0.14840965796531974</v>
      </c>
      <c r="P319" s="31">
        <v>19706695</v>
      </c>
      <c r="Q319" s="31">
        <v>121994521</v>
      </c>
      <c r="R319" s="31">
        <v>111801194</v>
      </c>
      <c r="S319" s="31">
        <v>19706695</v>
      </c>
      <c r="T319" s="36">
        <f t="shared" si="68"/>
        <v>0.16153754150975355</v>
      </c>
      <c r="U319" s="36">
        <f t="shared" si="69"/>
        <v>-2.5540863143211023E-2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24052140</v>
      </c>
      <c r="E320" s="31">
        <v>24052140</v>
      </c>
      <c r="F320" s="31">
        <v>4612336</v>
      </c>
      <c r="G320" s="36">
        <f t="shared" si="63"/>
        <v>0.19176405924795051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4612336</v>
      </c>
      <c r="O320" s="36">
        <f t="shared" si="67"/>
        <v>0.19176405924795051</v>
      </c>
      <c r="P320" s="31">
        <v>4440780</v>
      </c>
      <c r="Q320" s="31">
        <v>21624690</v>
      </c>
      <c r="R320" s="31">
        <v>21343560</v>
      </c>
      <c r="S320" s="31">
        <v>4440780</v>
      </c>
      <c r="T320" s="36">
        <f t="shared" si="68"/>
        <v>0.2053569322843472</v>
      </c>
      <c r="U320" s="36">
        <f t="shared" si="69"/>
        <v>3.8631952044460682E-2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20020359</v>
      </c>
      <c r="E321" s="31">
        <v>20020359</v>
      </c>
      <c r="F321" s="31">
        <v>3049859</v>
      </c>
      <c r="G321" s="36">
        <f t="shared" si="63"/>
        <v>0.15233787765743861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3049859</v>
      </c>
      <c r="O321" s="36">
        <f t="shared" si="67"/>
        <v>0.15233787765743861</v>
      </c>
      <c r="P321" s="31">
        <v>3936317</v>
      </c>
      <c r="Q321" s="31">
        <v>22436121</v>
      </c>
      <c r="R321" s="31">
        <v>23213827</v>
      </c>
      <c r="S321" s="31">
        <v>3936317</v>
      </c>
      <c r="T321" s="36">
        <f t="shared" si="68"/>
        <v>0.17544552376054667</v>
      </c>
      <c r="U321" s="36">
        <f t="shared" si="69"/>
        <v>-0.225199850520169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122375000</v>
      </c>
      <c r="E322" s="31">
        <v>122375000</v>
      </c>
      <c r="F322" s="31">
        <v>21945269</v>
      </c>
      <c r="G322" s="36">
        <f t="shared" si="63"/>
        <v>0.17932804085801837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21945269</v>
      </c>
      <c r="O322" s="36">
        <f t="shared" si="67"/>
        <v>0.17932804085801837</v>
      </c>
      <c r="P322" s="31">
        <v>27132460</v>
      </c>
      <c r="Q322" s="31">
        <v>108781250</v>
      </c>
      <c r="R322" s="31">
        <v>119585622</v>
      </c>
      <c r="S322" s="31">
        <v>27132460</v>
      </c>
      <c r="T322" s="36">
        <f t="shared" si="68"/>
        <v>0.24942221200804365</v>
      </c>
      <c r="U322" s="36">
        <f t="shared" si="69"/>
        <v>-0.1911802689472315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344351050</v>
      </c>
      <c r="E323" s="32">
        <f>SUM(E318:E322)</f>
        <v>344351050</v>
      </c>
      <c r="F323" s="32">
        <f>SUM(F318:F322)</f>
        <v>58764961</v>
      </c>
      <c r="G323" s="37">
        <f t="shared" si="63"/>
        <v>0.17065422335723965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58764961</v>
      </c>
      <c r="O323" s="37">
        <f t="shared" si="67"/>
        <v>0.17065422335723965</v>
      </c>
      <c r="P323" s="32">
        <f>SUM(P318:P322)</f>
        <v>66013079</v>
      </c>
      <c r="Q323" s="32">
        <f>SUM(Q318:Q322)</f>
        <v>318209002</v>
      </c>
      <c r="R323" s="32">
        <f>SUM(R318:R322)</f>
        <v>319155246</v>
      </c>
      <c r="S323" s="32">
        <f>SUM(S318:S322)</f>
        <v>66013079</v>
      </c>
      <c r="T323" s="37">
        <f t="shared" si="68"/>
        <v>0.20745195322915472</v>
      </c>
      <c r="U323" s="37">
        <f t="shared" si="69"/>
        <v>-0.10979821135142021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17691069</v>
      </c>
      <c r="E324" s="31">
        <v>17691069</v>
      </c>
      <c r="F324" s="31">
        <v>3452052</v>
      </c>
      <c r="G324" s="36">
        <f t="shared" si="63"/>
        <v>0.19512964422896095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3452052</v>
      </c>
      <c r="O324" s="36">
        <f t="shared" si="67"/>
        <v>0.19512964422896095</v>
      </c>
      <c r="P324" s="31">
        <v>2037865</v>
      </c>
      <c r="Q324" s="31">
        <v>17822515</v>
      </c>
      <c r="R324" s="31">
        <v>18429214</v>
      </c>
      <c r="S324" s="31">
        <v>2037865</v>
      </c>
      <c r="T324" s="36">
        <f t="shared" si="68"/>
        <v>0.11434216775802966</v>
      </c>
      <c r="U324" s="36">
        <f t="shared" si="69"/>
        <v>0.69395519330279476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57787026</v>
      </c>
      <c r="E325" s="31">
        <v>57787026</v>
      </c>
      <c r="F325" s="31">
        <v>9775876</v>
      </c>
      <c r="G325" s="36">
        <f t="shared" si="63"/>
        <v>0.16917077546091402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9775876</v>
      </c>
      <c r="O325" s="36">
        <f t="shared" si="67"/>
        <v>0.16917077546091402</v>
      </c>
      <c r="P325" s="31">
        <v>8610337</v>
      </c>
      <c r="Q325" s="31">
        <v>49288514</v>
      </c>
      <c r="R325" s="31">
        <v>51434890</v>
      </c>
      <c r="S325" s="31">
        <v>8610337</v>
      </c>
      <c r="T325" s="36">
        <f t="shared" si="68"/>
        <v>0.17469256630459584</v>
      </c>
      <c r="U325" s="36">
        <f t="shared" si="69"/>
        <v>0.1353650850135133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109135452</v>
      </c>
      <c r="E326" s="31">
        <v>109405452</v>
      </c>
      <c r="F326" s="31">
        <v>11563223</v>
      </c>
      <c r="G326" s="36">
        <f t="shared" si="63"/>
        <v>0.10595294918465174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11563223</v>
      </c>
      <c r="O326" s="36">
        <f t="shared" si="67"/>
        <v>0.10595294918465174</v>
      </c>
      <c r="P326" s="31">
        <v>8181315</v>
      </c>
      <c r="Q326" s="31">
        <v>89790357</v>
      </c>
      <c r="R326" s="31">
        <v>87777794</v>
      </c>
      <c r="S326" s="31">
        <v>8181315</v>
      </c>
      <c r="T326" s="36">
        <f t="shared" si="68"/>
        <v>9.1115741972158548E-2</v>
      </c>
      <c r="U326" s="36">
        <f t="shared" si="69"/>
        <v>0.41336973334971217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513919643</v>
      </c>
      <c r="E327" s="31">
        <v>513929643</v>
      </c>
      <c r="F327" s="31">
        <v>54871573</v>
      </c>
      <c r="G327" s="36">
        <f t="shared" si="63"/>
        <v>0.10677072524351827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54871573</v>
      </c>
      <c r="O327" s="36">
        <f t="shared" si="67"/>
        <v>0.10677072524351827</v>
      </c>
      <c r="P327" s="31">
        <v>74875874</v>
      </c>
      <c r="Q327" s="31">
        <v>473619491</v>
      </c>
      <c r="R327" s="31">
        <v>525571029</v>
      </c>
      <c r="S327" s="31">
        <v>74875874</v>
      </c>
      <c r="T327" s="36">
        <f t="shared" si="68"/>
        <v>0.15809288980465544</v>
      </c>
      <c r="U327" s="36">
        <f t="shared" si="69"/>
        <v>-0.26716617691834887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44476300</v>
      </c>
      <c r="E328" s="31">
        <v>44476300</v>
      </c>
      <c r="F328" s="31">
        <v>8165592</v>
      </c>
      <c r="G328" s="36">
        <f t="shared" si="63"/>
        <v>0.18359422883648147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8165592</v>
      </c>
      <c r="O328" s="36">
        <f t="shared" si="67"/>
        <v>0.18359422883648147</v>
      </c>
      <c r="P328" s="31">
        <v>8395810</v>
      </c>
      <c r="Q328" s="31">
        <v>39610200</v>
      </c>
      <c r="R328" s="31">
        <v>65770300</v>
      </c>
      <c r="S328" s="31">
        <v>8395810</v>
      </c>
      <c r="T328" s="36">
        <f t="shared" si="68"/>
        <v>0.21196080807468784</v>
      </c>
      <c r="U328" s="36">
        <f t="shared" si="69"/>
        <v>-2.7420582409559024E-2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37243877</v>
      </c>
      <c r="E329" s="31">
        <v>37243877</v>
      </c>
      <c r="F329" s="31">
        <v>4779033</v>
      </c>
      <c r="G329" s="36">
        <f t="shared" si="63"/>
        <v>0.1283172801800414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4779033</v>
      </c>
      <c r="O329" s="36">
        <f t="shared" si="67"/>
        <v>0.1283172801800414</v>
      </c>
      <c r="P329" s="31">
        <v>4310108</v>
      </c>
      <c r="Q329" s="31">
        <v>34993909</v>
      </c>
      <c r="R329" s="31">
        <v>35817649</v>
      </c>
      <c r="S329" s="31">
        <v>4310108</v>
      </c>
      <c r="T329" s="36">
        <f t="shared" si="68"/>
        <v>0.12316737749989577</v>
      </c>
      <c r="U329" s="36">
        <f t="shared" si="69"/>
        <v>0.10879657771916618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38826550</v>
      </c>
      <c r="E330" s="31">
        <v>38826550</v>
      </c>
      <c r="F330" s="31">
        <v>7574921</v>
      </c>
      <c r="G330" s="36">
        <f t="shared" si="63"/>
        <v>0.19509642242228578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7574921</v>
      </c>
      <c r="O330" s="36">
        <f t="shared" si="67"/>
        <v>0.19509642242228578</v>
      </c>
      <c r="P330" s="31">
        <v>7074395</v>
      </c>
      <c r="Q330" s="31">
        <v>37020087</v>
      </c>
      <c r="R330" s="31">
        <v>33727853</v>
      </c>
      <c r="S330" s="31">
        <v>7074395</v>
      </c>
      <c r="T330" s="36">
        <f t="shared" si="68"/>
        <v>0.19109612033056542</v>
      </c>
      <c r="U330" s="36">
        <f t="shared" si="69"/>
        <v>7.0751774533369893E-2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195903999</v>
      </c>
      <c r="E331" s="31">
        <v>195903999</v>
      </c>
      <c r="F331" s="31">
        <v>42551409</v>
      </c>
      <c r="G331" s="36">
        <f t="shared" si="63"/>
        <v>0.21720541294310178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42551409</v>
      </c>
      <c r="O331" s="36">
        <f t="shared" si="67"/>
        <v>0.21720541294310178</v>
      </c>
      <c r="P331" s="31">
        <v>40844405</v>
      </c>
      <c r="Q331" s="31">
        <v>177203270</v>
      </c>
      <c r="R331" s="31">
        <v>197135509</v>
      </c>
      <c r="S331" s="31">
        <v>40844405</v>
      </c>
      <c r="T331" s="36">
        <f t="shared" si="68"/>
        <v>0.23049464606381134</v>
      </c>
      <c r="U331" s="36">
        <f t="shared" si="69"/>
        <v>4.1792847759686946E-2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1014983916</v>
      </c>
      <c r="E332" s="32">
        <f>SUM(E324:E331)</f>
        <v>1015263916</v>
      </c>
      <c r="F332" s="32">
        <f>SUM(F324:F331)</f>
        <v>142733679</v>
      </c>
      <c r="G332" s="37">
        <f t="shared" si="63"/>
        <v>0.14062654269685984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142733679</v>
      </c>
      <c r="O332" s="37">
        <f t="shared" si="67"/>
        <v>0.14062654269685984</v>
      </c>
      <c r="P332" s="32">
        <f>SUM(P324:P331)</f>
        <v>154330109</v>
      </c>
      <c r="Q332" s="32">
        <f>SUM(Q324:Q331)</f>
        <v>919348343</v>
      </c>
      <c r="R332" s="32">
        <f>SUM(R324:R331)</f>
        <v>1015664238</v>
      </c>
      <c r="S332" s="32">
        <f>SUM(S324:S331)</f>
        <v>154330109</v>
      </c>
      <c r="T332" s="37">
        <f t="shared" si="68"/>
        <v>0.16786902393971032</v>
      </c>
      <c r="U332" s="37">
        <f t="shared" si="69"/>
        <v>-7.514042512598762E-2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13068444</v>
      </c>
      <c r="E333" s="31">
        <v>13068444</v>
      </c>
      <c r="F333" s="31">
        <v>3062424</v>
      </c>
      <c r="G333" s="36">
        <f t="shared" si="63"/>
        <v>0.23433730901704899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3062424</v>
      </c>
      <c r="O333" s="36">
        <f t="shared" si="67"/>
        <v>0.23433730901704899</v>
      </c>
      <c r="P333" s="31">
        <v>3424420</v>
      </c>
      <c r="Q333" s="31">
        <v>11301912</v>
      </c>
      <c r="R333" s="31">
        <v>12981420</v>
      </c>
      <c r="S333" s="31">
        <v>3424420</v>
      </c>
      <c r="T333" s="36">
        <f t="shared" si="68"/>
        <v>0.30299474991488168</v>
      </c>
      <c r="U333" s="36">
        <f t="shared" si="69"/>
        <v>-0.10571016405697897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11086767</v>
      </c>
      <c r="E334" s="31">
        <v>11086767</v>
      </c>
      <c r="F334" s="31">
        <v>2878804</v>
      </c>
      <c r="G334" s="36">
        <f t="shared" si="63"/>
        <v>0.25966127005284767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2878804</v>
      </c>
      <c r="O334" s="36">
        <f t="shared" si="67"/>
        <v>0.25966127005284767</v>
      </c>
      <c r="P334" s="31">
        <v>2762061</v>
      </c>
      <c r="Q334" s="31">
        <v>9180521</v>
      </c>
      <c r="R334" s="31">
        <v>10839565</v>
      </c>
      <c r="S334" s="31">
        <v>2762061</v>
      </c>
      <c r="T334" s="36">
        <f t="shared" si="68"/>
        <v>0.30086102956466199</v>
      </c>
      <c r="U334" s="36">
        <f t="shared" si="69"/>
        <v>4.2266626262055684E-2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19501739</v>
      </c>
      <c r="E335" s="31">
        <v>19501739</v>
      </c>
      <c r="F335" s="31">
        <v>4476929</v>
      </c>
      <c r="G335" s="36">
        <f t="shared" si="63"/>
        <v>0.22956563001894345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4476929</v>
      </c>
      <c r="O335" s="36">
        <f t="shared" si="67"/>
        <v>0.22956563001894345</v>
      </c>
      <c r="P335" s="31">
        <v>2789078</v>
      </c>
      <c r="Q335" s="31">
        <v>19427407</v>
      </c>
      <c r="R335" s="31">
        <v>19657876</v>
      </c>
      <c r="S335" s="31">
        <v>2789078</v>
      </c>
      <c r="T335" s="36">
        <f t="shared" si="68"/>
        <v>0.14356408963893122</v>
      </c>
      <c r="U335" s="36">
        <f t="shared" si="69"/>
        <v>0.60516450239111275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62379978</v>
      </c>
      <c r="E336" s="31">
        <v>62379978</v>
      </c>
      <c r="F336" s="31">
        <v>14690858</v>
      </c>
      <c r="G336" s="36">
        <f t="shared" si="63"/>
        <v>0.23550598238428364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14690858</v>
      </c>
      <c r="O336" s="36">
        <f t="shared" si="67"/>
        <v>0.23550598238428364</v>
      </c>
      <c r="P336" s="31">
        <v>13805448</v>
      </c>
      <c r="Q336" s="31">
        <v>55480015</v>
      </c>
      <c r="R336" s="31">
        <v>58791918</v>
      </c>
      <c r="S336" s="31">
        <v>13805448</v>
      </c>
      <c r="T336" s="36">
        <f t="shared" si="68"/>
        <v>0.24883641433766734</v>
      </c>
      <c r="U336" s="36">
        <f t="shared" si="69"/>
        <v>6.4134825613772151E-2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106036928</v>
      </c>
      <c r="E337" s="32">
        <f>SUM(E333:E336)</f>
        <v>106036928</v>
      </c>
      <c r="F337" s="32">
        <f>SUM(F333:F336)</f>
        <v>25109015</v>
      </c>
      <c r="G337" s="37">
        <f t="shared" si="63"/>
        <v>0.23679500598131248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25109015</v>
      </c>
      <c r="O337" s="37">
        <f t="shared" si="67"/>
        <v>0.23679500598131248</v>
      </c>
      <c r="P337" s="32">
        <f>SUM(P333:P336)</f>
        <v>22781007</v>
      </c>
      <c r="Q337" s="32">
        <f>SUM(Q333:Q336)</f>
        <v>95389855</v>
      </c>
      <c r="R337" s="32">
        <f>SUM(R333:R336)</f>
        <v>102270779</v>
      </c>
      <c r="S337" s="32">
        <f>SUM(S333:S336)</f>
        <v>22781007</v>
      </c>
      <c r="T337" s="37">
        <f t="shared" si="68"/>
        <v>0.23882001917289841</v>
      </c>
      <c r="U337" s="37">
        <f t="shared" si="69"/>
        <v>0.10219074161208064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6556792759</v>
      </c>
      <c r="E338" s="32">
        <f>SUM(E302,E304:E309,E311:E316,E318:E322,E324:E331,E333:E336)</f>
        <v>6553785736</v>
      </c>
      <c r="F338" s="32">
        <f>SUM(F302,F304:F309,F311:F316,F318:F322,F324:F331,F333:F336)</f>
        <v>1097507979</v>
      </c>
      <c r="G338" s="37">
        <f t="shared" si="63"/>
        <v>0.16738488150224606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1097507979</v>
      </c>
      <c r="O338" s="37">
        <f t="shared" si="67"/>
        <v>0.16738488150224606</v>
      </c>
      <c r="P338" s="32">
        <f>SUM(P302,P304:P309,P311:P316,P318:P322,P324:P331,P333:P336)</f>
        <v>1090478171</v>
      </c>
      <c r="Q338" s="32">
        <f>SUM(Q302,Q304:Q309,Q311:Q316,Q318:Q322,Q324:Q331,Q333:Q336)</f>
        <v>5993154526</v>
      </c>
      <c r="R338" s="32">
        <f>SUM(R302,R304:R309,R311:R316,R318:R322,R324:R331,R333:R336)</f>
        <v>6409311337</v>
      </c>
      <c r="S338" s="32">
        <f>SUM(S302,S304:S309,S311:S316,S318:S322,S324:S331,S333:S336)</f>
        <v>1090478171</v>
      </c>
      <c r="T338" s="37">
        <f t="shared" si="68"/>
        <v>0.18195395534508532</v>
      </c>
      <c r="U338" s="37">
        <f t="shared" si="69"/>
        <v>6.4465371127544469E-3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31624697302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31642405896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5595413844</v>
      </c>
      <c r="G339" s="39">
        <f t="shared" si="63"/>
        <v>0.17693177552235848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5595413844</v>
      </c>
      <c r="O339" s="39">
        <f t="shared" si="67"/>
        <v>0.17693177552235848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5488350480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29274837753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30680359746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5488350480</v>
      </c>
      <c r="T339" s="39">
        <f t="shared" si="68"/>
        <v>0.18747671725140713</v>
      </c>
      <c r="U339" s="39">
        <f t="shared" si="69"/>
        <v>1.9507384666877181E-2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612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0</v>
      </c>
      <c r="E8" s="31">
        <v>0</v>
      </c>
      <c r="F8" s="31">
        <v>0</v>
      </c>
      <c r="G8" s="36">
        <f>IF(($D8       =0),0,($F8       /$D8       ))</f>
        <v>0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0</v>
      </c>
      <c r="O8" s="36">
        <f>IF(($D8       =0),0,($N8       /$D8       ))</f>
        <v>0</v>
      </c>
      <c r="P8" s="31">
        <v>0</v>
      </c>
      <c r="Q8" s="31">
        <v>0</v>
      </c>
      <c r="R8" s="31">
        <v>0</v>
      </c>
      <c r="S8" s="31">
        <v>0</v>
      </c>
      <c r="T8" s="36">
        <f>IF(($Q8       =0),0,($S8       /$Q8       ))</f>
        <v>0</v>
      </c>
      <c r="U8" s="36">
        <f>IF(($P8       =0),0,(($F8       /$P8       )-1))</f>
        <v>0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61223960</v>
      </c>
      <c r="E9" s="31">
        <v>61223960</v>
      </c>
      <c r="F9" s="31">
        <v>9995043</v>
      </c>
      <c r="G9" s="36">
        <f>IF(($D9       =0),0,($F9       /$D9       ))</f>
        <v>0.16325378168939089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9995043</v>
      </c>
      <c r="O9" s="36">
        <f>IF(($D9       =0),0,($N9       /$D9       ))</f>
        <v>0.16325378168939089</v>
      </c>
      <c r="P9" s="31">
        <v>9588862</v>
      </c>
      <c r="Q9" s="31">
        <v>57148960</v>
      </c>
      <c r="R9" s="31">
        <v>51697510</v>
      </c>
      <c r="S9" s="31">
        <v>9588862</v>
      </c>
      <c r="T9" s="36">
        <f>IF(($Q9       =0),0,($S9       /$Q9       ))</f>
        <v>0.16778716533074267</v>
      </c>
      <c r="U9" s="36">
        <f>IF(($P9       =0),0,(($F9       /$P9       )-1))</f>
        <v>4.2359666871835344E-2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61223960</v>
      </c>
      <c r="E10" s="32">
        <f>SUM(E8:E9)</f>
        <v>61223960</v>
      </c>
      <c r="F10" s="32">
        <f>SUM(F8:F9)</f>
        <v>9995043</v>
      </c>
      <c r="G10" s="37">
        <f t="shared" ref="G10:G54" si="0">IF(($D10      =0),0,($F10      /$D10      ))</f>
        <v>0.16325378168939089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9995043</v>
      </c>
      <c r="O10" s="37">
        <f t="shared" ref="O10:O54" si="4">IF(($D10      =0),0,($N10      /$D10      ))</f>
        <v>0.16325378168939089</v>
      </c>
      <c r="P10" s="32">
        <f>SUM(P8:P9)</f>
        <v>9588862</v>
      </c>
      <c r="Q10" s="32">
        <f>SUM(Q8:Q9)</f>
        <v>57148960</v>
      </c>
      <c r="R10" s="32">
        <f>SUM(R8:R9)</f>
        <v>51697510</v>
      </c>
      <c r="S10" s="32">
        <f>SUM(S8:S9)</f>
        <v>9588862</v>
      </c>
      <c r="T10" s="37">
        <f t="shared" ref="T10:T54" si="5">IF(($Q10      =0),0,($S10      /$Q10      ))</f>
        <v>0.16778716533074267</v>
      </c>
      <c r="U10" s="37">
        <f t="shared" ref="U10:U54" si="6">IF(($P10      =0),0,(($F10      /$P10      )-1))</f>
        <v>4.2359666871835344E-2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0</v>
      </c>
      <c r="E11" s="31">
        <v>0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0</v>
      </c>
      <c r="Q11" s="31">
        <v>0</v>
      </c>
      <c r="R11" s="31">
        <v>0</v>
      </c>
      <c r="S11" s="31">
        <v>0</v>
      </c>
      <c r="T11" s="36">
        <f t="shared" si="5"/>
        <v>0</v>
      </c>
      <c r="U11" s="36">
        <f t="shared" si="6"/>
        <v>0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39996</v>
      </c>
      <c r="R13" s="31">
        <v>39996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2956306</v>
      </c>
      <c r="E14" s="31">
        <v>2956306</v>
      </c>
      <c r="F14" s="31">
        <v>617837</v>
      </c>
      <c r="G14" s="36">
        <f t="shared" si="0"/>
        <v>0.20898952950066738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617837</v>
      </c>
      <c r="O14" s="36">
        <f t="shared" si="4"/>
        <v>0.20898952950066738</v>
      </c>
      <c r="P14" s="31">
        <v>639489</v>
      </c>
      <c r="Q14" s="31">
        <v>2696501</v>
      </c>
      <c r="R14" s="31">
        <v>2807650</v>
      </c>
      <c r="S14" s="31">
        <v>639489</v>
      </c>
      <c r="T14" s="36">
        <f t="shared" si="5"/>
        <v>0.23715511323748814</v>
      </c>
      <c r="U14" s="36">
        <f t="shared" si="6"/>
        <v>-3.3858283723410376E-2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8556488</v>
      </c>
      <c r="E16" s="31">
        <v>8556488</v>
      </c>
      <c r="F16" s="31">
        <v>2331729</v>
      </c>
      <c r="G16" s="36">
        <f t="shared" si="0"/>
        <v>0.27251005319004712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2331729</v>
      </c>
      <c r="O16" s="36">
        <f t="shared" si="4"/>
        <v>0.27251005319004712</v>
      </c>
      <c r="P16" s="31">
        <v>1294399</v>
      </c>
      <c r="Q16" s="31">
        <v>22594428</v>
      </c>
      <c r="R16" s="31">
        <v>14828301</v>
      </c>
      <c r="S16" s="31">
        <v>1294399</v>
      </c>
      <c r="T16" s="36">
        <f t="shared" si="5"/>
        <v>5.728841641841962E-2</v>
      </c>
      <c r="U16" s="36">
        <f t="shared" si="6"/>
        <v>0.80139895040091957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11512794</v>
      </c>
      <c r="E19" s="32">
        <f>SUM(E11:E18)</f>
        <v>11512794</v>
      </c>
      <c r="F19" s="32">
        <f>SUM(F11:F18)</f>
        <v>2949566</v>
      </c>
      <c r="G19" s="37">
        <f t="shared" si="0"/>
        <v>0.25619897307291351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2949566</v>
      </c>
      <c r="O19" s="37">
        <f t="shared" si="4"/>
        <v>0.25619897307291351</v>
      </c>
      <c r="P19" s="32">
        <f>SUM(P11:P18)</f>
        <v>1933888</v>
      </c>
      <c r="Q19" s="32">
        <f>SUM(Q11:Q18)</f>
        <v>25330925</v>
      </c>
      <c r="R19" s="32">
        <f>SUM(R11:R18)</f>
        <v>17675947</v>
      </c>
      <c r="S19" s="32">
        <f>SUM(S11:S18)</f>
        <v>1933888</v>
      </c>
      <c r="T19" s="37">
        <f t="shared" si="5"/>
        <v>7.6344942002710123E-2</v>
      </c>
      <c r="U19" s="37">
        <f t="shared" si="6"/>
        <v>0.52520001158288387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500000</v>
      </c>
      <c r="E20" s="31">
        <v>500000</v>
      </c>
      <c r="F20" s="31">
        <v>91825</v>
      </c>
      <c r="G20" s="36">
        <f t="shared" si="0"/>
        <v>0.18365000000000001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91825</v>
      </c>
      <c r="O20" s="36">
        <f t="shared" si="4"/>
        <v>0.18365000000000001</v>
      </c>
      <c r="P20" s="31">
        <v>86328</v>
      </c>
      <c r="Q20" s="31">
        <v>700000</v>
      </c>
      <c r="R20" s="31">
        <v>821392</v>
      </c>
      <c r="S20" s="31">
        <v>86328</v>
      </c>
      <c r="T20" s="36">
        <f t="shared" si="5"/>
        <v>0.12332571428571429</v>
      </c>
      <c r="U20" s="36">
        <f t="shared" si="6"/>
        <v>6.3675748308775759E-2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15000</v>
      </c>
      <c r="E23" s="31">
        <v>15000</v>
      </c>
      <c r="F23" s="31">
        <v>90000</v>
      </c>
      <c r="G23" s="36">
        <f t="shared" si="0"/>
        <v>6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90000</v>
      </c>
      <c r="O23" s="36">
        <f t="shared" si="4"/>
        <v>6</v>
      </c>
      <c r="P23" s="31">
        <v>0</v>
      </c>
      <c r="Q23" s="31">
        <v>16455</v>
      </c>
      <c r="R23" s="31">
        <v>16455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515000</v>
      </c>
      <c r="E27" s="32">
        <f>SUM(E20:E26)</f>
        <v>515000</v>
      </c>
      <c r="F27" s="32">
        <f>SUM(F20:F26)</f>
        <v>181825</v>
      </c>
      <c r="G27" s="37">
        <f t="shared" si="0"/>
        <v>0.35305825242718447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181825</v>
      </c>
      <c r="O27" s="37">
        <f t="shared" si="4"/>
        <v>0.35305825242718447</v>
      </c>
      <c r="P27" s="32">
        <f>SUM(P20:P26)</f>
        <v>86328</v>
      </c>
      <c r="Q27" s="32">
        <f>SUM(Q20:Q26)</f>
        <v>716455</v>
      </c>
      <c r="R27" s="32">
        <f>SUM(R20:R26)</f>
        <v>837847</v>
      </c>
      <c r="S27" s="32">
        <f>SUM(S20:S26)</f>
        <v>86328</v>
      </c>
      <c r="T27" s="37">
        <f t="shared" si="5"/>
        <v>0.1204932619634171</v>
      </c>
      <c r="U27" s="37">
        <f t="shared" si="6"/>
        <v>1.1062111945139468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897543</v>
      </c>
      <c r="E33" s="31">
        <v>902543</v>
      </c>
      <c r="F33" s="31">
        <v>172220</v>
      </c>
      <c r="G33" s="36">
        <f t="shared" si="0"/>
        <v>0.19187938628010023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172220</v>
      </c>
      <c r="O33" s="36">
        <f t="shared" si="4"/>
        <v>0.19187938628010023</v>
      </c>
      <c r="P33" s="31">
        <v>146231</v>
      </c>
      <c r="Q33" s="31">
        <v>694247</v>
      </c>
      <c r="R33" s="31">
        <v>694328</v>
      </c>
      <c r="S33" s="31">
        <v>146231</v>
      </c>
      <c r="T33" s="36">
        <f t="shared" si="5"/>
        <v>0.21063252704008803</v>
      </c>
      <c r="U33" s="36">
        <f t="shared" si="6"/>
        <v>0.17772565324725953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36399579</v>
      </c>
      <c r="E34" s="31">
        <v>36399579</v>
      </c>
      <c r="F34" s="31">
        <v>8449423</v>
      </c>
      <c r="G34" s="36">
        <f t="shared" si="0"/>
        <v>0.23212969029119815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8449423</v>
      </c>
      <c r="O34" s="36">
        <f t="shared" si="4"/>
        <v>0.23212969029119815</v>
      </c>
      <c r="P34" s="31">
        <v>7781729</v>
      </c>
      <c r="Q34" s="31">
        <v>32249667</v>
      </c>
      <c r="R34" s="31">
        <v>31382384</v>
      </c>
      <c r="S34" s="31">
        <v>7781729</v>
      </c>
      <c r="T34" s="36">
        <f t="shared" si="5"/>
        <v>0.24129641400638338</v>
      </c>
      <c r="U34" s="36">
        <f t="shared" si="6"/>
        <v>8.5802782389363674E-2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37297122</v>
      </c>
      <c r="E35" s="32">
        <f>SUM(E28:E34)</f>
        <v>37302122</v>
      </c>
      <c r="F35" s="32">
        <f>SUM(F28:F34)</f>
        <v>8621643</v>
      </c>
      <c r="G35" s="37">
        <f t="shared" si="0"/>
        <v>0.23116107993533658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8621643</v>
      </c>
      <c r="O35" s="37">
        <f t="shared" si="4"/>
        <v>0.23116107993533658</v>
      </c>
      <c r="P35" s="32">
        <f>SUM(P28:P34)</f>
        <v>7927960</v>
      </c>
      <c r="Q35" s="32">
        <f>SUM(Q28:Q34)</f>
        <v>32943914</v>
      </c>
      <c r="R35" s="32">
        <f>SUM(R28:R34)</f>
        <v>32076712</v>
      </c>
      <c r="S35" s="32">
        <f>SUM(S28:S34)</f>
        <v>7927960</v>
      </c>
      <c r="T35" s="37">
        <f t="shared" si="5"/>
        <v>0.24065021539335005</v>
      </c>
      <c r="U35" s="37">
        <f t="shared" si="6"/>
        <v>8.7498297165979677E-2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184839</v>
      </c>
      <c r="E37" s="31">
        <v>184848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31026</v>
      </c>
      <c r="R37" s="31">
        <v>32454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</v>
      </c>
      <c r="E39" s="31">
        <v>1</v>
      </c>
      <c r="F39" s="31">
        <v>396874</v>
      </c>
      <c r="G39" s="36">
        <f t="shared" si="0"/>
        <v>396874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396874</v>
      </c>
      <c r="O39" s="36">
        <f t="shared" si="4"/>
        <v>396874</v>
      </c>
      <c r="P39" s="31">
        <v>666150</v>
      </c>
      <c r="Q39" s="31">
        <v>462244</v>
      </c>
      <c r="R39" s="31">
        <v>4011095</v>
      </c>
      <c r="S39" s="31">
        <v>666150</v>
      </c>
      <c r="T39" s="36">
        <f t="shared" si="5"/>
        <v>1.4411220048286186</v>
      </c>
      <c r="U39" s="36">
        <f t="shared" si="6"/>
        <v>-0.40422727613900777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184840</v>
      </c>
      <c r="E40" s="32">
        <f>SUM(E36:E39)</f>
        <v>184849</v>
      </c>
      <c r="F40" s="32">
        <f>SUM(F36:F39)</f>
        <v>396874</v>
      </c>
      <c r="G40" s="37">
        <f t="shared" si="0"/>
        <v>2.1471218351006276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396874</v>
      </c>
      <c r="O40" s="37">
        <f t="shared" si="4"/>
        <v>2.1471218351006276</v>
      </c>
      <c r="P40" s="32">
        <f>SUM(P36:P39)</f>
        <v>666150</v>
      </c>
      <c r="Q40" s="32">
        <f>SUM(Q36:Q39)</f>
        <v>493270</v>
      </c>
      <c r="R40" s="32">
        <f>SUM(R36:R39)</f>
        <v>4043549</v>
      </c>
      <c r="S40" s="32">
        <f>SUM(S36:S39)</f>
        <v>666150</v>
      </c>
      <c r="T40" s="37">
        <f t="shared" si="5"/>
        <v>1.3504774261560606</v>
      </c>
      <c r="U40" s="37">
        <f t="shared" si="6"/>
        <v>-0.40422727613900777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6452268</v>
      </c>
      <c r="E45" s="31">
        <v>6452268</v>
      </c>
      <c r="F45" s="31">
        <v>1169372</v>
      </c>
      <c r="G45" s="36">
        <f t="shared" si="0"/>
        <v>0.18123425747349614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1169372</v>
      </c>
      <c r="O45" s="36">
        <f t="shared" si="4"/>
        <v>0.18123425747349614</v>
      </c>
      <c r="P45" s="31">
        <v>1287886</v>
      </c>
      <c r="Q45" s="31">
        <v>3574751</v>
      </c>
      <c r="R45" s="31">
        <v>4879571</v>
      </c>
      <c r="S45" s="31">
        <v>1287886</v>
      </c>
      <c r="T45" s="36">
        <f t="shared" si="5"/>
        <v>0.36027292530304905</v>
      </c>
      <c r="U45" s="36">
        <f t="shared" si="6"/>
        <v>-9.2022119970245786E-2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9186642</v>
      </c>
      <c r="E46" s="31">
        <v>9186642</v>
      </c>
      <c r="F46" s="31">
        <v>457580</v>
      </c>
      <c r="G46" s="36">
        <f t="shared" si="0"/>
        <v>4.9809277426942293E-2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457580</v>
      </c>
      <c r="O46" s="36">
        <f t="shared" si="4"/>
        <v>4.9809277426942293E-2</v>
      </c>
      <c r="P46" s="31">
        <v>1117174</v>
      </c>
      <c r="Q46" s="31">
        <v>9378010</v>
      </c>
      <c r="R46" s="31">
        <v>7738010</v>
      </c>
      <c r="S46" s="31">
        <v>1117174</v>
      </c>
      <c r="T46" s="36">
        <f t="shared" si="5"/>
        <v>0.11912697896462042</v>
      </c>
      <c r="U46" s="36">
        <f t="shared" si="6"/>
        <v>-0.59041295268239324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15638910</v>
      </c>
      <c r="E47" s="32">
        <f>SUM(E41:E46)</f>
        <v>15638910</v>
      </c>
      <c r="F47" s="32">
        <f>SUM(F41:F46)</f>
        <v>1626952</v>
      </c>
      <c r="G47" s="37">
        <f t="shared" si="0"/>
        <v>0.10403231427254202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1626952</v>
      </c>
      <c r="O47" s="37">
        <f t="shared" si="4"/>
        <v>0.10403231427254202</v>
      </c>
      <c r="P47" s="32">
        <f>SUM(P41:P46)</f>
        <v>2405060</v>
      </c>
      <c r="Q47" s="32">
        <f>SUM(Q41:Q46)</f>
        <v>12952761</v>
      </c>
      <c r="R47" s="32">
        <f>SUM(R41:R46)</f>
        <v>12617581</v>
      </c>
      <c r="S47" s="32">
        <f>SUM(S41:S46)</f>
        <v>2405060</v>
      </c>
      <c r="T47" s="37">
        <f t="shared" si="5"/>
        <v>0.18567933122521135</v>
      </c>
      <c r="U47" s="37">
        <f t="shared" si="6"/>
        <v>-0.32352955851413268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2509764</v>
      </c>
      <c r="E50" s="31">
        <v>2509764</v>
      </c>
      <c r="F50" s="31">
        <v>464560</v>
      </c>
      <c r="G50" s="36">
        <f t="shared" si="0"/>
        <v>0.18510106926388298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464560</v>
      </c>
      <c r="O50" s="36">
        <f t="shared" si="4"/>
        <v>0.18510106926388298</v>
      </c>
      <c r="P50" s="31">
        <v>498636</v>
      </c>
      <c r="Q50" s="31">
        <v>2651199</v>
      </c>
      <c r="R50" s="31">
        <v>2418199</v>
      </c>
      <c r="S50" s="31">
        <v>498636</v>
      </c>
      <c r="T50" s="36">
        <f t="shared" si="5"/>
        <v>0.18807943123092608</v>
      </c>
      <c r="U50" s="36">
        <f t="shared" si="6"/>
        <v>-6.8338427229482024E-2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270000</v>
      </c>
      <c r="E51" s="31">
        <v>270000</v>
      </c>
      <c r="F51" s="31">
        <v>29000</v>
      </c>
      <c r="G51" s="36">
        <f t="shared" si="0"/>
        <v>0.10740740740740741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29000</v>
      </c>
      <c r="O51" s="36">
        <f t="shared" si="4"/>
        <v>0.10740740740740741</v>
      </c>
      <c r="P51" s="31">
        <v>31750</v>
      </c>
      <c r="Q51" s="31">
        <v>340000</v>
      </c>
      <c r="R51" s="31">
        <v>350000</v>
      </c>
      <c r="S51" s="31">
        <v>31750</v>
      </c>
      <c r="T51" s="36">
        <f t="shared" si="5"/>
        <v>9.3382352941176472E-2</v>
      </c>
      <c r="U51" s="36">
        <f t="shared" si="6"/>
        <v>-8.6614173228346414E-2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2779764</v>
      </c>
      <c r="E53" s="32">
        <f>SUM(E48:E52)</f>
        <v>2779764</v>
      </c>
      <c r="F53" s="32">
        <f>SUM(F48:F52)</f>
        <v>493560</v>
      </c>
      <c r="G53" s="37">
        <f t="shared" si="0"/>
        <v>0.17755464132926393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493560</v>
      </c>
      <c r="O53" s="37">
        <f t="shared" si="4"/>
        <v>0.17755464132926393</v>
      </c>
      <c r="P53" s="32">
        <f>SUM(P48:P52)</f>
        <v>530386</v>
      </c>
      <c r="Q53" s="32">
        <f>SUM(Q48:Q52)</f>
        <v>2991199</v>
      </c>
      <c r="R53" s="32">
        <f>SUM(R48:R52)</f>
        <v>2768199</v>
      </c>
      <c r="S53" s="32">
        <f>SUM(S48:S52)</f>
        <v>530386</v>
      </c>
      <c r="T53" s="37">
        <f t="shared" si="5"/>
        <v>0.177315517957849</v>
      </c>
      <c r="U53" s="37">
        <f t="shared" si="6"/>
        <v>-6.9432451082796276E-2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129152390</v>
      </c>
      <c r="E54" s="32">
        <f>SUM(E8:E9,E11:E18,E20:E26,E28:E34,E36:E39,E41:E46,E48:E52)</f>
        <v>129157399</v>
      </c>
      <c r="F54" s="32">
        <f>SUM(F8:F9,F11:F18,F20:F26,F28:F34,F36:F39,F41:F46,F48:F52)</f>
        <v>24265463</v>
      </c>
      <c r="G54" s="37">
        <f t="shared" si="0"/>
        <v>0.1878824154938209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24265463</v>
      </c>
      <c r="O54" s="37">
        <f t="shared" si="4"/>
        <v>0.1878824154938209</v>
      </c>
      <c r="P54" s="32">
        <f>SUM(P8:P9,P11:P18,P20:P26,P28:P34,P36:P39,P41:P46,P48:P52)</f>
        <v>23138634</v>
      </c>
      <c r="Q54" s="32">
        <f>SUM(Q8:Q9,Q11:Q18,Q20:Q26,Q28:Q34,Q36:Q39,Q41:Q46,Q48:Q52)</f>
        <v>132577484</v>
      </c>
      <c r="R54" s="32">
        <f>SUM(R8:R9,R11:R18,R20:R26,R28:R34,R36:R39,R41:R46,R48:R52)</f>
        <v>121717345</v>
      </c>
      <c r="S54" s="32">
        <f>SUM(S8:S9,S11:S18,S20:S26,S28:S34,S36:S39,S41:S46,S48:S52)</f>
        <v>23138634</v>
      </c>
      <c r="T54" s="37">
        <f t="shared" si="5"/>
        <v>0.1745291379945029</v>
      </c>
      <c r="U54" s="37">
        <f t="shared" si="6"/>
        <v>4.8699028646202791E-2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34928116</v>
      </c>
      <c r="E57" s="31">
        <v>34928116</v>
      </c>
      <c r="F57" s="31">
        <v>7007217</v>
      </c>
      <c r="G57" s="36">
        <f t="shared" ref="G57:G85" si="7">IF(($D57      =0),0,($F57      /$D57      ))</f>
        <v>0.20061823546394544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7007217</v>
      </c>
      <c r="O57" s="36">
        <f t="shared" ref="O57:O85" si="11">IF(($D57      =0),0,($N57      /$D57      ))</f>
        <v>0.20061823546394544</v>
      </c>
      <c r="P57" s="31">
        <v>7336795</v>
      </c>
      <c r="Q57" s="31">
        <v>28236452</v>
      </c>
      <c r="R57" s="31">
        <v>29740717</v>
      </c>
      <c r="S57" s="31">
        <v>7336795</v>
      </c>
      <c r="T57" s="36">
        <f t="shared" ref="T57:T85" si="12">IF(($Q57      =0),0,($S57      /$Q57      ))</f>
        <v>0.25983416755051236</v>
      </c>
      <c r="U57" s="36">
        <f t="shared" ref="U57:U85" si="13">IF(($P57      =0),0,(($F57      /$P57      )-1))</f>
        <v>-4.4921249673733565E-2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34928116</v>
      </c>
      <c r="E58" s="32">
        <f>E57</f>
        <v>34928116</v>
      </c>
      <c r="F58" s="32">
        <f>F57</f>
        <v>7007217</v>
      </c>
      <c r="G58" s="37">
        <f t="shared" si="7"/>
        <v>0.20061823546394544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7007217</v>
      </c>
      <c r="O58" s="37">
        <f t="shared" si="11"/>
        <v>0.20061823546394544</v>
      </c>
      <c r="P58" s="32">
        <f>P57</f>
        <v>7336795</v>
      </c>
      <c r="Q58" s="32">
        <f>Q57</f>
        <v>28236452</v>
      </c>
      <c r="R58" s="32">
        <f>R57</f>
        <v>29740717</v>
      </c>
      <c r="S58" s="32">
        <f>S57</f>
        <v>7336795</v>
      </c>
      <c r="T58" s="37">
        <f t="shared" si="12"/>
        <v>0.25983416755051236</v>
      </c>
      <c r="U58" s="37">
        <f t="shared" si="13"/>
        <v>-4.4921249673733565E-2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80000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80000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0</v>
      </c>
      <c r="E67" s="31">
        <v>0</v>
      </c>
      <c r="F67" s="31">
        <v>0</v>
      </c>
      <c r="G67" s="36">
        <f t="shared" si="7"/>
        <v>0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0</v>
      </c>
      <c r="O67" s="36">
        <f t="shared" si="11"/>
        <v>0</v>
      </c>
      <c r="P67" s="31">
        <v>0</v>
      </c>
      <c r="Q67" s="31">
        <v>0</v>
      </c>
      <c r="R67" s="31">
        <v>0</v>
      </c>
      <c r="S67" s="31">
        <v>0</v>
      </c>
      <c r="T67" s="36">
        <f t="shared" si="12"/>
        <v>0</v>
      </c>
      <c r="U67" s="36">
        <f t="shared" si="13"/>
        <v>0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0</v>
      </c>
      <c r="E70" s="32">
        <f>SUM(E64:E69)</f>
        <v>0</v>
      </c>
      <c r="F70" s="32">
        <f>SUM(F64:F69)</f>
        <v>0</v>
      </c>
      <c r="G70" s="37">
        <f t="shared" si="7"/>
        <v>0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0</v>
      </c>
      <c r="O70" s="37">
        <f t="shared" si="11"/>
        <v>0</v>
      </c>
      <c r="P70" s="32">
        <f>SUM(P64:P69)</f>
        <v>0</v>
      </c>
      <c r="Q70" s="32">
        <f>SUM(Q64:Q69)</f>
        <v>0</v>
      </c>
      <c r="R70" s="32">
        <f>SUM(R64:R69)</f>
        <v>0</v>
      </c>
      <c r="S70" s="32">
        <f>SUM(S64:S69)</f>
        <v>0</v>
      </c>
      <c r="T70" s="37">
        <f t="shared" si="12"/>
        <v>0</v>
      </c>
      <c r="U70" s="37">
        <f t="shared" si="13"/>
        <v>0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3575907</v>
      </c>
      <c r="E72" s="31">
        <v>3575907</v>
      </c>
      <c r="F72" s="31">
        <v>816171</v>
      </c>
      <c r="G72" s="36">
        <f t="shared" si="7"/>
        <v>0.22824167407038271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816171</v>
      </c>
      <c r="O72" s="36">
        <f t="shared" si="11"/>
        <v>0.22824167407038271</v>
      </c>
      <c r="P72" s="31">
        <v>903045</v>
      </c>
      <c r="Q72" s="31">
        <v>3310000</v>
      </c>
      <c r="R72" s="31">
        <v>3523352</v>
      </c>
      <c r="S72" s="31">
        <v>903045</v>
      </c>
      <c r="T72" s="36">
        <f t="shared" si="12"/>
        <v>0.27282326283987918</v>
      </c>
      <c r="U72" s="36">
        <f t="shared" si="13"/>
        <v>-9.6201185987409232E-2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3575907</v>
      </c>
      <c r="E78" s="32">
        <f>SUM(E71:E77)</f>
        <v>3575907</v>
      </c>
      <c r="F78" s="32">
        <f>SUM(F71:F77)</f>
        <v>816171</v>
      </c>
      <c r="G78" s="37">
        <f t="shared" si="7"/>
        <v>0.22824167407038271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816171</v>
      </c>
      <c r="O78" s="37">
        <f t="shared" si="11"/>
        <v>0.22824167407038271</v>
      </c>
      <c r="P78" s="32">
        <f>SUM(P71:P77)</f>
        <v>903045</v>
      </c>
      <c r="Q78" s="32">
        <f>SUM(Q71:Q77)</f>
        <v>3310000</v>
      </c>
      <c r="R78" s="32">
        <f>SUM(R71:R77)</f>
        <v>3523352</v>
      </c>
      <c r="S78" s="32">
        <f>SUM(S71:S77)</f>
        <v>903045</v>
      </c>
      <c r="T78" s="37">
        <f t="shared" si="12"/>
        <v>0.27282326283987918</v>
      </c>
      <c r="U78" s="37">
        <f t="shared" si="13"/>
        <v>-9.6201185987409232E-2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3754144</v>
      </c>
      <c r="E79" s="31">
        <v>3754144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598987</v>
      </c>
      <c r="Q79" s="31">
        <v>3690757</v>
      </c>
      <c r="R79" s="31">
        <v>3550410</v>
      </c>
      <c r="S79" s="31">
        <v>598987</v>
      </c>
      <c r="T79" s="36">
        <f t="shared" si="12"/>
        <v>0.16229380585066966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14640902</v>
      </c>
      <c r="E82" s="31">
        <v>14640902</v>
      </c>
      <c r="F82" s="31">
        <v>1609460</v>
      </c>
      <c r="G82" s="36">
        <f t="shared" si="7"/>
        <v>0.10992901940058064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1609460</v>
      </c>
      <c r="O82" s="36">
        <f t="shared" si="11"/>
        <v>0.10992901940058064</v>
      </c>
      <c r="P82" s="31">
        <v>3297864</v>
      </c>
      <c r="Q82" s="31">
        <v>14358778</v>
      </c>
      <c r="R82" s="31">
        <v>14763181</v>
      </c>
      <c r="S82" s="31">
        <v>3297864</v>
      </c>
      <c r="T82" s="36">
        <f t="shared" si="12"/>
        <v>0.2296758122453039</v>
      </c>
      <c r="U82" s="36">
        <f t="shared" si="13"/>
        <v>-0.51196895930214226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3721000</v>
      </c>
      <c r="E83" s="31">
        <v>3721000</v>
      </c>
      <c r="F83" s="31">
        <v>638414</v>
      </c>
      <c r="G83" s="36">
        <f t="shared" si="7"/>
        <v>0.17157054555227089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638414</v>
      </c>
      <c r="O83" s="36">
        <f t="shared" si="11"/>
        <v>0.17157054555227089</v>
      </c>
      <c r="P83" s="31">
        <v>696448</v>
      </c>
      <c r="Q83" s="31">
        <v>4244000</v>
      </c>
      <c r="R83" s="31">
        <v>4466000</v>
      </c>
      <c r="S83" s="31">
        <v>696448</v>
      </c>
      <c r="T83" s="36">
        <f t="shared" si="12"/>
        <v>0.16410179076343073</v>
      </c>
      <c r="U83" s="36">
        <f t="shared" si="13"/>
        <v>-8.3328547142069498E-2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22116046</v>
      </c>
      <c r="E84" s="32">
        <f>SUM(E79:E83)</f>
        <v>22116046</v>
      </c>
      <c r="F84" s="32">
        <f>SUM(F79:F83)</f>
        <v>2247874</v>
      </c>
      <c r="G84" s="37">
        <f t="shared" si="7"/>
        <v>0.10163995860742919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2247874</v>
      </c>
      <c r="O84" s="37">
        <f t="shared" si="11"/>
        <v>0.10163995860742919</v>
      </c>
      <c r="P84" s="32">
        <f>SUM(P79:P83)</f>
        <v>4593299</v>
      </c>
      <c r="Q84" s="32">
        <f>SUM(Q79:Q83)</f>
        <v>22293535</v>
      </c>
      <c r="R84" s="32">
        <f>SUM(R79:R83)</f>
        <v>22779591</v>
      </c>
      <c r="S84" s="32">
        <f>SUM(S79:S83)</f>
        <v>4593299</v>
      </c>
      <c r="T84" s="37">
        <f t="shared" si="12"/>
        <v>0.20603726596073704</v>
      </c>
      <c r="U84" s="37">
        <f t="shared" si="13"/>
        <v>-0.51061883844269662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60620069</v>
      </c>
      <c r="E85" s="32">
        <f>SUM(E57,E59:E62,E64:E69,E71:E77,E79:E83)</f>
        <v>60620069</v>
      </c>
      <c r="F85" s="32">
        <f>SUM(F57,F59:F62,F64:F69,F71:F77,F79:F83)</f>
        <v>10071262</v>
      </c>
      <c r="G85" s="37">
        <f t="shared" si="7"/>
        <v>0.16613742224542832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10071262</v>
      </c>
      <c r="O85" s="37">
        <f t="shared" si="11"/>
        <v>0.16613742224542832</v>
      </c>
      <c r="P85" s="32">
        <f>SUM(P57,P59:P62,P64:P69,P71:P77,P79:P83)</f>
        <v>12833139</v>
      </c>
      <c r="Q85" s="32">
        <f>SUM(Q57,Q59:Q62,Q64:Q69,Q71:Q77,Q79:Q83)</f>
        <v>53919987</v>
      </c>
      <c r="R85" s="32">
        <f>SUM(R57,R59:R62,R64:R69,R71:R77,R79:R83)</f>
        <v>56043660</v>
      </c>
      <c r="S85" s="32">
        <f>SUM(S57,S59:S62,S64:S69,S71:S77,S79:S83)</f>
        <v>12833139</v>
      </c>
      <c r="T85" s="37">
        <f t="shared" si="12"/>
        <v>0.23800337711505754</v>
      </c>
      <c r="U85" s="37">
        <f t="shared" si="13"/>
        <v>-0.21521445376692327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60365523</v>
      </c>
      <c r="E88" s="31">
        <v>60365523</v>
      </c>
      <c r="F88" s="31">
        <v>10407075</v>
      </c>
      <c r="G88" s="36">
        <f t="shared" ref="G88:G99" si="14">IF(($D88      =0),0,($F88      /$D88      ))</f>
        <v>0.17240097464242959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10407075</v>
      </c>
      <c r="O88" s="36">
        <f t="shared" ref="O88:O99" si="18">IF(($D88      =0),0,($N88      /$D88      ))</f>
        <v>0.17240097464242959</v>
      </c>
      <c r="P88" s="31">
        <v>10017121</v>
      </c>
      <c r="Q88" s="31">
        <v>58933129</v>
      </c>
      <c r="R88" s="31">
        <v>55292907</v>
      </c>
      <c r="S88" s="31">
        <v>10017121</v>
      </c>
      <c r="T88" s="36">
        <f t="shared" ref="T88:T99" si="19">IF(($Q88      =0),0,($S88      /$Q88      ))</f>
        <v>0.16997436195861923</v>
      </c>
      <c r="U88" s="36">
        <f t="shared" ref="U88:U99" si="20">IF(($P88      =0),0,(($F88      /$P88      )-1))</f>
        <v>3.892875008697616E-2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316622000</v>
      </c>
      <c r="E89" s="31">
        <v>316622000</v>
      </c>
      <c r="F89" s="31">
        <v>73688115</v>
      </c>
      <c r="G89" s="36">
        <f t="shared" si="14"/>
        <v>0.23273213800683465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73688115</v>
      </c>
      <c r="O89" s="36">
        <f t="shared" si="18"/>
        <v>0.23273213800683465</v>
      </c>
      <c r="P89" s="31">
        <v>71278694</v>
      </c>
      <c r="Q89" s="31">
        <v>307416000</v>
      </c>
      <c r="R89" s="31">
        <v>301635000</v>
      </c>
      <c r="S89" s="31">
        <v>71278694</v>
      </c>
      <c r="T89" s="36">
        <f t="shared" si="19"/>
        <v>0.23186396934447134</v>
      </c>
      <c r="U89" s="36">
        <f t="shared" si="20"/>
        <v>3.3802821920390302E-2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185918434</v>
      </c>
      <c r="E90" s="31">
        <v>185918434</v>
      </c>
      <c r="F90" s="31">
        <v>28179009</v>
      </c>
      <c r="G90" s="36">
        <f t="shared" si="14"/>
        <v>0.15156651437802021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28179009</v>
      </c>
      <c r="O90" s="36">
        <f t="shared" si="18"/>
        <v>0.15156651437802021</v>
      </c>
      <c r="P90" s="31">
        <v>29232007</v>
      </c>
      <c r="Q90" s="31">
        <v>175577069</v>
      </c>
      <c r="R90" s="31">
        <v>246035379</v>
      </c>
      <c r="S90" s="31">
        <v>29232007</v>
      </c>
      <c r="T90" s="36">
        <f t="shared" si="19"/>
        <v>0.16649102964579049</v>
      </c>
      <c r="U90" s="36">
        <f t="shared" si="20"/>
        <v>-3.6022090443533328E-2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562905957</v>
      </c>
      <c r="E91" s="32">
        <f>SUM(E88:E90)</f>
        <v>562905957</v>
      </c>
      <c r="F91" s="32">
        <f>SUM(F88:F90)</f>
        <v>112274199</v>
      </c>
      <c r="G91" s="37">
        <f t="shared" si="14"/>
        <v>0.19945462932807442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112274199</v>
      </c>
      <c r="O91" s="37">
        <f t="shared" si="18"/>
        <v>0.19945462932807442</v>
      </c>
      <c r="P91" s="32">
        <f>SUM(P88:P90)</f>
        <v>110527822</v>
      </c>
      <c r="Q91" s="32">
        <f>SUM(Q88:Q90)</f>
        <v>541926198</v>
      </c>
      <c r="R91" s="32">
        <f>SUM(R88:R90)</f>
        <v>602963286</v>
      </c>
      <c r="S91" s="32">
        <f>SUM(S88:S90)</f>
        <v>110527822</v>
      </c>
      <c r="T91" s="37">
        <f t="shared" si="19"/>
        <v>0.20395364241091737</v>
      </c>
      <c r="U91" s="37">
        <f t="shared" si="20"/>
        <v>1.580033848853013E-2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36089965</v>
      </c>
      <c r="E92" s="31">
        <v>36089965</v>
      </c>
      <c r="F92" s="31">
        <v>6542769</v>
      </c>
      <c r="G92" s="36">
        <f t="shared" si="14"/>
        <v>0.18129053325488123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6542769</v>
      </c>
      <c r="O92" s="36">
        <f t="shared" si="18"/>
        <v>0.18129053325488123</v>
      </c>
      <c r="P92" s="31">
        <v>7603943</v>
      </c>
      <c r="Q92" s="31">
        <v>37066754</v>
      </c>
      <c r="R92" s="31">
        <v>33304207</v>
      </c>
      <c r="S92" s="31">
        <v>7603943</v>
      </c>
      <c r="T92" s="36">
        <f t="shared" si="19"/>
        <v>0.20514186378445762</v>
      </c>
      <c r="U92" s="36">
        <f t="shared" si="20"/>
        <v>-0.13955575416596366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4612411</v>
      </c>
      <c r="E93" s="31">
        <v>4612411</v>
      </c>
      <c r="F93" s="31">
        <v>1159043</v>
      </c>
      <c r="G93" s="36">
        <f t="shared" si="14"/>
        <v>0.25128788392881729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1159043</v>
      </c>
      <c r="O93" s="36">
        <f t="shared" si="18"/>
        <v>0.25128788392881729</v>
      </c>
      <c r="P93" s="31">
        <v>1029540</v>
      </c>
      <c r="Q93" s="31">
        <v>4424494</v>
      </c>
      <c r="R93" s="31">
        <v>4470554</v>
      </c>
      <c r="S93" s="31">
        <v>1029540</v>
      </c>
      <c r="T93" s="36">
        <f t="shared" si="19"/>
        <v>0.23269101506296538</v>
      </c>
      <c r="U93" s="36">
        <f t="shared" si="20"/>
        <v>0.12578724478893477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17722588</v>
      </c>
      <c r="E94" s="31">
        <v>17722588</v>
      </c>
      <c r="F94" s="31">
        <v>3434051</v>
      </c>
      <c r="G94" s="36">
        <f t="shared" si="14"/>
        <v>0.1937669035696141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3434051</v>
      </c>
      <c r="O94" s="36">
        <f t="shared" si="18"/>
        <v>0.1937669035696141</v>
      </c>
      <c r="P94" s="31">
        <v>3105200</v>
      </c>
      <c r="Q94" s="31">
        <v>0</v>
      </c>
      <c r="R94" s="31">
        <v>16683003</v>
      </c>
      <c r="S94" s="31">
        <v>3105200</v>
      </c>
      <c r="T94" s="36">
        <f t="shared" si="19"/>
        <v>0</v>
      </c>
      <c r="U94" s="36">
        <f t="shared" si="20"/>
        <v>0.10590332345742626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4210081</v>
      </c>
      <c r="E95" s="31">
        <v>4210081</v>
      </c>
      <c r="F95" s="31">
        <v>845647</v>
      </c>
      <c r="G95" s="36">
        <f t="shared" si="14"/>
        <v>0.20086240621023682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845647</v>
      </c>
      <c r="O95" s="36">
        <f t="shared" si="18"/>
        <v>0.20086240621023682</v>
      </c>
      <c r="P95" s="31">
        <v>941793</v>
      </c>
      <c r="Q95" s="31">
        <v>4601933</v>
      </c>
      <c r="R95" s="31">
        <v>3896754</v>
      </c>
      <c r="S95" s="31">
        <v>941793</v>
      </c>
      <c r="T95" s="36">
        <f t="shared" si="19"/>
        <v>0.20465161052974912</v>
      </c>
      <c r="U95" s="36">
        <f t="shared" si="20"/>
        <v>-0.10208825081520034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62635045</v>
      </c>
      <c r="E96" s="32">
        <f>SUM(E92:E95)</f>
        <v>62635045</v>
      </c>
      <c r="F96" s="32">
        <f>SUM(F92:F95)</f>
        <v>11981510</v>
      </c>
      <c r="G96" s="37">
        <f t="shared" si="14"/>
        <v>0.1912908340690104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11981510</v>
      </c>
      <c r="O96" s="37">
        <f t="shared" si="18"/>
        <v>0.1912908340690104</v>
      </c>
      <c r="P96" s="32">
        <f>SUM(P92:P95)</f>
        <v>12680476</v>
      </c>
      <c r="Q96" s="32">
        <f>SUM(Q92:Q95)</f>
        <v>46093181</v>
      </c>
      <c r="R96" s="32">
        <f>SUM(R92:R95)</f>
        <v>58354518</v>
      </c>
      <c r="S96" s="32">
        <f>SUM(S92:S95)</f>
        <v>12680476</v>
      </c>
      <c r="T96" s="37">
        <f t="shared" si="19"/>
        <v>0.27510524821448101</v>
      </c>
      <c r="U96" s="37">
        <f t="shared" si="20"/>
        <v>-5.5121432350015875E-2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12560710</v>
      </c>
      <c r="E97" s="31">
        <v>12560710</v>
      </c>
      <c r="F97" s="31">
        <v>2669750</v>
      </c>
      <c r="G97" s="36">
        <f t="shared" si="14"/>
        <v>0.21254769833870857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2669750</v>
      </c>
      <c r="O97" s="36">
        <f t="shared" si="18"/>
        <v>0.21254769833870857</v>
      </c>
      <c r="P97" s="31">
        <v>2707984</v>
      </c>
      <c r="Q97" s="31">
        <v>11242393</v>
      </c>
      <c r="R97" s="31">
        <v>11028108</v>
      </c>
      <c r="S97" s="31">
        <v>2707984</v>
      </c>
      <c r="T97" s="36">
        <f t="shared" si="19"/>
        <v>0.24087256156229372</v>
      </c>
      <c r="U97" s="36">
        <f t="shared" si="20"/>
        <v>-1.4118990363310879E-2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2016966</v>
      </c>
      <c r="E99" s="31">
        <v>2016966</v>
      </c>
      <c r="F99" s="31">
        <v>62777</v>
      </c>
      <c r="G99" s="36">
        <f t="shared" si="14"/>
        <v>3.112447111156063E-2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62777</v>
      </c>
      <c r="O99" s="36">
        <f t="shared" si="18"/>
        <v>3.112447111156063E-2</v>
      </c>
      <c r="P99" s="31">
        <v>0</v>
      </c>
      <c r="Q99" s="31">
        <v>0</v>
      </c>
      <c r="R99" s="31">
        <v>0</v>
      </c>
      <c r="S99" s="31">
        <v>0</v>
      </c>
      <c r="T99" s="36">
        <f t="shared" si="19"/>
        <v>0</v>
      </c>
      <c r="U99" s="36">
        <f t="shared" si="20"/>
        <v>0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14577676</v>
      </c>
      <c r="E101" s="32">
        <f>SUM(E97:E100)</f>
        <v>14577676</v>
      </c>
      <c r="F101" s="32">
        <f>SUM(F97:F100)</f>
        <v>2732527</v>
      </c>
      <c r="G101" s="37">
        <f>IF(($D101     =0),0,($F101     /$D101     ))</f>
        <v>0.18744599619308316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2732527</v>
      </c>
      <c r="O101" s="37">
        <f>IF(($D101     =0),0,($N101     /$D101     ))</f>
        <v>0.18744599619308316</v>
      </c>
      <c r="P101" s="32">
        <f>SUM(P97:P100)</f>
        <v>2707984</v>
      </c>
      <c r="Q101" s="32">
        <f>SUM(Q97:Q100)</f>
        <v>11242393</v>
      </c>
      <c r="R101" s="32">
        <f>SUM(R97:R100)</f>
        <v>11028108</v>
      </c>
      <c r="S101" s="32">
        <f>SUM(S97:S100)</f>
        <v>2707984</v>
      </c>
      <c r="T101" s="37">
        <f>IF(($Q101     =0),0,($S101     /$Q101     ))</f>
        <v>0.24087256156229372</v>
      </c>
      <c r="U101" s="37">
        <f>IF(($P101     =0),0,(($F101     /$P101     )-1))</f>
        <v>9.0631997825689758E-3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640118678</v>
      </c>
      <c r="E102" s="32">
        <f>SUM(E88:E90,E92:E95,E97:E100)</f>
        <v>640118678</v>
      </c>
      <c r="F102" s="32">
        <f>SUM(F88:F90,F92:F95,F97:F100)</f>
        <v>126988236</v>
      </c>
      <c r="G102" s="37">
        <f>IF(($D102     =0),0,($F102     /$D102     ))</f>
        <v>0.19838233184628304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126988236</v>
      </c>
      <c r="O102" s="37">
        <f>IF(($D102     =0),0,($N102     /$D102     ))</f>
        <v>0.19838233184628304</v>
      </c>
      <c r="P102" s="32">
        <f>SUM(P88:P90,P92:P95,P97:P100)</f>
        <v>125916282</v>
      </c>
      <c r="Q102" s="32">
        <f>SUM(Q88:Q90,Q92:Q95,Q97:Q100)</f>
        <v>599261772</v>
      </c>
      <c r="R102" s="32">
        <f>SUM(R88:R90,R92:R95,R97:R100)</f>
        <v>672345912</v>
      </c>
      <c r="S102" s="32">
        <f>SUM(S88:S90,S92:S95,S97:S100)</f>
        <v>125916282</v>
      </c>
      <c r="T102" s="37">
        <f>IF(($Q102     =0),0,($S102     /$Q102     ))</f>
        <v>0.21011899621055755</v>
      </c>
      <c r="U102" s="37">
        <f>IF(($P102     =0),0,(($F102     /$P102     )-1))</f>
        <v>8.513227860396988E-3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293060860</v>
      </c>
      <c r="E105" s="31">
        <v>293060860</v>
      </c>
      <c r="F105" s="31">
        <v>58211179</v>
      </c>
      <c r="G105" s="36">
        <f t="shared" ref="G105:G136" si="21">IF(($D105     =0),0,($F105     /$D105     ))</f>
        <v>0.1986317074207726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58211179</v>
      </c>
      <c r="O105" s="36">
        <f t="shared" ref="O105:O136" si="25">IF(($D105     =0),0,($N105     /$D105     ))</f>
        <v>0.1986317074207726</v>
      </c>
      <c r="P105" s="31">
        <v>54006184</v>
      </c>
      <c r="Q105" s="31">
        <v>275661560</v>
      </c>
      <c r="R105" s="31">
        <v>277751730</v>
      </c>
      <c r="S105" s="31">
        <v>54006184</v>
      </c>
      <c r="T105" s="36">
        <f t="shared" ref="T105:T136" si="26">IF(($Q105     =0),0,($S105     /$Q105     ))</f>
        <v>0.1959148167049479</v>
      </c>
      <c r="U105" s="36">
        <f t="shared" ref="U105:U136" si="27">IF(($P105     =0),0,(($F105     /$P105     )-1))</f>
        <v>7.7861361210042279E-2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293060860</v>
      </c>
      <c r="E106" s="32">
        <f>E105</f>
        <v>293060860</v>
      </c>
      <c r="F106" s="32">
        <f>F105</f>
        <v>58211179</v>
      </c>
      <c r="G106" s="37">
        <f t="shared" si="21"/>
        <v>0.1986317074207726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58211179</v>
      </c>
      <c r="O106" s="37">
        <f t="shared" si="25"/>
        <v>0.1986317074207726</v>
      </c>
      <c r="P106" s="32">
        <f>P105</f>
        <v>54006184</v>
      </c>
      <c r="Q106" s="32">
        <f>Q105</f>
        <v>275661560</v>
      </c>
      <c r="R106" s="32">
        <f>R105</f>
        <v>277751730</v>
      </c>
      <c r="S106" s="32">
        <f>S105</f>
        <v>54006184</v>
      </c>
      <c r="T106" s="37">
        <f t="shared" si="26"/>
        <v>0.1959148167049479</v>
      </c>
      <c r="U106" s="37">
        <f t="shared" si="27"/>
        <v>7.7861361210042279E-2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2753951</v>
      </c>
      <c r="E108" s="31">
        <v>2753951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1376038</v>
      </c>
      <c r="R108" s="31">
        <v>1376038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25627150</v>
      </c>
      <c r="E110" s="31">
        <v>25627150</v>
      </c>
      <c r="F110" s="31">
        <v>6484974</v>
      </c>
      <c r="G110" s="36">
        <f t="shared" si="21"/>
        <v>0.25305092450779737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6484974</v>
      </c>
      <c r="O110" s="36">
        <f t="shared" si="25"/>
        <v>0.25305092450779737</v>
      </c>
      <c r="P110" s="31">
        <v>5408059</v>
      </c>
      <c r="Q110" s="31">
        <v>27693451</v>
      </c>
      <c r="R110" s="31">
        <v>27083451</v>
      </c>
      <c r="S110" s="31">
        <v>5408059</v>
      </c>
      <c r="T110" s="36">
        <f t="shared" si="26"/>
        <v>0.19528295697058484</v>
      </c>
      <c r="U110" s="36">
        <f t="shared" si="27"/>
        <v>0.19913151835066878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1200000</v>
      </c>
      <c r="E111" s="31">
        <v>1200000</v>
      </c>
      <c r="F111" s="31">
        <v>-11500</v>
      </c>
      <c r="G111" s="36">
        <f t="shared" si="21"/>
        <v>-9.5833333333333326E-3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-11500</v>
      </c>
      <c r="O111" s="36">
        <f t="shared" si="25"/>
        <v>-9.5833333333333326E-3</v>
      </c>
      <c r="P111" s="31">
        <v>0</v>
      </c>
      <c r="Q111" s="31">
        <v>750000</v>
      </c>
      <c r="R111" s="31">
        <v>750000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29581101</v>
      </c>
      <c r="E112" s="32">
        <f>SUM(E107:E111)</f>
        <v>29581101</v>
      </c>
      <c r="F112" s="32">
        <f>SUM(F107:F111)</f>
        <v>6473474</v>
      </c>
      <c r="G112" s="37">
        <f t="shared" si="21"/>
        <v>0.21883816968137867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6473474</v>
      </c>
      <c r="O112" s="37">
        <f t="shared" si="25"/>
        <v>0.21883816968137867</v>
      </c>
      <c r="P112" s="32">
        <f>SUM(P107:P111)</f>
        <v>5408059</v>
      </c>
      <c r="Q112" s="32">
        <f>SUM(Q107:Q111)</f>
        <v>29819489</v>
      </c>
      <c r="R112" s="32">
        <f>SUM(R107:R111)</f>
        <v>29209489</v>
      </c>
      <c r="S112" s="32">
        <f>SUM(S107:S111)</f>
        <v>5408059</v>
      </c>
      <c r="T112" s="37">
        <f t="shared" si="26"/>
        <v>0.18135988178737739</v>
      </c>
      <c r="U112" s="37">
        <f t="shared" si="27"/>
        <v>0.1970050622598607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26242540</v>
      </c>
      <c r="E117" s="31">
        <v>26242540</v>
      </c>
      <c r="F117" s="31">
        <v>6035414</v>
      </c>
      <c r="G117" s="36">
        <f t="shared" si="21"/>
        <v>0.22998589313382012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6035414</v>
      </c>
      <c r="O117" s="36">
        <f t="shared" si="25"/>
        <v>0.22998589313382012</v>
      </c>
      <c r="P117" s="31">
        <v>1771639</v>
      </c>
      <c r="Q117" s="31">
        <v>758220</v>
      </c>
      <c r="R117" s="31">
        <v>24604602</v>
      </c>
      <c r="S117" s="31">
        <v>1771639</v>
      </c>
      <c r="T117" s="36">
        <f t="shared" si="26"/>
        <v>2.3365764553823429</v>
      </c>
      <c r="U117" s="36">
        <f t="shared" si="27"/>
        <v>2.4066838673115685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1875000</v>
      </c>
      <c r="E120" s="31">
        <v>1875000</v>
      </c>
      <c r="F120" s="31">
        <v>17729</v>
      </c>
      <c r="G120" s="36">
        <f t="shared" si="21"/>
        <v>9.4554666666666672E-3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17729</v>
      </c>
      <c r="O120" s="36">
        <f t="shared" si="25"/>
        <v>9.4554666666666672E-3</v>
      </c>
      <c r="P120" s="31">
        <v>-233314</v>
      </c>
      <c r="Q120" s="31">
        <v>7550000</v>
      </c>
      <c r="R120" s="31">
        <v>1410772</v>
      </c>
      <c r="S120" s="31">
        <v>-233314</v>
      </c>
      <c r="T120" s="36">
        <f t="shared" si="26"/>
        <v>-3.0902516556291389E-2</v>
      </c>
      <c r="U120" s="36">
        <f t="shared" si="27"/>
        <v>-1.0759877246971892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28117540</v>
      </c>
      <c r="E121" s="32">
        <f>SUM(E113:E120)</f>
        <v>28117540</v>
      </c>
      <c r="F121" s="32">
        <f>SUM(F113:F120)</f>
        <v>6053143</v>
      </c>
      <c r="G121" s="37">
        <f t="shared" si="21"/>
        <v>0.21527996403668315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6053143</v>
      </c>
      <c r="O121" s="37">
        <f t="shared" si="25"/>
        <v>0.21527996403668315</v>
      </c>
      <c r="P121" s="32">
        <f>SUM(P113:P120)</f>
        <v>1538325</v>
      </c>
      <c r="Q121" s="32">
        <f>SUM(Q113:Q120)</f>
        <v>8308220</v>
      </c>
      <c r="R121" s="32">
        <f>SUM(R113:R120)</f>
        <v>26015374</v>
      </c>
      <c r="S121" s="32">
        <f>SUM(S113:S120)</f>
        <v>1538325</v>
      </c>
      <c r="T121" s="37">
        <f t="shared" si="26"/>
        <v>0.18515698910235887</v>
      </c>
      <c r="U121" s="37">
        <f t="shared" si="27"/>
        <v>2.9348921716802367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0</v>
      </c>
      <c r="E126" s="32">
        <f>SUM(E122:E125)</f>
        <v>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109566</v>
      </c>
      <c r="E131" s="31">
        <v>109566</v>
      </c>
      <c r="F131" s="31">
        <v>25654</v>
      </c>
      <c r="G131" s="36">
        <f t="shared" si="21"/>
        <v>0.2341419783509483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25654</v>
      </c>
      <c r="O131" s="36">
        <f t="shared" si="25"/>
        <v>0.2341419783509483</v>
      </c>
      <c r="P131" s="31">
        <v>15093</v>
      </c>
      <c r="Q131" s="31">
        <v>214122</v>
      </c>
      <c r="R131" s="31">
        <v>168557</v>
      </c>
      <c r="S131" s="31">
        <v>15093</v>
      </c>
      <c r="T131" s="36">
        <f t="shared" si="26"/>
        <v>7.0487852719477676E-2</v>
      </c>
      <c r="U131" s="36">
        <f t="shared" si="27"/>
        <v>0.6997283508911416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109566</v>
      </c>
      <c r="E132" s="32">
        <f>SUM(E127:E131)</f>
        <v>109566</v>
      </c>
      <c r="F132" s="32">
        <f>SUM(F127:F131)</f>
        <v>25654</v>
      </c>
      <c r="G132" s="37">
        <f t="shared" si="21"/>
        <v>0.2341419783509483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25654</v>
      </c>
      <c r="O132" s="37">
        <f t="shared" si="25"/>
        <v>0.2341419783509483</v>
      </c>
      <c r="P132" s="32">
        <f>SUM(P127:P131)</f>
        <v>15093</v>
      </c>
      <c r="Q132" s="32">
        <f>SUM(Q127:Q131)</f>
        <v>214122</v>
      </c>
      <c r="R132" s="32">
        <f>SUM(R127:R131)</f>
        <v>168557</v>
      </c>
      <c r="S132" s="32">
        <f>SUM(S127:S131)</f>
        <v>15093</v>
      </c>
      <c r="T132" s="37">
        <f t="shared" si="26"/>
        <v>7.0487852719477676E-2</v>
      </c>
      <c r="U132" s="37">
        <f t="shared" si="27"/>
        <v>0.6997283508911416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3454</v>
      </c>
      <c r="E133" s="31">
        <v>3454</v>
      </c>
      <c r="F133" s="31">
        <v>635</v>
      </c>
      <c r="G133" s="36">
        <f t="shared" si="21"/>
        <v>0.18384481760277938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635</v>
      </c>
      <c r="O133" s="36">
        <f t="shared" si="25"/>
        <v>0.18384481760277938</v>
      </c>
      <c r="P133" s="31">
        <v>0</v>
      </c>
      <c r="Q133" s="31">
        <v>6909</v>
      </c>
      <c r="R133" s="31">
        <v>6909</v>
      </c>
      <c r="S133" s="31">
        <v>0</v>
      </c>
      <c r="T133" s="36">
        <f t="shared" si="26"/>
        <v>0</v>
      </c>
      <c r="U133" s="36">
        <f t="shared" si="27"/>
        <v>0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273913</v>
      </c>
      <c r="E136" s="31">
        <v>273913</v>
      </c>
      <c r="F136" s="31">
        <v>49862</v>
      </c>
      <c r="G136" s="36">
        <f t="shared" si="21"/>
        <v>0.18203590191046062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49862</v>
      </c>
      <c r="O136" s="36">
        <f t="shared" si="25"/>
        <v>0.18203590191046062</v>
      </c>
      <c r="P136" s="31">
        <v>0</v>
      </c>
      <c r="Q136" s="31">
        <v>450000</v>
      </c>
      <c r="R136" s="31">
        <v>300000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277367</v>
      </c>
      <c r="E137" s="32">
        <f>SUM(E133:E136)</f>
        <v>277367</v>
      </c>
      <c r="F137" s="32">
        <f>SUM(F133:F136)</f>
        <v>50497</v>
      </c>
      <c r="G137" s="37">
        <f t="shared" ref="G137:G170" si="28">IF(($D137     =0),0,($F137     /$D137     ))</f>
        <v>0.18205842800333133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50497</v>
      </c>
      <c r="O137" s="37">
        <f t="shared" ref="O137:O170" si="32">IF(($D137     =0),0,($N137     /$D137     ))</f>
        <v>0.18205842800333133</v>
      </c>
      <c r="P137" s="32">
        <f>SUM(P133:P136)</f>
        <v>0</v>
      </c>
      <c r="Q137" s="32">
        <f>SUM(Q133:Q136)</f>
        <v>456909</v>
      </c>
      <c r="R137" s="32">
        <f>SUM(R133:R136)</f>
        <v>306909</v>
      </c>
      <c r="S137" s="32">
        <f>SUM(S133:S136)</f>
        <v>0</v>
      </c>
      <c r="T137" s="37">
        <f t="shared" ref="T137:T170" si="33">IF(($Q137     =0),0,($S137     /$Q137     ))</f>
        <v>0</v>
      </c>
      <c r="U137" s="37">
        <f t="shared" ref="U137:U170" si="34">IF(($P137     =0),0,(($F137     /$P137     )-1))</f>
        <v>0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890792</v>
      </c>
      <c r="E142" s="31">
        <v>890792</v>
      </c>
      <c r="F142" s="31">
        <v>38750</v>
      </c>
      <c r="G142" s="36">
        <f t="shared" si="28"/>
        <v>4.3500615182893422E-2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38750</v>
      </c>
      <c r="O142" s="36">
        <f t="shared" si="32"/>
        <v>4.3500615182893422E-2</v>
      </c>
      <c r="P142" s="31">
        <v>163663</v>
      </c>
      <c r="Q142" s="31">
        <v>156519</v>
      </c>
      <c r="R142" s="31">
        <v>296268</v>
      </c>
      <c r="S142" s="31">
        <v>163663</v>
      </c>
      <c r="T142" s="36">
        <f t="shared" si="33"/>
        <v>1.0456430209750893</v>
      </c>
      <c r="U142" s="36">
        <f t="shared" si="34"/>
        <v>-0.76323298485302116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890792</v>
      </c>
      <c r="E144" s="32">
        <f>SUM(E138:E143)</f>
        <v>890792</v>
      </c>
      <c r="F144" s="32">
        <f>SUM(F138:F143)</f>
        <v>38750</v>
      </c>
      <c r="G144" s="37">
        <f t="shared" si="28"/>
        <v>4.3500615182893422E-2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38750</v>
      </c>
      <c r="O144" s="37">
        <f t="shared" si="32"/>
        <v>4.3500615182893422E-2</v>
      </c>
      <c r="P144" s="32">
        <f>SUM(P138:P143)</f>
        <v>163663</v>
      </c>
      <c r="Q144" s="32">
        <f>SUM(Q138:Q143)</f>
        <v>156519</v>
      </c>
      <c r="R144" s="32">
        <f>SUM(R138:R143)</f>
        <v>296268</v>
      </c>
      <c r="S144" s="32">
        <f>SUM(S138:S143)</f>
        <v>163663</v>
      </c>
      <c r="T144" s="37">
        <f t="shared" si="33"/>
        <v>1.0456430209750893</v>
      </c>
      <c r="U144" s="37">
        <f t="shared" si="34"/>
        <v>-0.76323298485302116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52650</v>
      </c>
      <c r="E149" s="31">
        <v>52650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50000</v>
      </c>
      <c r="R149" s="31">
        <v>50000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52650</v>
      </c>
      <c r="E150" s="32">
        <f>SUM(E145:E149)</f>
        <v>52650</v>
      </c>
      <c r="F150" s="32">
        <f>SUM(F145:F149)</f>
        <v>0</v>
      </c>
      <c r="G150" s="37">
        <f t="shared" si="28"/>
        <v>0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0</v>
      </c>
      <c r="O150" s="37">
        <f t="shared" si="32"/>
        <v>0</v>
      </c>
      <c r="P150" s="32">
        <f>SUM(P145:P149)</f>
        <v>0</v>
      </c>
      <c r="Q150" s="32">
        <f>SUM(Q145:Q149)</f>
        <v>50000</v>
      </c>
      <c r="R150" s="32">
        <f>SUM(R145:R149)</f>
        <v>50000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42000</v>
      </c>
      <c r="E151" s="31">
        <v>42000</v>
      </c>
      <c r="F151" s="31">
        <v>610</v>
      </c>
      <c r="G151" s="36">
        <f t="shared" si="28"/>
        <v>1.4523809523809524E-2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610</v>
      </c>
      <c r="O151" s="36">
        <f t="shared" si="32"/>
        <v>1.4523809523809524E-2</v>
      </c>
      <c r="P151" s="31">
        <v>0</v>
      </c>
      <c r="Q151" s="31">
        <v>30000</v>
      </c>
      <c r="R151" s="31">
        <v>5000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5882300</v>
      </c>
      <c r="E152" s="31">
        <v>5882300</v>
      </c>
      <c r="F152" s="31">
        <v>884984</v>
      </c>
      <c r="G152" s="36">
        <f t="shared" si="28"/>
        <v>0.15044863403770634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884984</v>
      </c>
      <c r="O152" s="36">
        <f t="shared" si="32"/>
        <v>0.15044863403770634</v>
      </c>
      <c r="P152" s="31">
        <v>1235614</v>
      </c>
      <c r="Q152" s="31">
        <v>6348600</v>
      </c>
      <c r="R152" s="31">
        <v>6094108</v>
      </c>
      <c r="S152" s="31">
        <v>1235614</v>
      </c>
      <c r="T152" s="36">
        <f t="shared" si="33"/>
        <v>0.19462779195413163</v>
      </c>
      <c r="U152" s="36">
        <f t="shared" si="34"/>
        <v>-0.28376985045491554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423769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24908412</v>
      </c>
      <c r="E156" s="31">
        <v>24908412</v>
      </c>
      <c r="F156" s="31">
        <v>5203353</v>
      </c>
      <c r="G156" s="36">
        <f t="shared" si="28"/>
        <v>0.20889942722964436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5203353</v>
      </c>
      <c r="O156" s="36">
        <f t="shared" si="32"/>
        <v>0.20889942722964436</v>
      </c>
      <c r="P156" s="31">
        <v>4810489</v>
      </c>
      <c r="Q156" s="31">
        <v>21244479</v>
      </c>
      <c r="R156" s="31">
        <v>21596068</v>
      </c>
      <c r="S156" s="31">
        <v>4810489</v>
      </c>
      <c r="T156" s="36">
        <f t="shared" si="33"/>
        <v>0.22643478336183251</v>
      </c>
      <c r="U156" s="36">
        <f t="shared" si="34"/>
        <v>8.166820462535096E-2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30832712</v>
      </c>
      <c r="E157" s="32">
        <f>SUM(E151:E156)</f>
        <v>30832712</v>
      </c>
      <c r="F157" s="32">
        <f>SUM(F151:F156)</f>
        <v>6088947</v>
      </c>
      <c r="G157" s="37">
        <f t="shared" si="28"/>
        <v>0.19748334171836718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6088947</v>
      </c>
      <c r="O157" s="37">
        <f t="shared" si="32"/>
        <v>0.19748334171836718</v>
      </c>
      <c r="P157" s="32">
        <f>SUM(P151:P156)</f>
        <v>6046103</v>
      </c>
      <c r="Q157" s="32">
        <f>SUM(Q151:Q156)</f>
        <v>28046848</v>
      </c>
      <c r="R157" s="32">
        <f>SUM(R151:R156)</f>
        <v>27695176</v>
      </c>
      <c r="S157" s="32">
        <f>SUM(S151:S156)</f>
        <v>6046103</v>
      </c>
      <c r="T157" s="37">
        <f t="shared" si="33"/>
        <v>0.21557156797084651</v>
      </c>
      <c r="U157" s="37">
        <f t="shared" si="34"/>
        <v>7.0862173535581885E-3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3930908</v>
      </c>
      <c r="E158" s="31">
        <v>3930908</v>
      </c>
      <c r="F158" s="31">
        <v>836882</v>
      </c>
      <c r="G158" s="36">
        <f t="shared" si="28"/>
        <v>0.21289788517055092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836882</v>
      </c>
      <c r="O158" s="36">
        <f t="shared" si="32"/>
        <v>0.21289788517055092</v>
      </c>
      <c r="P158" s="31">
        <v>737235</v>
      </c>
      <c r="Q158" s="31">
        <v>3679615</v>
      </c>
      <c r="R158" s="31">
        <v>3679615</v>
      </c>
      <c r="S158" s="31">
        <v>737235</v>
      </c>
      <c r="T158" s="36">
        <f t="shared" si="33"/>
        <v>0.20035655904218241</v>
      </c>
      <c r="U158" s="36">
        <f t="shared" si="34"/>
        <v>0.13516314336676905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3831721</v>
      </c>
      <c r="E159" s="31">
        <v>3831721</v>
      </c>
      <c r="F159" s="31">
        <v>557996</v>
      </c>
      <c r="G159" s="36">
        <f t="shared" si="28"/>
        <v>0.1456254252332046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557996</v>
      </c>
      <c r="O159" s="36">
        <f t="shared" si="32"/>
        <v>0.1456254252332046</v>
      </c>
      <c r="P159" s="31">
        <v>398345</v>
      </c>
      <c r="Q159" s="31">
        <v>3446340</v>
      </c>
      <c r="R159" s="31">
        <v>3093471</v>
      </c>
      <c r="S159" s="31">
        <v>398345</v>
      </c>
      <c r="T159" s="36">
        <f t="shared" si="33"/>
        <v>0.11558493938497072</v>
      </c>
      <c r="U159" s="36">
        <f t="shared" si="34"/>
        <v>0.4007857510449484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29800</v>
      </c>
      <c r="Q161" s="31">
        <v>0</v>
      </c>
      <c r="R161" s="31">
        <v>0</v>
      </c>
      <c r="S161" s="31">
        <v>29800</v>
      </c>
      <c r="T161" s="36">
        <f t="shared" si="33"/>
        <v>0</v>
      </c>
      <c r="U161" s="36">
        <f t="shared" si="34"/>
        <v>-1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7762629</v>
      </c>
      <c r="E163" s="32">
        <f>SUM(E158:E162)</f>
        <v>7762629</v>
      </c>
      <c r="F163" s="32">
        <f>SUM(F158:F162)</f>
        <v>1394878</v>
      </c>
      <c r="G163" s="37">
        <f t="shared" si="28"/>
        <v>0.17969144216476146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1394878</v>
      </c>
      <c r="O163" s="37">
        <f t="shared" si="32"/>
        <v>0.17969144216476146</v>
      </c>
      <c r="P163" s="32">
        <f>SUM(P158:P162)</f>
        <v>1165380</v>
      </c>
      <c r="Q163" s="32">
        <f>SUM(Q158:Q162)</f>
        <v>7125955</v>
      </c>
      <c r="R163" s="32">
        <f>SUM(R158:R162)</f>
        <v>6773086</v>
      </c>
      <c r="S163" s="32">
        <f>SUM(S158:S162)</f>
        <v>1165380</v>
      </c>
      <c r="T163" s="37">
        <f t="shared" si="33"/>
        <v>0.16354018514009702</v>
      </c>
      <c r="U163" s="37">
        <f t="shared" si="34"/>
        <v>0.19692975681751879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390685217</v>
      </c>
      <c r="E170" s="32">
        <f>SUM(E105,E107:E111,E113:E120,E122:E125,E127:E131,E133:E136,E138:E143,E145:E149,E151:E156,E158:E162,E164:E168)</f>
        <v>390685217</v>
      </c>
      <c r="F170" s="32">
        <f>SUM(F105,F107:F111,F113:F120,F122:F125,F127:F131,F133:F136,F138:F143,F145:F149,F151:F156,F158:F162,F164:F168)</f>
        <v>78336522</v>
      </c>
      <c r="G170" s="37">
        <f t="shared" si="28"/>
        <v>0.20051058650627163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78336522</v>
      </c>
      <c r="O170" s="37">
        <f t="shared" si="32"/>
        <v>0.20051058650627163</v>
      </c>
      <c r="P170" s="32">
        <f>SUM(P105,P107:P111,P113:P120,P122:P125,P127:P131,P133:P136,P138:P143,P145:P149,P151:P156,P158:P162,P164:P168)</f>
        <v>68342807</v>
      </c>
      <c r="Q170" s="32">
        <f>SUM(Q105,Q107:Q111,Q113:Q120,Q122:Q125,Q127:Q131,Q133:Q136,Q138:Q143,Q145:Q149,Q151:Q156,Q158:Q162,Q164:Q168)</f>
        <v>349839622</v>
      </c>
      <c r="R170" s="32">
        <f>SUM(R105,R107:R111,R113:R120,R122:R125,R127:R131,R133:R136,R138:R143,R145:R149,R151:R156,R158:R162,R164:R168)</f>
        <v>368266589</v>
      </c>
      <c r="S170" s="32">
        <f>SUM(S105,S107:S111,S113:S120,S122:S125,S127:S131,S133:S136,S138:S143,S145:S149,S151:S156,S158:S162,S164:S168)</f>
        <v>68342807</v>
      </c>
      <c r="T170" s="37">
        <f t="shared" si="33"/>
        <v>0.19535467883623542</v>
      </c>
      <c r="U170" s="37">
        <f t="shared" si="34"/>
        <v>0.14622921472921058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847996</v>
      </c>
      <c r="E183" s="31">
        <v>847996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659220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829740</v>
      </c>
      <c r="E184" s="31">
        <v>829740</v>
      </c>
      <c r="F184" s="31">
        <v>26959</v>
      </c>
      <c r="G184" s="36">
        <f t="shared" si="35"/>
        <v>3.2490900764094777E-2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26959</v>
      </c>
      <c r="O184" s="36">
        <f t="shared" si="39"/>
        <v>3.2490900764094777E-2</v>
      </c>
      <c r="P184" s="31">
        <v>25600</v>
      </c>
      <c r="Q184" s="31">
        <v>810000</v>
      </c>
      <c r="R184" s="31">
        <v>718000</v>
      </c>
      <c r="S184" s="31">
        <v>25600</v>
      </c>
      <c r="T184" s="36">
        <f t="shared" si="40"/>
        <v>3.1604938271604939E-2</v>
      </c>
      <c r="U184" s="36">
        <f t="shared" si="41"/>
        <v>5.3085937499999902E-2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1677736</v>
      </c>
      <c r="E185" s="32">
        <f>SUM(E180:E184)</f>
        <v>1677736</v>
      </c>
      <c r="F185" s="32">
        <f>SUM(F180:F184)</f>
        <v>26959</v>
      </c>
      <c r="G185" s="37">
        <f t="shared" si="35"/>
        <v>1.6068678266425707E-2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26959</v>
      </c>
      <c r="O185" s="37">
        <f t="shared" si="39"/>
        <v>1.6068678266425707E-2</v>
      </c>
      <c r="P185" s="32">
        <f>SUM(P180:P184)</f>
        <v>25600</v>
      </c>
      <c r="Q185" s="32">
        <f>SUM(Q180:Q184)</f>
        <v>1469220</v>
      </c>
      <c r="R185" s="32">
        <f>SUM(R180:R184)</f>
        <v>718000</v>
      </c>
      <c r="S185" s="32">
        <f>SUM(S180:S184)</f>
        <v>25600</v>
      </c>
      <c r="T185" s="37">
        <f t="shared" si="40"/>
        <v>1.7424211486366917E-2</v>
      </c>
      <c r="U185" s="37">
        <f t="shared" si="41"/>
        <v>5.3085937499999902E-2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31881016</v>
      </c>
      <c r="E188" s="31">
        <v>31881016</v>
      </c>
      <c r="F188" s="31">
        <v>7958964</v>
      </c>
      <c r="G188" s="36">
        <f t="shared" si="35"/>
        <v>0.24964587075894945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7958964</v>
      </c>
      <c r="O188" s="36">
        <f t="shared" si="39"/>
        <v>0.24964587075894945</v>
      </c>
      <c r="P188" s="31">
        <v>6269345</v>
      </c>
      <c r="Q188" s="31">
        <v>29729483</v>
      </c>
      <c r="R188" s="31">
        <v>30157693</v>
      </c>
      <c r="S188" s="31">
        <v>6269345</v>
      </c>
      <c r="T188" s="36">
        <f t="shared" si="40"/>
        <v>0.21087971829177116</v>
      </c>
      <c r="U188" s="36">
        <f t="shared" si="41"/>
        <v>0.26950486853092315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975381</v>
      </c>
      <c r="E189" s="31">
        <v>975381</v>
      </c>
      <c r="F189" s="31">
        <v>161623</v>
      </c>
      <c r="G189" s="36">
        <f t="shared" si="35"/>
        <v>0.16570242807682331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161623</v>
      </c>
      <c r="O189" s="36">
        <f t="shared" si="39"/>
        <v>0.16570242807682331</v>
      </c>
      <c r="P189" s="31">
        <v>152835</v>
      </c>
      <c r="Q189" s="31">
        <v>798879</v>
      </c>
      <c r="R189" s="31">
        <v>804277</v>
      </c>
      <c r="S189" s="31">
        <v>152835</v>
      </c>
      <c r="T189" s="36">
        <f t="shared" si="40"/>
        <v>0.19131182569575617</v>
      </c>
      <c r="U189" s="36">
        <f t="shared" si="41"/>
        <v>5.7499918212451373E-2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8491000</v>
      </c>
      <c r="E190" s="31">
        <v>8491000</v>
      </c>
      <c r="F190" s="31">
        <v>1474586</v>
      </c>
      <c r="G190" s="36">
        <f t="shared" si="35"/>
        <v>0.17366458603226947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1474586</v>
      </c>
      <c r="O190" s="36">
        <f t="shared" si="39"/>
        <v>0.17366458603226947</v>
      </c>
      <c r="P190" s="31">
        <v>1505773</v>
      </c>
      <c r="Q190" s="31">
        <v>10394000</v>
      </c>
      <c r="R190" s="31">
        <v>15410000</v>
      </c>
      <c r="S190" s="31">
        <v>1505773</v>
      </c>
      <c r="T190" s="36">
        <f t="shared" si="40"/>
        <v>0.14486944390994805</v>
      </c>
      <c r="U190" s="36">
        <f t="shared" si="41"/>
        <v>-2.0711621207180619E-2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41347397</v>
      </c>
      <c r="E191" s="32">
        <f>SUM(E186:E190)</f>
        <v>41347397</v>
      </c>
      <c r="F191" s="32">
        <f>SUM(F186:F190)</f>
        <v>9595173</v>
      </c>
      <c r="G191" s="37">
        <f t="shared" si="35"/>
        <v>0.23206232305264585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9595173</v>
      </c>
      <c r="O191" s="37">
        <f t="shared" si="39"/>
        <v>0.23206232305264585</v>
      </c>
      <c r="P191" s="32">
        <f>SUM(P186:P190)</f>
        <v>7927953</v>
      </c>
      <c r="Q191" s="32">
        <f>SUM(Q186:Q190)</f>
        <v>40922362</v>
      </c>
      <c r="R191" s="32">
        <f>SUM(R186:R190)</f>
        <v>46371970</v>
      </c>
      <c r="S191" s="32">
        <f>SUM(S186:S190)</f>
        <v>7927953</v>
      </c>
      <c r="T191" s="37">
        <f t="shared" si="40"/>
        <v>0.19373155928780456</v>
      </c>
      <c r="U191" s="37">
        <f t="shared" si="41"/>
        <v>0.21029640311944342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0</v>
      </c>
      <c r="E198" s="32">
        <f>SUM(E192:E197)</f>
        <v>0</v>
      </c>
      <c r="F198" s="32">
        <f>SUM(F192:F197)</f>
        <v>0</v>
      </c>
      <c r="G198" s="37">
        <f t="shared" si="35"/>
        <v>0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0</v>
      </c>
      <c r="O198" s="37">
        <f t="shared" si="39"/>
        <v>0</v>
      </c>
      <c r="P198" s="32">
        <f>SUM(P192:P197)</f>
        <v>0</v>
      </c>
      <c r="Q198" s="32">
        <f>SUM(Q192:Q197)</f>
        <v>0</v>
      </c>
      <c r="R198" s="32">
        <f>SUM(R192:R197)</f>
        <v>0</v>
      </c>
      <c r="S198" s="32">
        <f>SUM(S192:S197)</f>
        <v>0</v>
      </c>
      <c r="T198" s="37">
        <f t="shared" si="40"/>
        <v>0</v>
      </c>
      <c r="U198" s="37">
        <f t="shared" si="41"/>
        <v>0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694620</v>
      </c>
      <c r="E200" s="31">
        <v>694620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695652</v>
      </c>
      <c r="R200" s="31">
        <v>88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300000</v>
      </c>
      <c r="E201" s="31">
        <v>300000</v>
      </c>
      <c r="F201" s="31">
        <v>27800</v>
      </c>
      <c r="G201" s="36">
        <f t="shared" si="35"/>
        <v>9.2666666666666661E-2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27800</v>
      </c>
      <c r="O201" s="36">
        <f t="shared" si="39"/>
        <v>9.2666666666666661E-2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994620</v>
      </c>
      <c r="E204" s="32">
        <f>SUM(E199:E203)</f>
        <v>994620</v>
      </c>
      <c r="F204" s="32">
        <f>SUM(F199:F203)</f>
        <v>27800</v>
      </c>
      <c r="G204" s="37">
        <f t="shared" si="35"/>
        <v>2.7950373006776458E-2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27800</v>
      </c>
      <c r="O204" s="37">
        <f t="shared" si="39"/>
        <v>2.7950373006776458E-2</v>
      </c>
      <c r="P204" s="32">
        <f>SUM(P199:P203)</f>
        <v>0</v>
      </c>
      <c r="Q204" s="32">
        <f>SUM(Q199:Q203)</f>
        <v>695652</v>
      </c>
      <c r="R204" s="32">
        <f>SUM(R199:R203)</f>
        <v>88</v>
      </c>
      <c r="S204" s="32">
        <f>SUM(S199:S203)</f>
        <v>0</v>
      </c>
      <c r="T204" s="37">
        <f t="shared" si="40"/>
        <v>0</v>
      </c>
      <c r="U204" s="37">
        <f t="shared" si="41"/>
        <v>0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44019753</v>
      </c>
      <c r="E205" s="32">
        <f>SUM(E173:E178,E180:E184,E186:E190,E192:E197,E199:E203)</f>
        <v>44019753</v>
      </c>
      <c r="F205" s="32">
        <f>SUM(F173:F178,F180:F184,F186:F190,F192:F197,F199:F203)</f>
        <v>9649932</v>
      </c>
      <c r="G205" s="37">
        <f t="shared" si="35"/>
        <v>0.21921822232850785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9649932</v>
      </c>
      <c r="O205" s="37">
        <f t="shared" si="39"/>
        <v>0.21921822232850785</v>
      </c>
      <c r="P205" s="32">
        <f>SUM(P173:P178,P180:P184,P186:P190,P192:P197,P199:P203)</f>
        <v>7953553</v>
      </c>
      <c r="Q205" s="32">
        <f>SUM(Q173:Q178,Q180:Q184,Q186:Q190,Q192:Q197,Q199:Q203)</f>
        <v>43087234</v>
      </c>
      <c r="R205" s="32">
        <f>SUM(R173:R178,R180:R184,R186:R190,R192:R197,R199:R203)</f>
        <v>47090058</v>
      </c>
      <c r="S205" s="32">
        <f>SUM(S173:S178,S180:S184,S186:S190,S192:S197,S199:S203)</f>
        <v>7953553</v>
      </c>
      <c r="T205" s="37">
        <f t="shared" si="40"/>
        <v>0.18459186774439965</v>
      </c>
      <c r="U205" s="37">
        <f t="shared" si="41"/>
        <v>0.21328568502655365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3521397</v>
      </c>
      <c r="E214" s="31">
        <v>3521397</v>
      </c>
      <c r="F214" s="31">
        <v>21757</v>
      </c>
      <c r="G214" s="36">
        <f t="shared" si="42"/>
        <v>6.1785138114220008E-3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21757</v>
      </c>
      <c r="O214" s="36">
        <f t="shared" si="46"/>
        <v>6.1785138114220008E-3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3521397</v>
      </c>
      <c r="E216" s="32">
        <f>SUM(E208:E215)</f>
        <v>3521397</v>
      </c>
      <c r="F216" s="32">
        <f>SUM(F208:F215)</f>
        <v>21757</v>
      </c>
      <c r="G216" s="37">
        <f t="shared" si="42"/>
        <v>6.1785138114220008E-3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21757</v>
      </c>
      <c r="O216" s="37">
        <f t="shared" si="46"/>
        <v>6.1785138114220008E-3</v>
      </c>
      <c r="P216" s="32">
        <f>SUM(P208:P215)</f>
        <v>0</v>
      </c>
      <c r="Q216" s="32">
        <f>SUM(Q208:Q215)</f>
        <v>0</v>
      </c>
      <c r="R216" s="32">
        <f>SUM(R208:R215)</f>
        <v>0</v>
      </c>
      <c r="S216" s="32">
        <f>SUM(S208:S215)</f>
        <v>0</v>
      </c>
      <c r="T216" s="37">
        <f t="shared" si="47"/>
        <v>0</v>
      </c>
      <c r="U216" s="37">
        <f t="shared" si="48"/>
        <v>0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200000</v>
      </c>
      <c r="E217" s="31">
        <v>200000</v>
      </c>
      <c r="F217" s="31">
        <v>393727</v>
      </c>
      <c r="G217" s="36">
        <f t="shared" si="42"/>
        <v>1.9686349999999999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393727</v>
      </c>
      <c r="O217" s="36">
        <f t="shared" si="46"/>
        <v>1.9686349999999999</v>
      </c>
      <c r="P217" s="31">
        <v>0</v>
      </c>
      <c r="Q217" s="31">
        <v>945795</v>
      </c>
      <c r="R217" s="31">
        <v>761441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7831616</v>
      </c>
      <c r="E218" s="31">
        <v>7831616</v>
      </c>
      <c r="F218" s="31">
        <v>740411</v>
      </c>
      <c r="G218" s="36">
        <f t="shared" si="42"/>
        <v>9.4541279858460892E-2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740411</v>
      </c>
      <c r="O218" s="36">
        <f t="shared" si="46"/>
        <v>9.4541279858460892E-2</v>
      </c>
      <c r="P218" s="31">
        <v>2014378</v>
      </c>
      <c r="Q218" s="31">
        <v>7303865</v>
      </c>
      <c r="R218" s="31">
        <v>7887177</v>
      </c>
      <c r="S218" s="31">
        <v>2014378</v>
      </c>
      <c r="T218" s="36">
        <f t="shared" si="47"/>
        <v>0.27579617093141784</v>
      </c>
      <c r="U218" s="36">
        <f t="shared" si="48"/>
        <v>-0.6324369110464868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10692617</v>
      </c>
      <c r="E219" s="31">
        <v>10692617</v>
      </c>
      <c r="F219" s="31">
        <v>2772933</v>
      </c>
      <c r="G219" s="36">
        <f t="shared" si="42"/>
        <v>0.25933155559579102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2772933</v>
      </c>
      <c r="O219" s="36">
        <f t="shared" si="46"/>
        <v>0.25933155559579102</v>
      </c>
      <c r="P219" s="31">
        <v>1865995</v>
      </c>
      <c r="Q219" s="31">
        <v>9786130</v>
      </c>
      <c r="R219" s="31">
        <v>9754813</v>
      </c>
      <c r="S219" s="31">
        <v>1865995</v>
      </c>
      <c r="T219" s="36">
        <f t="shared" si="47"/>
        <v>0.19067752012286776</v>
      </c>
      <c r="U219" s="36">
        <f t="shared" si="48"/>
        <v>0.4860345284955212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7155868</v>
      </c>
      <c r="E223" s="31">
        <v>7155868</v>
      </c>
      <c r="F223" s="31">
        <v>1024382</v>
      </c>
      <c r="G223" s="36">
        <f t="shared" si="42"/>
        <v>0.143152724449361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1024382</v>
      </c>
      <c r="O223" s="36">
        <f t="shared" si="46"/>
        <v>0.143152724449361</v>
      </c>
      <c r="P223" s="31">
        <v>1005184</v>
      </c>
      <c r="Q223" s="31">
        <v>5435070</v>
      </c>
      <c r="R223" s="31">
        <v>5149910</v>
      </c>
      <c r="S223" s="31">
        <v>1005184</v>
      </c>
      <c r="T223" s="36">
        <f t="shared" si="47"/>
        <v>0.18494407615725281</v>
      </c>
      <c r="U223" s="36">
        <f t="shared" si="48"/>
        <v>1.9098990831529328E-2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25880101</v>
      </c>
      <c r="E224" s="32">
        <f>SUM(E217:E223)</f>
        <v>25880101</v>
      </c>
      <c r="F224" s="32">
        <f>SUM(F217:F223)</f>
        <v>4931453</v>
      </c>
      <c r="G224" s="37">
        <f t="shared" si="42"/>
        <v>0.19054999051201538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4931453</v>
      </c>
      <c r="O224" s="37">
        <f t="shared" si="46"/>
        <v>0.19054999051201538</v>
      </c>
      <c r="P224" s="32">
        <f>SUM(P217:P223)</f>
        <v>4885557</v>
      </c>
      <c r="Q224" s="32">
        <f>SUM(Q217:Q223)</f>
        <v>23470860</v>
      </c>
      <c r="R224" s="32">
        <f>SUM(R217:R223)</f>
        <v>23553341</v>
      </c>
      <c r="S224" s="32">
        <f>SUM(S217:S223)</f>
        <v>4885557</v>
      </c>
      <c r="T224" s="37">
        <f t="shared" si="47"/>
        <v>0.20815415370378418</v>
      </c>
      <c r="U224" s="37">
        <f t="shared" si="48"/>
        <v>9.3942205566326376E-3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750000</v>
      </c>
      <c r="E225" s="31">
        <v>750000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217300</v>
      </c>
      <c r="Q225" s="31">
        <v>999996</v>
      </c>
      <c r="R225" s="31">
        <v>999996</v>
      </c>
      <c r="S225" s="31">
        <v>217300</v>
      </c>
      <c r="T225" s="36">
        <f t="shared" si="47"/>
        <v>0.21730086920347683</v>
      </c>
      <c r="U225" s="36">
        <f t="shared" si="48"/>
        <v>-1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12102260</v>
      </c>
      <c r="E226" s="31">
        <v>12102260</v>
      </c>
      <c r="F226" s="31">
        <v>3532623</v>
      </c>
      <c r="G226" s="36">
        <f t="shared" si="42"/>
        <v>0.29189779429627194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3532623</v>
      </c>
      <c r="O226" s="36">
        <f t="shared" si="46"/>
        <v>0.29189779429627194</v>
      </c>
      <c r="P226" s="31">
        <v>19145</v>
      </c>
      <c r="Q226" s="31">
        <v>12452372</v>
      </c>
      <c r="R226" s="31">
        <v>12352372</v>
      </c>
      <c r="S226" s="31">
        <v>19145</v>
      </c>
      <c r="T226" s="36">
        <f t="shared" si="47"/>
        <v>1.5374580842910893E-3</v>
      </c>
      <c r="U226" s="36">
        <f t="shared" si="48"/>
        <v>183.51935231130844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434450</v>
      </c>
      <c r="E227" s="31">
        <v>434450</v>
      </c>
      <c r="F227" s="31">
        <v>79950</v>
      </c>
      <c r="G227" s="36">
        <f t="shared" si="42"/>
        <v>0.18402577972148693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79950</v>
      </c>
      <c r="O227" s="36">
        <f t="shared" si="46"/>
        <v>0.18402577972148693</v>
      </c>
      <c r="P227" s="31">
        <v>142313</v>
      </c>
      <c r="Q227" s="31">
        <v>2207300</v>
      </c>
      <c r="R227" s="31">
        <v>457300</v>
      </c>
      <c r="S227" s="31">
        <v>142313</v>
      </c>
      <c r="T227" s="36">
        <f t="shared" si="47"/>
        <v>6.4473791509989581E-2</v>
      </c>
      <c r="U227" s="36">
        <f t="shared" si="48"/>
        <v>-0.43821014243252554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7434182</v>
      </c>
      <c r="E228" s="31">
        <v>7434182</v>
      </c>
      <c r="F228" s="31">
        <v>1622831</v>
      </c>
      <c r="G228" s="36">
        <f t="shared" si="42"/>
        <v>0.21829314913194214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1622831</v>
      </c>
      <c r="O228" s="36">
        <f t="shared" si="46"/>
        <v>0.21829314913194214</v>
      </c>
      <c r="P228" s="31">
        <v>922938</v>
      </c>
      <c r="Q228" s="31">
        <v>7855986</v>
      </c>
      <c r="R228" s="31">
        <v>7994386</v>
      </c>
      <c r="S228" s="31">
        <v>922938</v>
      </c>
      <c r="T228" s="36">
        <f t="shared" si="47"/>
        <v>0.11748213400583962</v>
      </c>
      <c r="U228" s="36">
        <f t="shared" si="48"/>
        <v>0.75833154556427407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5203320</v>
      </c>
      <c r="E229" s="31">
        <v>5203320</v>
      </c>
      <c r="F229" s="31">
        <v>1230623</v>
      </c>
      <c r="G229" s="36">
        <f t="shared" si="42"/>
        <v>0.23650726843630604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1230623</v>
      </c>
      <c r="O229" s="36">
        <f t="shared" si="46"/>
        <v>0.23650726843630604</v>
      </c>
      <c r="P229" s="31">
        <v>834312</v>
      </c>
      <c r="Q229" s="31">
        <v>3392855</v>
      </c>
      <c r="R229" s="31">
        <v>3597855</v>
      </c>
      <c r="S229" s="31">
        <v>834312</v>
      </c>
      <c r="T229" s="36">
        <f t="shared" si="47"/>
        <v>0.24590263951745653</v>
      </c>
      <c r="U229" s="36">
        <f t="shared" si="48"/>
        <v>0.47501534198237594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25924212</v>
      </c>
      <c r="E230" s="32">
        <f>SUM(E225:E229)</f>
        <v>25924212</v>
      </c>
      <c r="F230" s="32">
        <f>SUM(F225:F229)</f>
        <v>6466027</v>
      </c>
      <c r="G230" s="37">
        <f t="shared" si="42"/>
        <v>0.24942038739692454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6466027</v>
      </c>
      <c r="O230" s="37">
        <f t="shared" si="46"/>
        <v>0.24942038739692454</v>
      </c>
      <c r="P230" s="32">
        <f>SUM(P225:P229)</f>
        <v>2136008</v>
      </c>
      <c r="Q230" s="32">
        <f>SUM(Q225:Q229)</f>
        <v>26908509</v>
      </c>
      <c r="R230" s="32">
        <f>SUM(R225:R229)</f>
        <v>25401909</v>
      </c>
      <c r="S230" s="32">
        <f>SUM(S225:S229)</f>
        <v>2136008</v>
      </c>
      <c r="T230" s="37">
        <f t="shared" si="47"/>
        <v>7.9380392276658662E-2</v>
      </c>
      <c r="U230" s="37">
        <f t="shared" si="48"/>
        <v>2.0271548608432179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55325710</v>
      </c>
      <c r="E231" s="32">
        <f>SUM(E208:E215,E217:E223,E225:E229)</f>
        <v>55325710</v>
      </c>
      <c r="F231" s="32">
        <f>SUM(F208:F215,F217:F223,F225:F229)</f>
        <v>11419237</v>
      </c>
      <c r="G231" s="37">
        <f t="shared" si="42"/>
        <v>0.20640018898989276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11419237</v>
      </c>
      <c r="O231" s="37">
        <f t="shared" si="46"/>
        <v>0.20640018898989276</v>
      </c>
      <c r="P231" s="32">
        <f>SUM(P208:P215,P217:P223,P225:P229)</f>
        <v>7021565</v>
      </c>
      <c r="Q231" s="32">
        <f>SUM(Q208:Q215,Q217:Q223,Q225:Q229)</f>
        <v>50379369</v>
      </c>
      <c r="R231" s="32">
        <f>SUM(R208:R215,R217:R223,R225:R229)</f>
        <v>48955250</v>
      </c>
      <c r="S231" s="32">
        <f>SUM(S208:S215,S217:S223,S225:S229)</f>
        <v>7021565</v>
      </c>
      <c r="T231" s="37">
        <f t="shared" si="47"/>
        <v>0.13937381788168091</v>
      </c>
      <c r="U231" s="37">
        <f t="shared" si="48"/>
        <v>0.62630937689817023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2720056</v>
      </c>
      <c r="E235" s="31">
        <v>2720056</v>
      </c>
      <c r="F235" s="31">
        <v>748831</v>
      </c>
      <c r="G235" s="36">
        <f t="shared" si="49"/>
        <v>0.27529984676786068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748831</v>
      </c>
      <c r="O235" s="36">
        <f t="shared" si="53"/>
        <v>0.27529984676786068</v>
      </c>
      <c r="P235" s="31">
        <v>605949</v>
      </c>
      <c r="Q235" s="31">
        <v>2517282</v>
      </c>
      <c r="R235" s="31">
        <v>2617235</v>
      </c>
      <c r="S235" s="31">
        <v>605949</v>
      </c>
      <c r="T235" s="36">
        <f t="shared" si="54"/>
        <v>0.24071558132938622</v>
      </c>
      <c r="U235" s="36">
        <f t="shared" si="55"/>
        <v>0.23579872233471799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6312728</v>
      </c>
      <c r="E236" s="31">
        <v>6312728</v>
      </c>
      <c r="F236" s="31">
        <v>684476</v>
      </c>
      <c r="G236" s="36">
        <f t="shared" si="49"/>
        <v>0.10842792529632198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684476</v>
      </c>
      <c r="O236" s="36">
        <f t="shared" si="53"/>
        <v>0.10842792529632198</v>
      </c>
      <c r="P236" s="31">
        <v>994928</v>
      </c>
      <c r="Q236" s="31">
        <v>6233933</v>
      </c>
      <c r="R236" s="31">
        <v>6133933</v>
      </c>
      <c r="S236" s="31">
        <v>994928</v>
      </c>
      <c r="T236" s="36">
        <f t="shared" si="54"/>
        <v>0.15959876373390602</v>
      </c>
      <c r="U236" s="36">
        <f t="shared" si="55"/>
        <v>-0.31203463969252043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9032784</v>
      </c>
      <c r="E240" s="32">
        <f>SUM(E234:E239)</f>
        <v>9032784</v>
      </c>
      <c r="F240" s="32">
        <f>SUM(F234:F239)</f>
        <v>1433307</v>
      </c>
      <c r="G240" s="37">
        <f t="shared" si="49"/>
        <v>0.15867832110233124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1433307</v>
      </c>
      <c r="O240" s="37">
        <f t="shared" si="53"/>
        <v>0.15867832110233124</v>
      </c>
      <c r="P240" s="32">
        <f>SUM(P234:P239)</f>
        <v>1600877</v>
      </c>
      <c r="Q240" s="32">
        <f>SUM(Q234:Q239)</f>
        <v>8751215</v>
      </c>
      <c r="R240" s="32">
        <f>SUM(R234:R239)</f>
        <v>8751168</v>
      </c>
      <c r="S240" s="32">
        <f>SUM(S234:S239)</f>
        <v>1600877</v>
      </c>
      <c r="T240" s="37">
        <f t="shared" si="54"/>
        <v>0.1829319700178775</v>
      </c>
      <c r="U240" s="37">
        <f t="shared" si="55"/>
        <v>-0.10467387563191921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288200</v>
      </c>
      <c r="E243" s="31">
        <v>288200</v>
      </c>
      <c r="F243" s="31">
        <v>0</v>
      </c>
      <c r="G243" s="36">
        <f t="shared" si="49"/>
        <v>0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0</v>
      </c>
      <c r="O243" s="36">
        <f t="shared" si="53"/>
        <v>0</v>
      </c>
      <c r="P243" s="31">
        <v>0</v>
      </c>
      <c r="Q243" s="31">
        <v>375000</v>
      </c>
      <c r="R243" s="31">
        <v>288200</v>
      </c>
      <c r="S243" s="31">
        <v>0</v>
      </c>
      <c r="T243" s="36">
        <f t="shared" si="54"/>
        <v>0</v>
      </c>
      <c r="U243" s="36">
        <f t="shared" si="55"/>
        <v>0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115278</v>
      </c>
      <c r="E244" s="31">
        <v>115278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403478</v>
      </c>
      <c r="E247" s="32">
        <f>SUM(E241:E246)</f>
        <v>403478</v>
      </c>
      <c r="F247" s="32">
        <f>SUM(F241:F246)</f>
        <v>0</v>
      </c>
      <c r="G247" s="37">
        <f t="shared" si="49"/>
        <v>0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0</v>
      </c>
      <c r="O247" s="37">
        <f t="shared" si="53"/>
        <v>0</v>
      </c>
      <c r="P247" s="32">
        <f>SUM(P241:P246)</f>
        <v>0</v>
      </c>
      <c r="Q247" s="32">
        <f>SUM(Q241:Q246)</f>
        <v>375000</v>
      </c>
      <c r="R247" s="32">
        <f>SUM(R241:R246)</f>
        <v>288200</v>
      </c>
      <c r="S247" s="32">
        <f>SUM(S241:S246)</f>
        <v>0</v>
      </c>
      <c r="T247" s="37">
        <f t="shared" si="54"/>
        <v>0</v>
      </c>
      <c r="U247" s="37">
        <f t="shared" si="55"/>
        <v>0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4405340</v>
      </c>
      <c r="E248" s="31">
        <v>4405340</v>
      </c>
      <c r="F248" s="31">
        <v>308225</v>
      </c>
      <c r="G248" s="36">
        <f t="shared" si="49"/>
        <v>6.9966222811406159E-2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308225</v>
      </c>
      <c r="O248" s="36">
        <f t="shared" si="53"/>
        <v>6.9966222811406159E-2</v>
      </c>
      <c r="P248" s="31">
        <v>1061066</v>
      </c>
      <c r="Q248" s="31">
        <v>4228667</v>
      </c>
      <c r="R248" s="31">
        <v>4245589</v>
      </c>
      <c r="S248" s="31">
        <v>1061066</v>
      </c>
      <c r="T248" s="36">
        <f t="shared" si="54"/>
        <v>0.2509220990917469</v>
      </c>
      <c r="U248" s="36">
        <f t="shared" si="55"/>
        <v>-0.70951382854600942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1015788</v>
      </c>
      <c r="E252" s="31">
        <v>1015788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19439609</v>
      </c>
      <c r="E253" s="31">
        <v>19439609</v>
      </c>
      <c r="F253" s="31">
        <v>6097222</v>
      </c>
      <c r="G253" s="36">
        <f t="shared" si="49"/>
        <v>0.31364941547949859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6097222</v>
      </c>
      <c r="O253" s="36">
        <f t="shared" si="53"/>
        <v>0.31364941547949859</v>
      </c>
      <c r="P253" s="31">
        <v>4567066</v>
      </c>
      <c r="Q253" s="31">
        <v>16849005</v>
      </c>
      <c r="R253" s="31">
        <v>17148882</v>
      </c>
      <c r="S253" s="31">
        <v>4567066</v>
      </c>
      <c r="T253" s="36">
        <f t="shared" si="54"/>
        <v>0.2710584987066002</v>
      </c>
      <c r="U253" s="36">
        <f t="shared" si="55"/>
        <v>0.33504135915706068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24860737</v>
      </c>
      <c r="E254" s="32">
        <f>SUM(E248:E253)</f>
        <v>24860737</v>
      </c>
      <c r="F254" s="32">
        <f>SUM(F248:F253)</f>
        <v>6405447</v>
      </c>
      <c r="G254" s="37">
        <f t="shared" si="49"/>
        <v>0.25765314198046502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6405447</v>
      </c>
      <c r="O254" s="37">
        <f t="shared" si="53"/>
        <v>0.25765314198046502</v>
      </c>
      <c r="P254" s="32">
        <f>SUM(P248:P253)</f>
        <v>5628132</v>
      </c>
      <c r="Q254" s="32">
        <f>SUM(Q248:Q253)</f>
        <v>21077672</v>
      </c>
      <c r="R254" s="32">
        <f>SUM(R248:R253)</f>
        <v>21394471</v>
      </c>
      <c r="S254" s="32">
        <f>SUM(S248:S253)</f>
        <v>5628132</v>
      </c>
      <c r="T254" s="37">
        <f t="shared" si="54"/>
        <v>0.26701867265037621</v>
      </c>
      <c r="U254" s="37">
        <f t="shared" si="55"/>
        <v>0.13811243233101145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2329247</v>
      </c>
      <c r="E255" s="31">
        <v>2329247</v>
      </c>
      <c r="F255" s="31">
        <v>343736</v>
      </c>
      <c r="G255" s="36">
        <f t="shared" si="49"/>
        <v>0.14757387258629076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343736</v>
      </c>
      <c r="O255" s="36">
        <f t="shared" si="53"/>
        <v>0.14757387258629076</v>
      </c>
      <c r="P255" s="31">
        <v>352415</v>
      </c>
      <c r="Q255" s="31">
        <v>1983910</v>
      </c>
      <c r="R255" s="31">
        <v>1983910</v>
      </c>
      <c r="S255" s="31">
        <v>352415</v>
      </c>
      <c r="T255" s="36">
        <f t="shared" si="54"/>
        <v>0.17763658633708182</v>
      </c>
      <c r="U255" s="36">
        <f t="shared" si="55"/>
        <v>-2.4627215073138253E-2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2716712</v>
      </c>
      <c r="E257" s="31">
        <v>2716712</v>
      </c>
      <c r="F257" s="31">
        <v>119670</v>
      </c>
      <c r="G257" s="36">
        <f t="shared" si="49"/>
        <v>4.4049571688128883E-2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119670</v>
      </c>
      <c r="O257" s="36">
        <f t="shared" si="53"/>
        <v>4.4049571688128883E-2</v>
      </c>
      <c r="P257" s="31">
        <v>161468</v>
      </c>
      <c r="Q257" s="31">
        <v>2549514</v>
      </c>
      <c r="R257" s="31">
        <v>2748094</v>
      </c>
      <c r="S257" s="31">
        <v>161468</v>
      </c>
      <c r="T257" s="36">
        <f t="shared" si="54"/>
        <v>6.3332854810760009E-2</v>
      </c>
      <c r="U257" s="36">
        <f t="shared" si="55"/>
        <v>-0.25886243713924739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5045959</v>
      </c>
      <c r="E259" s="32">
        <f>SUM(E255:E258)</f>
        <v>5045959</v>
      </c>
      <c r="F259" s="32">
        <f>SUM(F255:F258)</f>
        <v>463406</v>
      </c>
      <c r="G259" s="37">
        <f t="shared" si="49"/>
        <v>9.1837052183737528E-2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463406</v>
      </c>
      <c r="O259" s="37">
        <f t="shared" si="53"/>
        <v>9.1837052183737528E-2</v>
      </c>
      <c r="P259" s="32">
        <f>SUM(P255:P258)</f>
        <v>513883</v>
      </c>
      <c r="Q259" s="32">
        <f>SUM(Q255:Q258)</f>
        <v>4533424</v>
      </c>
      <c r="R259" s="32">
        <f>SUM(R255:R258)</f>
        <v>4732004</v>
      </c>
      <c r="S259" s="32">
        <f>SUM(S255:S258)</f>
        <v>513883</v>
      </c>
      <c r="T259" s="37">
        <f t="shared" si="54"/>
        <v>0.11335427703210642</v>
      </c>
      <c r="U259" s="37">
        <f t="shared" si="55"/>
        <v>-9.8226639137702576E-2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39342958</v>
      </c>
      <c r="E260" s="32">
        <f>SUM(E234:E239,E241:E246,E248:E253,E255:E258)</f>
        <v>39342958</v>
      </c>
      <c r="F260" s="32">
        <f>SUM(F234:F239,F241:F246,F248:F253,F255:F258)</f>
        <v>8302160</v>
      </c>
      <c r="G260" s="37">
        <f t="shared" si="49"/>
        <v>0.21102022882976923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8302160</v>
      </c>
      <c r="O260" s="37">
        <f t="shared" si="53"/>
        <v>0.21102022882976923</v>
      </c>
      <c r="P260" s="32">
        <f>SUM(P234:P239,P241:P246,P248:P253,P255:P258)</f>
        <v>7742892</v>
      </c>
      <c r="Q260" s="32">
        <f>SUM(Q234:Q239,Q241:Q246,Q248:Q253,Q255:Q258)</f>
        <v>34737311</v>
      </c>
      <c r="R260" s="32">
        <f>SUM(R234:R239,R241:R246,R248:R253,R255:R258)</f>
        <v>35165843</v>
      </c>
      <c r="S260" s="32">
        <f>SUM(S234:S239,S241:S246,S248:S253,S255:S258)</f>
        <v>7742892</v>
      </c>
      <c r="T260" s="37">
        <f t="shared" si="54"/>
        <v>0.22289842757258901</v>
      </c>
      <c r="U260" s="37">
        <f t="shared" si="55"/>
        <v>7.2229859334212554E-2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1854883</v>
      </c>
      <c r="E263" s="31">
        <v>1854883</v>
      </c>
      <c r="F263" s="31">
        <v>577201</v>
      </c>
      <c r="G263" s="36">
        <f t="shared" ref="G263:G299" si="56">IF(($D263     =0),0,($F263     /$D263     ))</f>
        <v>0.31117919566894514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577201</v>
      </c>
      <c r="O263" s="36">
        <f t="shared" ref="O263:O299" si="60">IF(($D263     =0),0,($N263     /$D263     ))</f>
        <v>0.31117919566894514</v>
      </c>
      <c r="P263" s="31">
        <v>18830</v>
      </c>
      <c r="Q263" s="31">
        <v>2242900</v>
      </c>
      <c r="R263" s="31">
        <v>3475059</v>
      </c>
      <c r="S263" s="31">
        <v>18830</v>
      </c>
      <c r="T263" s="36">
        <f t="shared" ref="T263:T299" si="61">IF(($Q263     =0),0,($S263     /$Q263     ))</f>
        <v>8.3953809799812741E-3</v>
      </c>
      <c r="U263" s="36">
        <f t="shared" ref="U263:U299" si="62">IF(($P263     =0),0,(($F263     /$P263     )-1))</f>
        <v>29.653266064790227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289694</v>
      </c>
      <c r="E264" s="31">
        <v>289694</v>
      </c>
      <c r="F264" s="31">
        <v>56469</v>
      </c>
      <c r="G264" s="36">
        <f t="shared" si="56"/>
        <v>0.19492637058413359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56469</v>
      </c>
      <c r="O264" s="36">
        <f t="shared" si="60"/>
        <v>0.19492637058413359</v>
      </c>
      <c r="P264" s="31">
        <v>45092</v>
      </c>
      <c r="Q264" s="31">
        <v>237197</v>
      </c>
      <c r="R264" s="31">
        <v>212767</v>
      </c>
      <c r="S264" s="31">
        <v>45092</v>
      </c>
      <c r="T264" s="36">
        <f t="shared" si="61"/>
        <v>0.19010358478395595</v>
      </c>
      <c r="U264" s="36">
        <f t="shared" si="62"/>
        <v>0.25230639581300451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2144577</v>
      </c>
      <c r="E267" s="32">
        <f>SUM(E263:E266)</f>
        <v>2144577</v>
      </c>
      <c r="F267" s="32">
        <f>SUM(F263:F266)</f>
        <v>633670</v>
      </c>
      <c r="G267" s="37">
        <f t="shared" si="56"/>
        <v>0.2954755180159071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633670</v>
      </c>
      <c r="O267" s="37">
        <f t="shared" si="60"/>
        <v>0.2954755180159071</v>
      </c>
      <c r="P267" s="32">
        <f>SUM(P263:P266)</f>
        <v>63922</v>
      </c>
      <c r="Q267" s="32">
        <f>SUM(Q263:Q266)</f>
        <v>2480097</v>
      </c>
      <c r="R267" s="32">
        <f>SUM(R263:R266)</f>
        <v>3687826</v>
      </c>
      <c r="S267" s="32">
        <f>SUM(S263:S266)</f>
        <v>63922</v>
      </c>
      <c r="T267" s="37">
        <f t="shared" si="61"/>
        <v>2.5773991904348901E-2</v>
      </c>
      <c r="U267" s="37">
        <f t="shared" si="62"/>
        <v>8.9131754325584307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0</v>
      </c>
      <c r="R268" s="31">
        <v>0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3570</v>
      </c>
      <c r="E271" s="31">
        <v>3570</v>
      </c>
      <c r="F271" s="31">
        <v>241</v>
      </c>
      <c r="G271" s="36">
        <f t="shared" si="56"/>
        <v>6.7507002801120444E-2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241</v>
      </c>
      <c r="O271" s="36">
        <f t="shared" si="60"/>
        <v>6.7507002801120444E-2</v>
      </c>
      <c r="P271" s="31">
        <v>1711</v>
      </c>
      <c r="Q271" s="31">
        <v>19653</v>
      </c>
      <c r="R271" s="31">
        <v>3391</v>
      </c>
      <c r="S271" s="31">
        <v>1711</v>
      </c>
      <c r="T271" s="36">
        <f t="shared" si="61"/>
        <v>8.7060499669261687E-2</v>
      </c>
      <c r="U271" s="36">
        <f t="shared" si="62"/>
        <v>-0.85914669783752196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3922426</v>
      </c>
      <c r="E274" s="31">
        <v>3922426</v>
      </c>
      <c r="F274" s="31">
        <v>518028</v>
      </c>
      <c r="G274" s="36">
        <f t="shared" si="56"/>
        <v>0.13206826591502299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518028</v>
      </c>
      <c r="O274" s="36">
        <f t="shared" si="60"/>
        <v>0.13206826591502299</v>
      </c>
      <c r="P274" s="31">
        <v>505522</v>
      </c>
      <c r="Q274" s="31">
        <v>4694146</v>
      </c>
      <c r="R274" s="31">
        <v>4410255</v>
      </c>
      <c r="S274" s="31">
        <v>505522</v>
      </c>
      <c r="T274" s="36">
        <f t="shared" si="61"/>
        <v>0.10769200617109055</v>
      </c>
      <c r="U274" s="36">
        <f t="shared" si="62"/>
        <v>2.4738784860006025E-2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3925996</v>
      </c>
      <c r="E275" s="32">
        <f>SUM(E268:E274)</f>
        <v>3925996</v>
      </c>
      <c r="F275" s="32">
        <f>SUM(F268:F274)</f>
        <v>518269</v>
      </c>
      <c r="G275" s="37">
        <f t="shared" si="56"/>
        <v>0.1320095588482515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518269</v>
      </c>
      <c r="O275" s="37">
        <f t="shared" si="60"/>
        <v>0.1320095588482515</v>
      </c>
      <c r="P275" s="32">
        <f>SUM(P268:P274)</f>
        <v>507233</v>
      </c>
      <c r="Q275" s="32">
        <f>SUM(Q268:Q274)</f>
        <v>4713799</v>
      </c>
      <c r="R275" s="32">
        <f>SUM(R268:R274)</f>
        <v>4413646</v>
      </c>
      <c r="S275" s="32">
        <f>SUM(S268:S274)</f>
        <v>507233</v>
      </c>
      <c r="T275" s="37">
        <f t="shared" si="61"/>
        <v>0.10760598829097295</v>
      </c>
      <c r="U275" s="37">
        <f t="shared" si="62"/>
        <v>2.1757259484300073E-2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0</v>
      </c>
      <c r="E278" s="31">
        <v>0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0</v>
      </c>
      <c r="R278" s="31">
        <v>0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155400</v>
      </c>
      <c r="E279" s="31">
        <v>155400</v>
      </c>
      <c r="F279" s="31">
        <v>1080</v>
      </c>
      <c r="G279" s="36">
        <f t="shared" si="56"/>
        <v>6.9498069498069494E-3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1080</v>
      </c>
      <c r="O279" s="36">
        <f t="shared" si="60"/>
        <v>6.9498069498069494E-3</v>
      </c>
      <c r="P279" s="31">
        <v>0</v>
      </c>
      <c r="Q279" s="31">
        <v>130770</v>
      </c>
      <c r="R279" s="31">
        <v>99830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155400</v>
      </c>
      <c r="E285" s="32">
        <f>SUM(E276:E284)</f>
        <v>155400</v>
      </c>
      <c r="F285" s="32">
        <f>SUM(F276:F284)</f>
        <v>1080</v>
      </c>
      <c r="G285" s="37">
        <f t="shared" si="56"/>
        <v>6.9498069498069494E-3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1080</v>
      </c>
      <c r="O285" s="37">
        <f t="shared" si="60"/>
        <v>6.9498069498069494E-3</v>
      </c>
      <c r="P285" s="32">
        <f>SUM(P276:P284)</f>
        <v>0</v>
      </c>
      <c r="Q285" s="32">
        <f>SUM(Q276:Q284)</f>
        <v>130770</v>
      </c>
      <c r="R285" s="32">
        <f>SUM(R276:R284)</f>
        <v>99830</v>
      </c>
      <c r="S285" s="32">
        <f>SUM(S276:S284)</f>
        <v>0</v>
      </c>
      <c r="T285" s="37">
        <f t="shared" si="61"/>
        <v>0</v>
      </c>
      <c r="U285" s="37">
        <f t="shared" si="62"/>
        <v>0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0</v>
      </c>
      <c r="E292" s="32">
        <f>SUM(E286:E291)</f>
        <v>0</v>
      </c>
      <c r="F292" s="32">
        <f>SUM(F286:F291)</f>
        <v>0</v>
      </c>
      <c r="G292" s="37">
        <f t="shared" si="56"/>
        <v>0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0</v>
      </c>
      <c r="O292" s="37">
        <f t="shared" si="60"/>
        <v>0</v>
      </c>
      <c r="P292" s="32">
        <f>SUM(P286:P291)</f>
        <v>0</v>
      </c>
      <c r="Q292" s="32">
        <f>SUM(Q286:Q291)</f>
        <v>0</v>
      </c>
      <c r="R292" s="32">
        <f>SUM(R286:R291)</f>
        <v>0</v>
      </c>
      <c r="S292" s="32">
        <f>SUM(S286:S291)</f>
        <v>0</v>
      </c>
      <c r="T292" s="37">
        <f t="shared" si="61"/>
        <v>0</v>
      </c>
      <c r="U292" s="37">
        <f t="shared" si="62"/>
        <v>0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900426</v>
      </c>
      <c r="E293" s="31">
        <v>900426</v>
      </c>
      <c r="F293" s="31">
        <v>206365</v>
      </c>
      <c r="G293" s="36">
        <f t="shared" si="56"/>
        <v>0.22918596308858252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206365</v>
      </c>
      <c r="O293" s="36">
        <f t="shared" si="60"/>
        <v>0.22918596308858252</v>
      </c>
      <c r="P293" s="31">
        <v>200302</v>
      </c>
      <c r="Q293" s="31">
        <v>737115</v>
      </c>
      <c r="R293" s="31">
        <v>737115</v>
      </c>
      <c r="S293" s="31">
        <v>200302</v>
      </c>
      <c r="T293" s="36">
        <f t="shared" si="61"/>
        <v>0.27173778854045844</v>
      </c>
      <c r="U293" s="36">
        <f t="shared" si="62"/>
        <v>3.0269293367015893E-2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16284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16284</v>
      </c>
      <c r="O296" s="36">
        <f t="shared" si="60"/>
        <v>0</v>
      </c>
      <c r="P296" s="31">
        <v>9939</v>
      </c>
      <c r="Q296" s="31">
        <v>0</v>
      </c>
      <c r="R296" s="31">
        <v>0</v>
      </c>
      <c r="S296" s="31">
        <v>9939</v>
      </c>
      <c r="T296" s="36">
        <f t="shared" si="61"/>
        <v>0</v>
      </c>
      <c r="U296" s="36">
        <f t="shared" si="62"/>
        <v>0.63839420464835506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12353075</v>
      </c>
      <c r="E297" s="31">
        <v>12353075</v>
      </c>
      <c r="F297" s="31">
        <v>1704120</v>
      </c>
      <c r="G297" s="36">
        <f t="shared" si="56"/>
        <v>0.13795107695857103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1704120</v>
      </c>
      <c r="O297" s="36">
        <f t="shared" si="60"/>
        <v>0.13795107695857103</v>
      </c>
      <c r="P297" s="31">
        <v>1491386</v>
      </c>
      <c r="Q297" s="31">
        <v>11729132</v>
      </c>
      <c r="R297" s="31">
        <v>11729132</v>
      </c>
      <c r="S297" s="31">
        <v>1491386</v>
      </c>
      <c r="T297" s="36">
        <f t="shared" si="61"/>
        <v>0.12715229055312874</v>
      </c>
      <c r="U297" s="36">
        <f t="shared" si="62"/>
        <v>0.14264181104020013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13253501</v>
      </c>
      <c r="E298" s="32">
        <f>SUM(E293:E297)</f>
        <v>13253501</v>
      </c>
      <c r="F298" s="32">
        <f>SUM(F293:F297)</f>
        <v>1926769</v>
      </c>
      <c r="G298" s="37">
        <f t="shared" si="56"/>
        <v>0.14537811556357827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1926769</v>
      </c>
      <c r="O298" s="37">
        <f t="shared" si="60"/>
        <v>0.14537811556357827</v>
      </c>
      <c r="P298" s="32">
        <f>SUM(P293:P297)</f>
        <v>1701627</v>
      </c>
      <c r="Q298" s="32">
        <f>SUM(Q293:Q297)</f>
        <v>12466247</v>
      </c>
      <c r="R298" s="32">
        <f>SUM(R293:R297)</f>
        <v>12466247</v>
      </c>
      <c r="S298" s="32">
        <f>SUM(S293:S297)</f>
        <v>1701627</v>
      </c>
      <c r="T298" s="37">
        <f t="shared" si="61"/>
        <v>0.13649873935595852</v>
      </c>
      <c r="U298" s="37">
        <f t="shared" si="62"/>
        <v>0.13230984228623544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19479474</v>
      </c>
      <c r="E299" s="32">
        <f>SUM(E263:E266,E268:E274,E276:E284,E286:E291,E293:E297)</f>
        <v>19479474</v>
      </c>
      <c r="F299" s="32">
        <f>SUM(F263:F266,F268:F274,F276:F284,F286:F291,F293:F297)</f>
        <v>3079788</v>
      </c>
      <c r="G299" s="37">
        <f t="shared" si="56"/>
        <v>0.15810426913991621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3079788</v>
      </c>
      <c r="O299" s="37">
        <f t="shared" si="60"/>
        <v>0.15810426913991621</v>
      </c>
      <c r="P299" s="32">
        <f>SUM(P263:P266,P268:P274,P276:P284,P286:P291,P293:P297)</f>
        <v>2272782</v>
      </c>
      <c r="Q299" s="32">
        <f>SUM(Q263:Q266,Q268:Q274,Q276:Q284,Q286:Q291,Q293:Q297)</f>
        <v>19790913</v>
      </c>
      <c r="R299" s="32">
        <f>SUM(R263:R266,R268:R274,R276:R284,R286:R291,R293:R297)</f>
        <v>20667549</v>
      </c>
      <c r="S299" s="32">
        <f>SUM(S263:S266,S268:S274,S276:S284,S286:S291,S293:S297)</f>
        <v>2272782</v>
      </c>
      <c r="T299" s="37">
        <f t="shared" si="61"/>
        <v>0.11483967414742312</v>
      </c>
      <c r="U299" s="37">
        <f t="shared" si="62"/>
        <v>0.35507408981591726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296390857</v>
      </c>
      <c r="E302" s="31">
        <v>296390857</v>
      </c>
      <c r="F302" s="31">
        <v>53214800</v>
      </c>
      <c r="G302" s="36">
        <f t="shared" ref="G302:G339" si="63">IF(($D302     =0),0,($F302     /$D302     ))</f>
        <v>0.17954265033215919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53214800</v>
      </c>
      <c r="O302" s="36">
        <f t="shared" ref="O302:O339" si="67">IF(($D302     =0),0,($N302     /$D302     ))</f>
        <v>0.17954265033215919</v>
      </c>
      <c r="P302" s="31">
        <v>51591089</v>
      </c>
      <c r="Q302" s="31">
        <v>243623517</v>
      </c>
      <c r="R302" s="31">
        <v>254844802</v>
      </c>
      <c r="S302" s="31">
        <v>51591089</v>
      </c>
      <c r="T302" s="36">
        <f t="shared" ref="T302:T339" si="68">IF(($Q302     =0),0,($S302     /$Q302     ))</f>
        <v>0.211765635909443</v>
      </c>
      <c r="U302" s="36">
        <f t="shared" ref="U302:U339" si="69">IF(($P302     =0),0,(($F302     /$P302     )-1))</f>
        <v>3.1472702582416856E-2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296390857</v>
      </c>
      <c r="E303" s="32">
        <f>E302</f>
        <v>296390857</v>
      </c>
      <c r="F303" s="32">
        <f>F302</f>
        <v>53214800</v>
      </c>
      <c r="G303" s="37">
        <f t="shared" si="63"/>
        <v>0.17954265033215919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53214800</v>
      </c>
      <c r="O303" s="37">
        <f t="shared" si="67"/>
        <v>0.17954265033215919</v>
      </c>
      <c r="P303" s="32">
        <f>P302</f>
        <v>51591089</v>
      </c>
      <c r="Q303" s="32">
        <f>Q302</f>
        <v>243623517</v>
      </c>
      <c r="R303" s="32">
        <f>R302</f>
        <v>254844802</v>
      </c>
      <c r="S303" s="32">
        <f>S302</f>
        <v>51591089</v>
      </c>
      <c r="T303" s="37">
        <f t="shared" si="68"/>
        <v>0.211765635909443</v>
      </c>
      <c r="U303" s="37">
        <f t="shared" si="69"/>
        <v>3.1472702582416856E-2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5676620</v>
      </c>
      <c r="E307" s="31">
        <v>5676620</v>
      </c>
      <c r="F307" s="31">
        <v>886281</v>
      </c>
      <c r="G307" s="36">
        <f t="shared" si="63"/>
        <v>0.15612829465421324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886281</v>
      </c>
      <c r="O307" s="36">
        <f t="shared" si="67"/>
        <v>0.15612829465421324</v>
      </c>
      <c r="P307" s="31">
        <v>932715</v>
      </c>
      <c r="Q307" s="31">
        <v>5151771</v>
      </c>
      <c r="R307" s="31">
        <v>5374191</v>
      </c>
      <c r="S307" s="31">
        <v>932715</v>
      </c>
      <c r="T307" s="36">
        <f t="shared" si="68"/>
        <v>0.18104744950814003</v>
      </c>
      <c r="U307" s="36">
        <f t="shared" si="69"/>
        <v>-4.9783695984303877E-2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5676620</v>
      </c>
      <c r="E310" s="32">
        <f>SUM(E304:E309)</f>
        <v>5676620</v>
      </c>
      <c r="F310" s="32">
        <f>SUM(F304:F309)</f>
        <v>886281</v>
      </c>
      <c r="G310" s="37">
        <f t="shared" si="63"/>
        <v>0.15612829465421324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886281</v>
      </c>
      <c r="O310" s="37">
        <f t="shared" si="67"/>
        <v>0.15612829465421324</v>
      </c>
      <c r="P310" s="32">
        <f>SUM(P304:P309)</f>
        <v>932715</v>
      </c>
      <c r="Q310" s="32">
        <f>SUM(Q304:Q309)</f>
        <v>5151771</v>
      </c>
      <c r="R310" s="32">
        <f>SUM(R304:R309)</f>
        <v>5374191</v>
      </c>
      <c r="S310" s="32">
        <f>SUM(S304:S309)</f>
        <v>932715</v>
      </c>
      <c r="T310" s="37">
        <f t="shared" si="68"/>
        <v>0.18104744950814003</v>
      </c>
      <c r="U310" s="37">
        <f t="shared" si="69"/>
        <v>-4.9783695984303877E-2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1418563</v>
      </c>
      <c r="E311" s="31">
        <v>3896692</v>
      </c>
      <c r="F311" s="31">
        <v>407228</v>
      </c>
      <c r="G311" s="36">
        <f t="shared" si="63"/>
        <v>0.28707078924235302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407228</v>
      </c>
      <c r="O311" s="36">
        <f t="shared" si="67"/>
        <v>0.28707078924235302</v>
      </c>
      <c r="P311" s="31">
        <v>231316</v>
      </c>
      <c r="Q311" s="31">
        <v>1647751</v>
      </c>
      <c r="R311" s="31">
        <v>3536685</v>
      </c>
      <c r="S311" s="31">
        <v>231316</v>
      </c>
      <c r="T311" s="36">
        <f t="shared" si="68"/>
        <v>0.14038286124541877</v>
      </c>
      <c r="U311" s="36">
        <f t="shared" si="69"/>
        <v>0.76048349444050567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1886390</v>
      </c>
      <c r="E312" s="31">
        <v>1886390</v>
      </c>
      <c r="F312" s="31">
        <v>439521</v>
      </c>
      <c r="G312" s="36">
        <f t="shared" si="63"/>
        <v>0.23299582801011456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439521</v>
      </c>
      <c r="O312" s="36">
        <f t="shared" si="67"/>
        <v>0.23299582801011456</v>
      </c>
      <c r="P312" s="31">
        <v>420192</v>
      </c>
      <c r="Q312" s="31">
        <v>1786375</v>
      </c>
      <c r="R312" s="31">
        <v>1795594</v>
      </c>
      <c r="S312" s="31">
        <v>420192</v>
      </c>
      <c r="T312" s="36">
        <f t="shared" si="68"/>
        <v>0.23522048841928486</v>
      </c>
      <c r="U312" s="36">
        <f t="shared" si="69"/>
        <v>4.6000399817226478E-2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18085280</v>
      </c>
      <c r="E313" s="31">
        <v>18085280</v>
      </c>
      <c r="F313" s="31">
        <v>529475</v>
      </c>
      <c r="G313" s="36">
        <f t="shared" si="63"/>
        <v>2.9276571886086365E-2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529475</v>
      </c>
      <c r="O313" s="36">
        <f t="shared" si="67"/>
        <v>2.9276571886086365E-2</v>
      </c>
      <c r="P313" s="31">
        <v>1964754</v>
      </c>
      <c r="Q313" s="31">
        <v>24146109</v>
      </c>
      <c r="R313" s="31">
        <v>21443570</v>
      </c>
      <c r="S313" s="31">
        <v>1964754</v>
      </c>
      <c r="T313" s="36">
        <f t="shared" si="68"/>
        <v>8.136938336524531E-2</v>
      </c>
      <c r="U313" s="36">
        <f t="shared" si="69"/>
        <v>-0.73051333652966222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439222</v>
      </c>
      <c r="E314" s="31">
        <v>439222</v>
      </c>
      <c r="F314" s="31">
        <v>3070</v>
      </c>
      <c r="G314" s="36">
        <f t="shared" si="63"/>
        <v>6.9896316669019309E-3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3070</v>
      </c>
      <c r="O314" s="36">
        <f t="shared" si="67"/>
        <v>6.9896316669019309E-3</v>
      </c>
      <c r="P314" s="31">
        <v>3263</v>
      </c>
      <c r="Q314" s="31">
        <v>389100</v>
      </c>
      <c r="R314" s="31">
        <v>391687</v>
      </c>
      <c r="S314" s="31">
        <v>3263</v>
      </c>
      <c r="T314" s="36">
        <f t="shared" si="68"/>
        <v>8.3860190182472368E-3</v>
      </c>
      <c r="U314" s="36">
        <f t="shared" si="69"/>
        <v>-5.9148023291449636E-2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21829455</v>
      </c>
      <c r="E317" s="32">
        <f>SUM(E311:E316)</f>
        <v>24307584</v>
      </c>
      <c r="F317" s="32">
        <f>SUM(F311:F316)</f>
        <v>1379294</v>
      </c>
      <c r="G317" s="37">
        <f t="shared" si="63"/>
        <v>6.3184994769681604E-2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1379294</v>
      </c>
      <c r="O317" s="37">
        <f t="shared" si="67"/>
        <v>6.3184994769681604E-2</v>
      </c>
      <c r="P317" s="32">
        <f>SUM(P311:P316)</f>
        <v>2619525</v>
      </c>
      <c r="Q317" s="32">
        <f>SUM(Q311:Q316)</f>
        <v>27969335</v>
      </c>
      <c r="R317" s="32">
        <f>SUM(R311:R316)</f>
        <v>27167536</v>
      </c>
      <c r="S317" s="32">
        <f>SUM(S311:S316)</f>
        <v>2619525</v>
      </c>
      <c r="T317" s="37">
        <f t="shared" si="68"/>
        <v>9.3657035464018004E-2</v>
      </c>
      <c r="U317" s="37">
        <f t="shared" si="69"/>
        <v>-0.47345644725665914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128974</v>
      </c>
      <c r="E318" s="31">
        <v>128974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158974</v>
      </c>
      <c r="R318" s="31">
        <v>76018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24561353</v>
      </c>
      <c r="E319" s="31">
        <v>24561353</v>
      </c>
      <c r="F319" s="31">
        <v>5109237</v>
      </c>
      <c r="G319" s="36">
        <f t="shared" si="63"/>
        <v>0.20801936277696104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5109237</v>
      </c>
      <c r="O319" s="36">
        <f t="shared" si="67"/>
        <v>0.20801936277696104</v>
      </c>
      <c r="P319" s="31">
        <v>5894484</v>
      </c>
      <c r="Q319" s="31">
        <v>23038730</v>
      </c>
      <c r="R319" s="31">
        <v>25185839</v>
      </c>
      <c r="S319" s="31">
        <v>5894484</v>
      </c>
      <c r="T319" s="36">
        <f t="shared" si="68"/>
        <v>0.25585108206919394</v>
      </c>
      <c r="U319" s="36">
        <f t="shared" si="69"/>
        <v>-0.13321725871170398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12278490</v>
      </c>
      <c r="E320" s="31">
        <v>12278490</v>
      </c>
      <c r="F320" s="31">
        <v>1930492</v>
      </c>
      <c r="G320" s="36">
        <f t="shared" si="63"/>
        <v>0.15722552203080345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1930492</v>
      </c>
      <c r="O320" s="36">
        <f t="shared" si="67"/>
        <v>0.15722552203080345</v>
      </c>
      <c r="P320" s="31">
        <v>1427145</v>
      </c>
      <c r="Q320" s="31">
        <v>11257600</v>
      </c>
      <c r="R320" s="31">
        <v>10600220</v>
      </c>
      <c r="S320" s="31">
        <v>1427145</v>
      </c>
      <c r="T320" s="36">
        <f t="shared" si="68"/>
        <v>0.1267716920125071</v>
      </c>
      <c r="U320" s="36">
        <f t="shared" si="69"/>
        <v>0.35269506602342449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643500</v>
      </c>
      <c r="E321" s="31">
        <v>639500</v>
      </c>
      <c r="F321" s="31">
        <v>0</v>
      </c>
      <c r="G321" s="36">
        <f t="shared" si="63"/>
        <v>0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0</v>
      </c>
      <c r="O321" s="36">
        <f t="shared" si="67"/>
        <v>0</v>
      </c>
      <c r="P321" s="31">
        <v>0</v>
      </c>
      <c r="Q321" s="31">
        <v>924225</v>
      </c>
      <c r="R321" s="31">
        <v>625475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3401974</v>
      </c>
      <c r="E322" s="31">
        <v>3401974</v>
      </c>
      <c r="F322" s="31">
        <v>676608</v>
      </c>
      <c r="G322" s="36">
        <f t="shared" si="63"/>
        <v>0.1988868815575898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676608</v>
      </c>
      <c r="O322" s="36">
        <f t="shared" si="67"/>
        <v>0.1988868815575898</v>
      </c>
      <c r="P322" s="31">
        <v>699997</v>
      </c>
      <c r="Q322" s="31">
        <v>3252103</v>
      </c>
      <c r="R322" s="31">
        <v>3509682</v>
      </c>
      <c r="S322" s="31">
        <v>699997</v>
      </c>
      <c r="T322" s="36">
        <f t="shared" si="68"/>
        <v>0.21524441261546759</v>
      </c>
      <c r="U322" s="36">
        <f t="shared" si="69"/>
        <v>-3.3413000341430021E-2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41014291</v>
      </c>
      <c r="E323" s="32">
        <f>SUM(E318:E322)</f>
        <v>41010291</v>
      </c>
      <c r="F323" s="32">
        <f>SUM(F318:F322)</f>
        <v>7716337</v>
      </c>
      <c r="G323" s="37">
        <f t="shared" si="63"/>
        <v>0.18813776398085244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7716337</v>
      </c>
      <c r="O323" s="37">
        <f t="shared" si="67"/>
        <v>0.18813776398085244</v>
      </c>
      <c r="P323" s="32">
        <f>SUM(P318:P322)</f>
        <v>8021626</v>
      </c>
      <c r="Q323" s="32">
        <f>SUM(Q318:Q322)</f>
        <v>38631632</v>
      </c>
      <c r="R323" s="32">
        <f>SUM(R318:R322)</f>
        <v>39997234</v>
      </c>
      <c r="S323" s="32">
        <f>SUM(S318:S322)</f>
        <v>8021626</v>
      </c>
      <c r="T323" s="37">
        <f t="shared" si="68"/>
        <v>0.2076439845979067</v>
      </c>
      <c r="U323" s="37">
        <f t="shared" si="69"/>
        <v>-3.8058244051767054E-2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6075982</v>
      </c>
      <c r="E325" s="31">
        <v>6075982</v>
      </c>
      <c r="F325" s="31">
        <v>1278712</v>
      </c>
      <c r="G325" s="36">
        <f t="shared" si="63"/>
        <v>0.21045355302237564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1278712</v>
      </c>
      <c r="O325" s="36">
        <f t="shared" si="67"/>
        <v>0.21045355302237564</v>
      </c>
      <c r="P325" s="31">
        <v>1122091</v>
      </c>
      <c r="Q325" s="31">
        <v>5889292</v>
      </c>
      <c r="R325" s="31">
        <v>5849242</v>
      </c>
      <c r="S325" s="31">
        <v>1122091</v>
      </c>
      <c r="T325" s="36">
        <f t="shared" si="68"/>
        <v>0.19053071235048288</v>
      </c>
      <c r="U325" s="36">
        <f t="shared" si="69"/>
        <v>0.13957958846475016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12085897</v>
      </c>
      <c r="E326" s="31">
        <v>12121897</v>
      </c>
      <c r="F326" s="31">
        <v>2417454</v>
      </c>
      <c r="G326" s="36">
        <f t="shared" si="63"/>
        <v>0.20002272069669302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2417454</v>
      </c>
      <c r="O326" s="36">
        <f t="shared" si="67"/>
        <v>0.20002272069669302</v>
      </c>
      <c r="P326" s="31">
        <v>2312519</v>
      </c>
      <c r="Q326" s="31">
        <v>10406725</v>
      </c>
      <c r="R326" s="31">
        <v>11369856</v>
      </c>
      <c r="S326" s="31">
        <v>2312519</v>
      </c>
      <c r="T326" s="36">
        <f t="shared" si="68"/>
        <v>0.22221390495088514</v>
      </c>
      <c r="U326" s="36">
        <f t="shared" si="69"/>
        <v>4.537692447067454E-2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4529680</v>
      </c>
      <c r="E327" s="31">
        <v>4524680</v>
      </c>
      <c r="F327" s="31">
        <v>579818</v>
      </c>
      <c r="G327" s="36">
        <f t="shared" si="63"/>
        <v>0.128004185726144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579818</v>
      </c>
      <c r="O327" s="36">
        <f t="shared" si="67"/>
        <v>0.128004185726144</v>
      </c>
      <c r="P327" s="31">
        <v>735386</v>
      </c>
      <c r="Q327" s="31">
        <v>3597510</v>
      </c>
      <c r="R327" s="31">
        <v>3859497</v>
      </c>
      <c r="S327" s="31">
        <v>735386</v>
      </c>
      <c r="T327" s="36">
        <f t="shared" si="68"/>
        <v>0.20441527612153962</v>
      </c>
      <c r="U327" s="36">
        <f t="shared" si="69"/>
        <v>-0.21154604520619102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5145669</v>
      </c>
      <c r="E330" s="31">
        <v>5145669</v>
      </c>
      <c r="F330" s="31">
        <v>823778</v>
      </c>
      <c r="G330" s="36">
        <f t="shared" si="63"/>
        <v>0.16009152551398079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823778</v>
      </c>
      <c r="O330" s="36">
        <f t="shared" si="67"/>
        <v>0.16009152551398079</v>
      </c>
      <c r="P330" s="31">
        <v>1609194</v>
      </c>
      <c r="Q330" s="31">
        <v>6661787</v>
      </c>
      <c r="R330" s="31">
        <v>7009338</v>
      </c>
      <c r="S330" s="31">
        <v>1609194</v>
      </c>
      <c r="T330" s="36">
        <f t="shared" si="68"/>
        <v>0.24155590684601594</v>
      </c>
      <c r="U330" s="36">
        <f t="shared" si="69"/>
        <v>-0.48808036818432088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3955033</v>
      </c>
      <c r="E331" s="31">
        <v>4026959</v>
      </c>
      <c r="F331" s="31">
        <v>879751</v>
      </c>
      <c r="G331" s="36">
        <f t="shared" si="63"/>
        <v>0.22243834627928516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879751</v>
      </c>
      <c r="O331" s="36">
        <f t="shared" si="67"/>
        <v>0.22243834627928516</v>
      </c>
      <c r="P331" s="31">
        <v>791999</v>
      </c>
      <c r="Q331" s="31">
        <v>3898434</v>
      </c>
      <c r="R331" s="31">
        <v>3659735</v>
      </c>
      <c r="S331" s="31">
        <v>791999</v>
      </c>
      <c r="T331" s="36">
        <f t="shared" si="68"/>
        <v>0.20315824251481493</v>
      </c>
      <c r="U331" s="36">
        <f t="shared" si="69"/>
        <v>0.11079811969459552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31792261</v>
      </c>
      <c r="E332" s="32">
        <f>SUM(E324:E331)</f>
        <v>31895187</v>
      </c>
      <c r="F332" s="32">
        <f>SUM(F324:F331)</f>
        <v>5979513</v>
      </c>
      <c r="G332" s="37">
        <f t="shared" si="63"/>
        <v>0.18808077223573372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5979513</v>
      </c>
      <c r="O332" s="37">
        <f t="shared" si="67"/>
        <v>0.18808077223573372</v>
      </c>
      <c r="P332" s="32">
        <f>SUM(P324:P331)</f>
        <v>6571189</v>
      </c>
      <c r="Q332" s="32">
        <f>SUM(Q324:Q331)</f>
        <v>30453748</v>
      </c>
      <c r="R332" s="32">
        <f>SUM(R324:R331)</f>
        <v>31747668</v>
      </c>
      <c r="S332" s="32">
        <f>SUM(S324:S331)</f>
        <v>6571189</v>
      </c>
      <c r="T332" s="37">
        <f t="shared" si="68"/>
        <v>0.21577603518621091</v>
      </c>
      <c r="U332" s="37">
        <f t="shared" si="69"/>
        <v>-9.004093475320829E-2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0</v>
      </c>
      <c r="E337" s="32">
        <f>SUM(E333:E336)</f>
        <v>0</v>
      </c>
      <c r="F337" s="32">
        <f>SUM(F333:F336)</f>
        <v>0</v>
      </c>
      <c r="G337" s="37">
        <f t="shared" si="63"/>
        <v>0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0</v>
      </c>
      <c r="O337" s="37">
        <f t="shared" si="67"/>
        <v>0</v>
      </c>
      <c r="P337" s="32">
        <f>SUM(P333:P336)</f>
        <v>0</v>
      </c>
      <c r="Q337" s="32">
        <f>SUM(Q333:Q336)</f>
        <v>0</v>
      </c>
      <c r="R337" s="32">
        <f>SUM(R333:R336)</f>
        <v>0</v>
      </c>
      <c r="S337" s="32">
        <f>SUM(S333:S336)</f>
        <v>0</v>
      </c>
      <c r="T337" s="37">
        <f t="shared" si="68"/>
        <v>0</v>
      </c>
      <c r="U337" s="37">
        <f t="shared" si="69"/>
        <v>0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396703484</v>
      </c>
      <c r="E338" s="32">
        <f>SUM(E302,E304:E309,E311:E316,E318:E322,E324:E331,E333:E336)</f>
        <v>399280539</v>
      </c>
      <c r="F338" s="32">
        <f>SUM(F302,F304:F309,F311:F316,F318:F322,F324:F331,F333:F336)</f>
        <v>69176225</v>
      </c>
      <c r="G338" s="37">
        <f t="shared" si="63"/>
        <v>0.17437765936030952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69176225</v>
      </c>
      <c r="O338" s="37">
        <f t="shared" si="67"/>
        <v>0.17437765936030952</v>
      </c>
      <c r="P338" s="32">
        <f>SUM(P302,P304:P309,P311:P316,P318:P322,P324:P331,P333:P336)</f>
        <v>69736144</v>
      </c>
      <c r="Q338" s="32">
        <f>SUM(Q302,Q304:Q309,Q311:Q316,Q318:Q322,Q324:Q331,Q333:Q336)</f>
        <v>345830003</v>
      </c>
      <c r="R338" s="32">
        <f>SUM(R302,R304:R309,R311:R316,R318:R322,R324:R331,R333:R336)</f>
        <v>359131431</v>
      </c>
      <c r="S338" s="32">
        <f>SUM(S302,S304:S309,S311:S316,S318:S322,S324:S331,S333:S336)</f>
        <v>69736144</v>
      </c>
      <c r="T338" s="37">
        <f t="shared" si="68"/>
        <v>0.20164862329773048</v>
      </c>
      <c r="U338" s="37">
        <f t="shared" si="69"/>
        <v>-8.0291075457226135E-3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1775447733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1778029797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341288825</v>
      </c>
      <c r="G339" s="39">
        <f t="shared" si="63"/>
        <v>0.19222690629327582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341288825</v>
      </c>
      <c r="O339" s="39">
        <f t="shared" si="67"/>
        <v>0.19222690629327582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324957798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1629423695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1729383637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324957798</v>
      </c>
      <c r="T339" s="39">
        <f t="shared" si="68"/>
        <v>0.19943112340710131</v>
      </c>
      <c r="U339" s="39">
        <f t="shared" si="69"/>
        <v>5.0255839682911585E-2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3503924076</v>
      </c>
      <c r="E8" s="31">
        <v>3501924076</v>
      </c>
      <c r="F8" s="31">
        <v>996359552</v>
      </c>
      <c r="G8" s="36">
        <f>IF(($D8       =0),0,($F8       /$D8       ))</f>
        <v>0.28435534857177081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996359552</v>
      </c>
      <c r="O8" s="36">
        <f>IF(($D8       =0),0,($N8       /$D8       ))</f>
        <v>0.28435534857177081</v>
      </c>
      <c r="P8" s="31">
        <v>931142423</v>
      </c>
      <c r="Q8" s="31">
        <v>3093836681</v>
      </c>
      <c r="R8" s="31">
        <v>3045678236</v>
      </c>
      <c r="S8" s="31">
        <v>931142423</v>
      </c>
      <c r="T8" s="36">
        <f>IF(($Q8       =0),0,($S8       /$Q8       ))</f>
        <v>0.30096689612556832</v>
      </c>
      <c r="U8" s="36">
        <f>IF(($P8       =0),0,(($F8       /$P8       )-1))</f>
        <v>7.0039907310720739E-2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6686110900</v>
      </c>
      <c r="E9" s="31">
        <v>6686110900</v>
      </c>
      <c r="F9" s="31">
        <v>1925980572</v>
      </c>
      <c r="G9" s="36">
        <f>IF(($D9       =0),0,($F9       /$D9       ))</f>
        <v>0.28805692887923828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1925980572</v>
      </c>
      <c r="O9" s="36">
        <f>IF(($D9       =0),0,($N9       /$D9       ))</f>
        <v>0.28805692887923828</v>
      </c>
      <c r="P9" s="31">
        <v>1653394866</v>
      </c>
      <c r="Q9" s="31">
        <v>5658981050</v>
      </c>
      <c r="R9" s="31">
        <v>5691956020</v>
      </c>
      <c r="S9" s="31">
        <v>1653394866</v>
      </c>
      <c r="T9" s="36">
        <f>IF(($Q9       =0),0,($S9       /$Q9       ))</f>
        <v>0.29217183294861893</v>
      </c>
      <c r="U9" s="36">
        <f>IF(($P9       =0),0,(($F9       /$P9       )-1))</f>
        <v>0.1648642508848821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10190034976</v>
      </c>
      <c r="E10" s="32">
        <f>SUM(E8:E9)</f>
        <v>10188034976</v>
      </c>
      <c r="F10" s="32">
        <f>SUM(F8:F9)</f>
        <v>2922340124</v>
      </c>
      <c r="G10" s="37">
        <f t="shared" ref="G10:G54" si="0">IF(($D10      =0),0,($F10      /$D10      ))</f>
        <v>0.28678411123051284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2922340124</v>
      </c>
      <c r="O10" s="37">
        <f t="shared" ref="O10:O54" si="4">IF(($D10      =0),0,($N10      /$D10      ))</f>
        <v>0.28678411123051284</v>
      </c>
      <c r="P10" s="32">
        <f>SUM(P8:P9)</f>
        <v>2584537289</v>
      </c>
      <c r="Q10" s="32">
        <f>SUM(Q8:Q9)</f>
        <v>8752817731</v>
      </c>
      <c r="R10" s="32">
        <f>SUM(R8:R9)</f>
        <v>8737634256</v>
      </c>
      <c r="S10" s="32">
        <f>SUM(S8:S9)</f>
        <v>2584537289</v>
      </c>
      <c r="T10" s="37">
        <f t="shared" ref="T10:T54" si="5">IF(($Q10      =0),0,($S10      /$Q10      ))</f>
        <v>0.29528060202216955</v>
      </c>
      <c r="U10" s="37">
        <f t="shared" ref="U10:U54" si="6">IF(($P10      =0),0,(($F10      /$P10      )-1))</f>
        <v>0.13070147466539406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167735489</v>
      </c>
      <c r="E11" s="31">
        <v>167735489</v>
      </c>
      <c r="F11" s="31">
        <v>38810080</v>
      </c>
      <c r="G11" s="36">
        <f t="shared" si="0"/>
        <v>0.23137667664354561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38810080</v>
      </c>
      <c r="O11" s="36">
        <f t="shared" si="4"/>
        <v>0.23137667664354561</v>
      </c>
      <c r="P11" s="31">
        <v>34397393</v>
      </c>
      <c r="Q11" s="31">
        <v>158337614</v>
      </c>
      <c r="R11" s="31">
        <v>153439866</v>
      </c>
      <c r="S11" s="31">
        <v>34397393</v>
      </c>
      <c r="T11" s="36">
        <f t="shared" si="5"/>
        <v>0.21724081935452177</v>
      </c>
      <c r="U11" s="36">
        <f t="shared" si="6"/>
        <v>0.12828550698595098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159390164</v>
      </c>
      <c r="E12" s="31">
        <v>159390164</v>
      </c>
      <c r="F12" s="31">
        <v>12500883</v>
      </c>
      <c r="G12" s="36">
        <f t="shared" si="0"/>
        <v>7.8429450640379539E-2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12500883</v>
      </c>
      <c r="O12" s="36">
        <f t="shared" si="4"/>
        <v>7.8429450640379539E-2</v>
      </c>
      <c r="P12" s="31">
        <v>41027654</v>
      </c>
      <c r="Q12" s="31">
        <v>140534851</v>
      </c>
      <c r="R12" s="31">
        <v>136862316</v>
      </c>
      <c r="S12" s="31">
        <v>41027654</v>
      </c>
      <c r="T12" s="36">
        <f t="shared" si="5"/>
        <v>0.2919393567365009</v>
      </c>
      <c r="U12" s="36">
        <f t="shared" si="6"/>
        <v>-0.69530592707055594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234477767</v>
      </c>
      <c r="E13" s="31">
        <v>234477767</v>
      </c>
      <c r="F13" s="31">
        <v>22215893</v>
      </c>
      <c r="G13" s="36">
        <f t="shared" si="0"/>
        <v>9.4746266497838155E-2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22215893</v>
      </c>
      <c r="O13" s="36">
        <f t="shared" si="4"/>
        <v>9.4746266497838155E-2</v>
      </c>
      <c r="P13" s="31">
        <v>25391186</v>
      </c>
      <c r="Q13" s="31">
        <v>147268464</v>
      </c>
      <c r="R13" s="31">
        <v>202627644</v>
      </c>
      <c r="S13" s="31">
        <v>25391186</v>
      </c>
      <c r="T13" s="36">
        <f t="shared" si="5"/>
        <v>0.17241427872840448</v>
      </c>
      <c r="U13" s="36">
        <f t="shared" si="6"/>
        <v>-0.12505493047863148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108986396</v>
      </c>
      <c r="E14" s="31">
        <v>108986396</v>
      </c>
      <c r="F14" s="31">
        <v>22084383</v>
      </c>
      <c r="G14" s="36">
        <f t="shared" si="0"/>
        <v>0.20263430859756112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22084383</v>
      </c>
      <c r="O14" s="36">
        <f t="shared" si="4"/>
        <v>0.20263430859756112</v>
      </c>
      <c r="P14" s="31">
        <v>23911623</v>
      </c>
      <c r="Q14" s="31">
        <v>91702594</v>
      </c>
      <c r="R14" s="31">
        <v>91248794</v>
      </c>
      <c r="S14" s="31">
        <v>23911623</v>
      </c>
      <c r="T14" s="36">
        <f t="shared" si="5"/>
        <v>0.26075187142470585</v>
      </c>
      <c r="U14" s="36">
        <f t="shared" si="6"/>
        <v>-7.6416393818186212E-2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57529645</v>
      </c>
      <c r="E15" s="31">
        <v>57529645</v>
      </c>
      <c r="F15" s="31">
        <v>9986045</v>
      </c>
      <c r="G15" s="36">
        <f t="shared" si="0"/>
        <v>0.17358085557454769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9986045</v>
      </c>
      <c r="O15" s="36">
        <f t="shared" si="4"/>
        <v>0.17358085557454769</v>
      </c>
      <c r="P15" s="31">
        <v>11594552</v>
      </c>
      <c r="Q15" s="31">
        <v>39355845</v>
      </c>
      <c r="R15" s="31">
        <v>45556046</v>
      </c>
      <c r="S15" s="31">
        <v>11594552</v>
      </c>
      <c r="T15" s="36">
        <f t="shared" si="5"/>
        <v>0.29460813254041429</v>
      </c>
      <c r="U15" s="36">
        <f t="shared" si="6"/>
        <v>-0.13872955160320122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424019503</v>
      </c>
      <c r="E16" s="31">
        <v>424019503</v>
      </c>
      <c r="F16" s="31">
        <v>121710682</v>
      </c>
      <c r="G16" s="36">
        <f t="shared" si="0"/>
        <v>0.28704029210656379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121710682</v>
      </c>
      <c r="O16" s="36">
        <f t="shared" si="4"/>
        <v>0.28704029210656379</v>
      </c>
      <c r="P16" s="31">
        <v>103094414</v>
      </c>
      <c r="Q16" s="31">
        <v>408286303</v>
      </c>
      <c r="R16" s="31">
        <v>382968861</v>
      </c>
      <c r="S16" s="31">
        <v>103094414</v>
      </c>
      <c r="T16" s="36">
        <f t="shared" si="5"/>
        <v>0.25250519853956499</v>
      </c>
      <c r="U16" s="36">
        <f t="shared" si="6"/>
        <v>0.18057494366280591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13508740</v>
      </c>
      <c r="E17" s="31">
        <v>13508740</v>
      </c>
      <c r="F17" s="31">
        <v>2264361</v>
      </c>
      <c r="G17" s="36">
        <f t="shared" si="0"/>
        <v>0.1676219247687053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2264361</v>
      </c>
      <c r="O17" s="36">
        <f t="shared" si="4"/>
        <v>0.1676219247687053</v>
      </c>
      <c r="P17" s="31">
        <v>2600534</v>
      </c>
      <c r="Q17" s="31">
        <v>9477570</v>
      </c>
      <c r="R17" s="31">
        <v>12031103</v>
      </c>
      <c r="S17" s="31">
        <v>2600534</v>
      </c>
      <c r="T17" s="36">
        <f t="shared" si="5"/>
        <v>0.27438826619059525</v>
      </c>
      <c r="U17" s="36">
        <f t="shared" si="6"/>
        <v>-0.12927075746750472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1165647704</v>
      </c>
      <c r="E19" s="32">
        <f>SUM(E11:E18)</f>
        <v>1165647704</v>
      </c>
      <c r="F19" s="32">
        <f>SUM(F11:F18)</f>
        <v>229572327</v>
      </c>
      <c r="G19" s="37">
        <f t="shared" si="0"/>
        <v>0.19694829425066152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229572327</v>
      </c>
      <c r="O19" s="37">
        <f t="shared" si="4"/>
        <v>0.19694829425066152</v>
      </c>
      <c r="P19" s="32">
        <f>SUM(P11:P18)</f>
        <v>242017356</v>
      </c>
      <c r="Q19" s="32">
        <f>SUM(Q11:Q18)</f>
        <v>994963241</v>
      </c>
      <c r="R19" s="32">
        <f>SUM(R11:R18)</f>
        <v>1024734630</v>
      </c>
      <c r="S19" s="32">
        <f>SUM(S11:S18)</f>
        <v>242017356</v>
      </c>
      <c r="T19" s="37">
        <f t="shared" si="5"/>
        <v>0.24324250990092608</v>
      </c>
      <c r="U19" s="37">
        <f t="shared" si="6"/>
        <v>-5.1422051730868445E-2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9893177</v>
      </c>
      <c r="E20" s="31">
        <v>9893177</v>
      </c>
      <c r="F20" s="31">
        <v>4669961</v>
      </c>
      <c r="G20" s="36">
        <f t="shared" si="0"/>
        <v>0.47203855748259632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4669961</v>
      </c>
      <c r="O20" s="36">
        <f t="shared" si="4"/>
        <v>0.47203855748259632</v>
      </c>
      <c r="P20" s="31">
        <v>1013475</v>
      </c>
      <c r="Q20" s="31">
        <v>7223625</v>
      </c>
      <c r="R20" s="31">
        <v>7223625</v>
      </c>
      <c r="S20" s="31">
        <v>1013475</v>
      </c>
      <c r="T20" s="36">
        <f t="shared" si="5"/>
        <v>0.14030005710429319</v>
      </c>
      <c r="U20" s="36">
        <f t="shared" si="6"/>
        <v>3.6078699523915239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</v>
      </c>
      <c r="E21" s="31">
        <v>1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151487</v>
      </c>
      <c r="Q21" s="31">
        <v>0</v>
      </c>
      <c r="R21" s="31">
        <v>199999</v>
      </c>
      <c r="S21" s="31">
        <v>151487</v>
      </c>
      <c r="T21" s="36">
        <f t="shared" si="5"/>
        <v>0</v>
      </c>
      <c r="U21" s="36">
        <f t="shared" si="6"/>
        <v>-1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17510108</v>
      </c>
      <c r="E22" s="31">
        <v>17510108</v>
      </c>
      <c r="F22" s="31">
        <v>4639835</v>
      </c>
      <c r="G22" s="36">
        <f t="shared" si="0"/>
        <v>0.26498037590630508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4639835</v>
      </c>
      <c r="O22" s="36">
        <f t="shared" si="4"/>
        <v>0.26498037590630508</v>
      </c>
      <c r="P22" s="31">
        <v>3143726</v>
      </c>
      <c r="Q22" s="31">
        <v>23120617</v>
      </c>
      <c r="R22" s="31">
        <v>25245618</v>
      </c>
      <c r="S22" s="31">
        <v>3143726</v>
      </c>
      <c r="T22" s="36">
        <f t="shared" si="5"/>
        <v>0.13597067932918919</v>
      </c>
      <c r="U22" s="36">
        <f t="shared" si="6"/>
        <v>0.47590311623850168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59363795</v>
      </c>
      <c r="E23" s="31">
        <v>59363795</v>
      </c>
      <c r="F23" s="31">
        <v>14787947</v>
      </c>
      <c r="G23" s="36">
        <f t="shared" si="0"/>
        <v>0.24910717045633624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14787947</v>
      </c>
      <c r="O23" s="36">
        <f t="shared" si="4"/>
        <v>0.24910717045633624</v>
      </c>
      <c r="P23" s="31">
        <v>7057545</v>
      </c>
      <c r="Q23" s="31">
        <v>45776844</v>
      </c>
      <c r="R23" s="31">
        <v>55057286</v>
      </c>
      <c r="S23" s="31">
        <v>7057545</v>
      </c>
      <c r="T23" s="36">
        <f t="shared" si="5"/>
        <v>0.15417281715620237</v>
      </c>
      <c r="U23" s="36">
        <f t="shared" si="6"/>
        <v>1.0953386765511235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7903250</v>
      </c>
      <c r="E24" s="31">
        <v>7903250</v>
      </c>
      <c r="F24" s="31">
        <v>928840</v>
      </c>
      <c r="G24" s="36">
        <f t="shared" si="0"/>
        <v>0.11752633410305886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928840</v>
      </c>
      <c r="O24" s="36">
        <f t="shared" si="4"/>
        <v>0.11752633410305886</v>
      </c>
      <c r="P24" s="31">
        <v>1798901</v>
      </c>
      <c r="Q24" s="31">
        <v>7640748</v>
      </c>
      <c r="R24" s="31">
        <v>7640748</v>
      </c>
      <c r="S24" s="31">
        <v>1798901</v>
      </c>
      <c r="T24" s="36">
        <f t="shared" si="5"/>
        <v>0.23543519561173853</v>
      </c>
      <c r="U24" s="36">
        <f t="shared" si="6"/>
        <v>-0.48366252506391405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137480545</v>
      </c>
      <c r="E25" s="31">
        <v>137480545</v>
      </c>
      <c r="F25" s="31">
        <v>36727188</v>
      </c>
      <c r="G25" s="36">
        <f t="shared" si="0"/>
        <v>0.26714462035337438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36727188</v>
      </c>
      <c r="O25" s="36">
        <f t="shared" si="4"/>
        <v>0.26714462035337438</v>
      </c>
      <c r="P25" s="31">
        <v>27266257</v>
      </c>
      <c r="Q25" s="31">
        <v>104590704</v>
      </c>
      <c r="R25" s="31">
        <v>120378213</v>
      </c>
      <c r="S25" s="31">
        <v>27266257</v>
      </c>
      <c r="T25" s="36">
        <f t="shared" si="5"/>
        <v>0.26069484148419159</v>
      </c>
      <c r="U25" s="36">
        <f t="shared" si="6"/>
        <v>0.34698312276598875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232150876</v>
      </c>
      <c r="E27" s="32">
        <f>SUM(E20:E26)</f>
        <v>232150876</v>
      </c>
      <c r="F27" s="32">
        <f>SUM(F20:F26)</f>
        <v>61753771</v>
      </c>
      <c r="G27" s="37">
        <f t="shared" si="0"/>
        <v>0.26600705568735394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61753771</v>
      </c>
      <c r="O27" s="37">
        <f t="shared" si="4"/>
        <v>0.26600705568735394</v>
      </c>
      <c r="P27" s="32">
        <f>SUM(P20:P26)</f>
        <v>40431391</v>
      </c>
      <c r="Q27" s="32">
        <f>SUM(Q20:Q26)</f>
        <v>188352538</v>
      </c>
      <c r="R27" s="32">
        <f>SUM(R20:R26)</f>
        <v>215745489</v>
      </c>
      <c r="S27" s="32">
        <f>SUM(S20:S26)</f>
        <v>40431391</v>
      </c>
      <c r="T27" s="37">
        <f t="shared" si="5"/>
        <v>0.21465806316875857</v>
      </c>
      <c r="U27" s="37">
        <f t="shared" si="6"/>
        <v>0.52737191258148908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79067810</v>
      </c>
      <c r="E28" s="31">
        <v>79067810</v>
      </c>
      <c r="F28" s="31">
        <v>49153308</v>
      </c>
      <c r="G28" s="36">
        <f t="shared" si="0"/>
        <v>0.62166016739302632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49153308</v>
      </c>
      <c r="O28" s="36">
        <f t="shared" si="4"/>
        <v>0.62166016739302632</v>
      </c>
      <c r="P28" s="31">
        <v>2676284</v>
      </c>
      <c r="Q28" s="31">
        <v>43861870</v>
      </c>
      <c r="R28" s="31">
        <v>43875477</v>
      </c>
      <c r="S28" s="31">
        <v>2676284</v>
      </c>
      <c r="T28" s="36">
        <f t="shared" si="5"/>
        <v>6.1016185584426744E-2</v>
      </c>
      <c r="U28" s="36">
        <f t="shared" si="6"/>
        <v>17.366252609962171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56522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56522</v>
      </c>
      <c r="O29" s="36">
        <f t="shared" si="4"/>
        <v>0</v>
      </c>
      <c r="P29" s="31">
        <v>0</v>
      </c>
      <c r="Q29" s="31">
        <v>1552800</v>
      </c>
      <c r="R29" s="31">
        <v>2962073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20762235</v>
      </c>
      <c r="E30" s="31">
        <v>20762235</v>
      </c>
      <c r="F30" s="31">
        <v>10187745</v>
      </c>
      <c r="G30" s="36">
        <f t="shared" si="0"/>
        <v>0.49068633506941811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10187745</v>
      </c>
      <c r="O30" s="36">
        <f t="shared" si="4"/>
        <v>0.49068633506941811</v>
      </c>
      <c r="P30" s="31">
        <v>10731586</v>
      </c>
      <c r="Q30" s="31">
        <v>20359937</v>
      </c>
      <c r="R30" s="31">
        <v>23038947</v>
      </c>
      <c r="S30" s="31">
        <v>10731586</v>
      </c>
      <c r="T30" s="36">
        <f t="shared" si="5"/>
        <v>0.52709328128078192</v>
      </c>
      <c r="U30" s="36">
        <f t="shared" si="6"/>
        <v>-5.0676666058493081E-2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100000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20949237</v>
      </c>
      <c r="E32" s="31">
        <v>20949237</v>
      </c>
      <c r="F32" s="31">
        <v>6197100</v>
      </c>
      <c r="G32" s="36">
        <f t="shared" si="0"/>
        <v>0.29581506954167353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6197100</v>
      </c>
      <c r="O32" s="36">
        <f t="shared" si="4"/>
        <v>0.29581506954167353</v>
      </c>
      <c r="P32" s="31">
        <v>4775828</v>
      </c>
      <c r="Q32" s="31">
        <v>19938867</v>
      </c>
      <c r="R32" s="31">
        <v>19805541</v>
      </c>
      <c r="S32" s="31">
        <v>4775828</v>
      </c>
      <c r="T32" s="36">
        <f t="shared" si="5"/>
        <v>0.23952353962740211</v>
      </c>
      <c r="U32" s="36">
        <f t="shared" si="6"/>
        <v>0.2975969821358726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386918737</v>
      </c>
      <c r="E33" s="31">
        <v>381821475</v>
      </c>
      <c r="F33" s="31">
        <v>94748184</v>
      </c>
      <c r="G33" s="36">
        <f t="shared" si="0"/>
        <v>0.24487876894935692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94748184</v>
      </c>
      <c r="O33" s="36">
        <f t="shared" si="4"/>
        <v>0.24487876894935692</v>
      </c>
      <c r="P33" s="31">
        <v>136062930</v>
      </c>
      <c r="Q33" s="31">
        <v>304541275</v>
      </c>
      <c r="R33" s="31">
        <v>386703909</v>
      </c>
      <c r="S33" s="31">
        <v>136062930</v>
      </c>
      <c r="T33" s="36">
        <f t="shared" si="5"/>
        <v>0.4467799315544338</v>
      </c>
      <c r="U33" s="36">
        <f t="shared" si="6"/>
        <v>-0.30364439454596492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507698019</v>
      </c>
      <c r="E35" s="32">
        <f>SUM(E28:E34)</f>
        <v>502600757</v>
      </c>
      <c r="F35" s="32">
        <f>SUM(F28:F34)</f>
        <v>160342859</v>
      </c>
      <c r="G35" s="37">
        <f t="shared" si="0"/>
        <v>0.31582329061638509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160342859</v>
      </c>
      <c r="O35" s="37">
        <f t="shared" si="4"/>
        <v>0.31582329061638509</v>
      </c>
      <c r="P35" s="32">
        <f>SUM(P28:P34)</f>
        <v>154246628</v>
      </c>
      <c r="Q35" s="32">
        <f>SUM(Q28:Q34)</f>
        <v>390354749</v>
      </c>
      <c r="R35" s="32">
        <f>SUM(R28:R34)</f>
        <v>476385947</v>
      </c>
      <c r="S35" s="32">
        <f>SUM(S28:S34)</f>
        <v>154246628</v>
      </c>
      <c r="T35" s="37">
        <f t="shared" si="5"/>
        <v>0.39514474563238888</v>
      </c>
      <c r="U35" s="37">
        <f t="shared" si="6"/>
        <v>3.9522620877002312E-2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70438152</v>
      </c>
      <c r="E36" s="31">
        <v>70438152</v>
      </c>
      <c r="F36" s="31">
        <v>16008558</v>
      </c>
      <c r="G36" s="36">
        <f t="shared" si="0"/>
        <v>0.22727112431910479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16008558</v>
      </c>
      <c r="O36" s="36">
        <f t="shared" si="4"/>
        <v>0.22727112431910479</v>
      </c>
      <c r="P36" s="31">
        <v>14224825</v>
      </c>
      <c r="Q36" s="31">
        <v>56192784</v>
      </c>
      <c r="R36" s="31">
        <v>54778344</v>
      </c>
      <c r="S36" s="31">
        <v>14224825</v>
      </c>
      <c r="T36" s="36">
        <f t="shared" si="5"/>
        <v>0.25314326835986628</v>
      </c>
      <c r="U36" s="36">
        <f t="shared" si="6"/>
        <v>0.12539577815544312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88735237</v>
      </c>
      <c r="E37" s="31">
        <v>88735279</v>
      </c>
      <c r="F37" s="31">
        <v>21054729</v>
      </c>
      <c r="G37" s="36">
        <f t="shared" si="0"/>
        <v>0.23727585243278271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21054729</v>
      </c>
      <c r="O37" s="36">
        <f t="shared" si="4"/>
        <v>0.23727585243278271</v>
      </c>
      <c r="P37" s="31">
        <v>21567628</v>
      </c>
      <c r="Q37" s="31">
        <v>78550067</v>
      </c>
      <c r="R37" s="31">
        <v>78573099</v>
      </c>
      <c r="S37" s="31">
        <v>21567628</v>
      </c>
      <c r="T37" s="36">
        <f t="shared" si="5"/>
        <v>0.27457173270138652</v>
      </c>
      <c r="U37" s="36">
        <f t="shared" si="6"/>
        <v>-2.3780964693938533E-2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186405671</v>
      </c>
      <c r="E38" s="31">
        <v>186405671</v>
      </c>
      <c r="F38" s="31">
        <v>41625964</v>
      </c>
      <c r="G38" s="36">
        <f t="shared" si="0"/>
        <v>0.22330846361428563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41625964</v>
      </c>
      <c r="O38" s="36">
        <f t="shared" si="4"/>
        <v>0.22330846361428563</v>
      </c>
      <c r="P38" s="31">
        <v>57430332</v>
      </c>
      <c r="Q38" s="31">
        <v>168345821</v>
      </c>
      <c r="R38" s="31">
        <v>167032189</v>
      </c>
      <c r="S38" s="31">
        <v>57430332</v>
      </c>
      <c r="T38" s="36">
        <f t="shared" si="5"/>
        <v>0.34114498155555639</v>
      </c>
      <c r="U38" s="36">
        <f t="shared" si="6"/>
        <v>-0.27519200132780008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345579060</v>
      </c>
      <c r="E40" s="32">
        <f>SUM(E36:E39)</f>
        <v>345579102</v>
      </c>
      <c r="F40" s="32">
        <f>SUM(F36:F39)</f>
        <v>78689251</v>
      </c>
      <c r="G40" s="37">
        <f t="shared" si="0"/>
        <v>0.22770260154072994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78689251</v>
      </c>
      <c r="O40" s="37">
        <f t="shared" si="4"/>
        <v>0.22770260154072994</v>
      </c>
      <c r="P40" s="32">
        <f>SUM(P36:P39)</f>
        <v>93222785</v>
      </c>
      <c r="Q40" s="32">
        <f>SUM(Q36:Q39)</f>
        <v>303088672</v>
      </c>
      <c r="R40" s="32">
        <f>SUM(R36:R39)</f>
        <v>300383632</v>
      </c>
      <c r="S40" s="32">
        <f>SUM(S36:S39)</f>
        <v>93222785</v>
      </c>
      <c r="T40" s="37">
        <f t="shared" si="5"/>
        <v>0.30757594595947158</v>
      </c>
      <c r="U40" s="37">
        <f t="shared" si="6"/>
        <v>-0.15590109220615966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15811020</v>
      </c>
      <c r="E41" s="31">
        <v>15811020</v>
      </c>
      <c r="F41" s="31">
        <v>2561425</v>
      </c>
      <c r="G41" s="36">
        <f t="shared" si="0"/>
        <v>0.16200251470177129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2561425</v>
      </c>
      <c r="O41" s="36">
        <f t="shared" si="4"/>
        <v>0.16200251470177129</v>
      </c>
      <c r="P41" s="31">
        <v>1713247</v>
      </c>
      <c r="Q41" s="31">
        <v>10986940</v>
      </c>
      <c r="R41" s="31">
        <v>9357949</v>
      </c>
      <c r="S41" s="31">
        <v>1713247</v>
      </c>
      <c r="T41" s="36">
        <f t="shared" si="5"/>
        <v>0.15593486448456076</v>
      </c>
      <c r="U41" s="36">
        <f t="shared" si="6"/>
        <v>0.49507047144982597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7194512</v>
      </c>
      <c r="E43" s="31">
        <v>7194512</v>
      </c>
      <c r="F43" s="31">
        <v>1100028</v>
      </c>
      <c r="G43" s="36">
        <f t="shared" si="0"/>
        <v>0.15289820907936494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1100028</v>
      </c>
      <c r="O43" s="36">
        <f t="shared" si="4"/>
        <v>0.15289820907936494</v>
      </c>
      <c r="P43" s="31">
        <v>6778252</v>
      </c>
      <c r="Q43" s="31">
        <v>14047007</v>
      </c>
      <c r="R43" s="31">
        <v>13408793</v>
      </c>
      <c r="S43" s="31">
        <v>6778252</v>
      </c>
      <c r="T43" s="36">
        <f t="shared" si="5"/>
        <v>0.48254065794941231</v>
      </c>
      <c r="U43" s="36">
        <f t="shared" si="6"/>
        <v>-0.83771214171441244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574789602</v>
      </c>
      <c r="E45" s="31">
        <v>574789602</v>
      </c>
      <c r="F45" s="31">
        <v>191728881</v>
      </c>
      <c r="G45" s="36">
        <f t="shared" si="0"/>
        <v>0.3335635862807414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191728881</v>
      </c>
      <c r="O45" s="36">
        <f t="shared" si="4"/>
        <v>0.3335635862807414</v>
      </c>
      <c r="P45" s="31">
        <v>154133225</v>
      </c>
      <c r="Q45" s="31">
        <v>506922556</v>
      </c>
      <c r="R45" s="31">
        <v>510203831</v>
      </c>
      <c r="S45" s="31">
        <v>154133225</v>
      </c>
      <c r="T45" s="36">
        <f t="shared" si="5"/>
        <v>0.30405675023859069</v>
      </c>
      <c r="U45" s="36">
        <f t="shared" si="6"/>
        <v>0.24391662472513631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597795134</v>
      </c>
      <c r="E47" s="32">
        <f>SUM(E41:E46)</f>
        <v>597795134</v>
      </c>
      <c r="F47" s="32">
        <f>SUM(F41:F46)</f>
        <v>195390334</v>
      </c>
      <c r="G47" s="37">
        <f t="shared" si="0"/>
        <v>0.32685166353327993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195390334</v>
      </c>
      <c r="O47" s="37">
        <f t="shared" si="4"/>
        <v>0.32685166353327993</v>
      </c>
      <c r="P47" s="32">
        <f>SUM(P41:P46)</f>
        <v>162624724</v>
      </c>
      <c r="Q47" s="32">
        <f>SUM(Q41:Q46)</f>
        <v>531956503</v>
      </c>
      <c r="R47" s="32">
        <f>SUM(R41:R46)</f>
        <v>532970573</v>
      </c>
      <c r="S47" s="32">
        <f>SUM(S41:S46)</f>
        <v>162624724</v>
      </c>
      <c r="T47" s="37">
        <f t="shared" si="5"/>
        <v>0.30571056671526392</v>
      </c>
      <c r="U47" s="37">
        <f t="shared" si="6"/>
        <v>0.20147988075909051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102345228</v>
      </c>
      <c r="E48" s="31">
        <v>102345228</v>
      </c>
      <c r="F48" s="31">
        <v>21624641</v>
      </c>
      <c r="G48" s="36">
        <f t="shared" si="0"/>
        <v>0.21129115077060553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21624641</v>
      </c>
      <c r="O48" s="36">
        <f t="shared" si="4"/>
        <v>0.21129115077060553</v>
      </c>
      <c r="P48" s="31">
        <v>18697593</v>
      </c>
      <c r="Q48" s="31">
        <v>86896500</v>
      </c>
      <c r="R48" s="31">
        <v>194756500</v>
      </c>
      <c r="S48" s="31">
        <v>18697593</v>
      </c>
      <c r="T48" s="36">
        <f t="shared" si="5"/>
        <v>0.21517084117311974</v>
      </c>
      <c r="U48" s="36">
        <f t="shared" si="6"/>
        <v>0.15654678118194143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67303020</v>
      </c>
      <c r="E50" s="31">
        <v>67303020</v>
      </c>
      <c r="F50" s="31">
        <v>15219157</v>
      </c>
      <c r="G50" s="36">
        <f t="shared" si="0"/>
        <v>0.22612888693553423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15219157</v>
      </c>
      <c r="O50" s="36">
        <f t="shared" si="4"/>
        <v>0.22612888693553423</v>
      </c>
      <c r="P50" s="31">
        <v>14255880</v>
      </c>
      <c r="Q50" s="31">
        <v>63408354</v>
      </c>
      <c r="R50" s="31">
        <v>87433338</v>
      </c>
      <c r="S50" s="31">
        <v>14255880</v>
      </c>
      <c r="T50" s="36">
        <f t="shared" si="5"/>
        <v>0.22482652680118459</v>
      </c>
      <c r="U50" s="36">
        <f t="shared" si="6"/>
        <v>6.7570504241057039E-2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297540</v>
      </c>
      <c r="E51" s="31">
        <v>297540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185000</v>
      </c>
      <c r="R51" s="31">
        <v>285000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16541</v>
      </c>
      <c r="Q52" s="31">
        <v>0</v>
      </c>
      <c r="R52" s="31">
        <v>1770050</v>
      </c>
      <c r="S52" s="31">
        <v>16541</v>
      </c>
      <c r="T52" s="36">
        <f t="shared" si="5"/>
        <v>0</v>
      </c>
      <c r="U52" s="36">
        <f t="shared" si="6"/>
        <v>-1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169945788</v>
      </c>
      <c r="E53" s="32">
        <f>SUM(E48:E52)</f>
        <v>169945788</v>
      </c>
      <c r="F53" s="32">
        <f>SUM(F48:F52)</f>
        <v>36843798</v>
      </c>
      <c r="G53" s="37">
        <f t="shared" si="0"/>
        <v>0.21679735893189656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36843798</v>
      </c>
      <c r="O53" s="37">
        <f t="shared" si="4"/>
        <v>0.21679735893189656</v>
      </c>
      <c r="P53" s="32">
        <f>SUM(P48:P52)</f>
        <v>32970014</v>
      </c>
      <c r="Q53" s="32">
        <f>SUM(Q48:Q52)</f>
        <v>150489854</v>
      </c>
      <c r="R53" s="32">
        <f>SUM(R48:R52)</f>
        <v>284244888</v>
      </c>
      <c r="S53" s="32">
        <f>SUM(S48:S52)</f>
        <v>32970014</v>
      </c>
      <c r="T53" s="37">
        <f t="shared" si="5"/>
        <v>0.2190846301173234</v>
      </c>
      <c r="U53" s="37">
        <f t="shared" si="6"/>
        <v>0.11749415696335475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13208851557</v>
      </c>
      <c r="E54" s="32">
        <f>SUM(E8:E9,E11:E18,E20:E26,E28:E34,E36:E39,E41:E46,E48:E52)</f>
        <v>13201754337</v>
      </c>
      <c r="F54" s="32">
        <f>SUM(F8:F9,F11:F18,F20:F26,F28:F34,F36:F39,F41:F46,F48:F52)</f>
        <v>3684932464</v>
      </c>
      <c r="G54" s="37">
        <f t="shared" si="0"/>
        <v>0.27897447769008948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3684932464</v>
      </c>
      <c r="O54" s="37">
        <f t="shared" si="4"/>
        <v>0.27897447769008948</v>
      </c>
      <c r="P54" s="32">
        <f>SUM(P8:P9,P11:P18,P20:P26,P28:P34,P36:P39,P41:P46,P48:P52)</f>
        <v>3310050187</v>
      </c>
      <c r="Q54" s="32">
        <f>SUM(Q8:Q9,Q11:Q18,Q20:Q26,Q28:Q34,Q36:Q39,Q41:Q46,Q48:Q52)</f>
        <v>11312023288</v>
      </c>
      <c r="R54" s="32">
        <f>SUM(R8:R9,R11:R18,R20:R26,R28:R34,R36:R39,R41:R46,R48:R52)</f>
        <v>11572099415</v>
      </c>
      <c r="S54" s="32">
        <f>SUM(S8:S9,S11:S18,S20:S26,S28:S34,S36:S39,S41:S46,S48:S52)</f>
        <v>3310050187</v>
      </c>
      <c r="T54" s="37">
        <f t="shared" si="5"/>
        <v>0.29261345231770886</v>
      </c>
      <c r="U54" s="37">
        <f t="shared" si="6"/>
        <v>0.1132557682878419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3395492944</v>
      </c>
      <c r="E57" s="31">
        <v>3395492944</v>
      </c>
      <c r="F57" s="31">
        <v>1195447216</v>
      </c>
      <c r="G57" s="36">
        <f t="shared" ref="G57:G85" si="7">IF(($D57      =0),0,($F57      /$D57      ))</f>
        <v>0.35206882644607257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1195447216</v>
      </c>
      <c r="O57" s="36">
        <f t="shared" ref="O57:O85" si="11">IF(($D57      =0),0,($N57      /$D57      ))</f>
        <v>0.35206882644607257</v>
      </c>
      <c r="P57" s="31">
        <v>1008085140</v>
      </c>
      <c r="Q57" s="31">
        <v>3167910907</v>
      </c>
      <c r="R57" s="31">
        <v>3123119602</v>
      </c>
      <c r="S57" s="31">
        <v>1008085140</v>
      </c>
      <c r="T57" s="36">
        <f t="shared" ref="T57:T85" si="12">IF(($Q57      =0),0,($S57      /$Q57      ))</f>
        <v>0.31821764234987687</v>
      </c>
      <c r="U57" s="36">
        <f t="shared" ref="U57:U85" si="13">IF(($P57      =0),0,(($F57      /$P57      )-1))</f>
        <v>0.18585937691731069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3395492944</v>
      </c>
      <c r="E58" s="32">
        <f>E57</f>
        <v>3395492944</v>
      </c>
      <c r="F58" s="32">
        <f>F57</f>
        <v>1195447216</v>
      </c>
      <c r="G58" s="37">
        <f t="shared" si="7"/>
        <v>0.35206882644607257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1195447216</v>
      </c>
      <c r="O58" s="37">
        <f t="shared" si="11"/>
        <v>0.35206882644607257</v>
      </c>
      <c r="P58" s="32">
        <f>P57</f>
        <v>1008085140</v>
      </c>
      <c r="Q58" s="32">
        <f>Q57</f>
        <v>3167910907</v>
      </c>
      <c r="R58" s="32">
        <f>R57</f>
        <v>3123119602</v>
      </c>
      <c r="S58" s="32">
        <f>S57</f>
        <v>1008085140</v>
      </c>
      <c r="T58" s="37">
        <f t="shared" si="12"/>
        <v>0.31821764234987687</v>
      </c>
      <c r="U58" s="37">
        <f t="shared" si="13"/>
        <v>0.18585937691731069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45578079</v>
      </c>
      <c r="E59" s="31">
        <v>45578079</v>
      </c>
      <c r="F59" s="31">
        <v>3596899</v>
      </c>
      <c r="G59" s="36">
        <f t="shared" si="7"/>
        <v>7.8917301450989186E-2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3596899</v>
      </c>
      <c r="O59" s="36">
        <f t="shared" si="11"/>
        <v>7.8917301450989186E-2</v>
      </c>
      <c r="P59" s="31">
        <v>8118849</v>
      </c>
      <c r="Q59" s="31">
        <v>47191031</v>
      </c>
      <c r="R59" s="31">
        <v>46987900</v>
      </c>
      <c r="S59" s="31">
        <v>8118849</v>
      </c>
      <c r="T59" s="36">
        <f t="shared" si="12"/>
        <v>0.17204220437565773</v>
      </c>
      <c r="U59" s="36">
        <f t="shared" si="13"/>
        <v>-0.55696934380723184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141109000</v>
      </c>
      <c r="E60" s="31">
        <v>141109000</v>
      </c>
      <c r="F60" s="31">
        <v>12538</v>
      </c>
      <c r="G60" s="36">
        <f t="shared" si="7"/>
        <v>8.8853297805242758E-5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12538</v>
      </c>
      <c r="O60" s="36">
        <f t="shared" si="11"/>
        <v>8.8853297805242758E-5</v>
      </c>
      <c r="P60" s="31">
        <v>425091</v>
      </c>
      <c r="Q60" s="31">
        <v>151498540</v>
      </c>
      <c r="R60" s="31">
        <v>150911540</v>
      </c>
      <c r="S60" s="31">
        <v>425091</v>
      </c>
      <c r="T60" s="36">
        <f t="shared" si="12"/>
        <v>2.8059082285545457E-3</v>
      </c>
      <c r="U60" s="36">
        <f t="shared" si="13"/>
        <v>-0.97050513889967094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60471909</v>
      </c>
      <c r="E61" s="31">
        <v>60471909</v>
      </c>
      <c r="F61" s="31">
        <v>62519</v>
      </c>
      <c r="G61" s="36">
        <f t="shared" si="7"/>
        <v>1.0338519328040397E-3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62519</v>
      </c>
      <c r="O61" s="36">
        <f t="shared" si="11"/>
        <v>1.0338519328040397E-3</v>
      </c>
      <c r="P61" s="31">
        <v>402425</v>
      </c>
      <c r="Q61" s="31">
        <v>28468379</v>
      </c>
      <c r="R61" s="31">
        <v>27452736</v>
      </c>
      <c r="S61" s="31">
        <v>402425</v>
      </c>
      <c r="T61" s="36">
        <f t="shared" si="12"/>
        <v>1.4135859298486929E-2</v>
      </c>
      <c r="U61" s="36">
        <f t="shared" si="13"/>
        <v>-0.84464434366652175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247158988</v>
      </c>
      <c r="E63" s="32">
        <f>SUM(E59:E62)</f>
        <v>247158988</v>
      </c>
      <c r="F63" s="32">
        <f>SUM(F59:F62)</f>
        <v>3671956</v>
      </c>
      <c r="G63" s="37">
        <f t="shared" si="7"/>
        <v>1.4856655749051699E-2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3671956</v>
      </c>
      <c r="O63" s="37">
        <f t="shared" si="11"/>
        <v>1.4856655749051699E-2</v>
      </c>
      <c r="P63" s="32">
        <f>SUM(P59:P62)</f>
        <v>8946365</v>
      </c>
      <c r="Q63" s="32">
        <f>SUM(Q59:Q62)</f>
        <v>227157950</v>
      </c>
      <c r="R63" s="32">
        <f>SUM(R59:R62)</f>
        <v>225352176</v>
      </c>
      <c r="S63" s="32">
        <f>SUM(S59:S62)</f>
        <v>8946365</v>
      </c>
      <c r="T63" s="37">
        <f t="shared" si="12"/>
        <v>3.9383895654983681E-2</v>
      </c>
      <c r="U63" s="37">
        <f t="shared" si="13"/>
        <v>-0.58955888788351474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82314127</v>
      </c>
      <c r="E64" s="31">
        <v>82314127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85119772</v>
      </c>
      <c r="R64" s="31">
        <v>85119772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38432343</v>
      </c>
      <c r="E65" s="31">
        <v>38432343</v>
      </c>
      <c r="F65" s="31">
        <v>11233372</v>
      </c>
      <c r="G65" s="36">
        <f t="shared" si="7"/>
        <v>0.29228954373143473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11233372</v>
      </c>
      <c r="O65" s="36">
        <f t="shared" si="11"/>
        <v>0.29228954373143473</v>
      </c>
      <c r="P65" s="31">
        <v>7532411</v>
      </c>
      <c r="Q65" s="31">
        <v>34213774</v>
      </c>
      <c r="R65" s="31">
        <v>19843508</v>
      </c>
      <c r="S65" s="31">
        <v>7532411</v>
      </c>
      <c r="T65" s="36">
        <f t="shared" si="12"/>
        <v>0.22015726765483398</v>
      </c>
      <c r="U65" s="36">
        <f t="shared" si="13"/>
        <v>0.49133816516384998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57061769</v>
      </c>
      <c r="E66" s="31">
        <v>57061769</v>
      </c>
      <c r="F66" s="31">
        <v>14917857</v>
      </c>
      <c r="G66" s="36">
        <f t="shared" si="7"/>
        <v>0.26143348272290684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14917857</v>
      </c>
      <c r="O66" s="36">
        <f t="shared" si="11"/>
        <v>0.26143348272290684</v>
      </c>
      <c r="P66" s="31">
        <v>2192675</v>
      </c>
      <c r="Q66" s="31">
        <v>61838506</v>
      </c>
      <c r="R66" s="31">
        <v>51195506</v>
      </c>
      <c r="S66" s="31">
        <v>2192675</v>
      </c>
      <c r="T66" s="36">
        <f t="shared" si="12"/>
        <v>3.5458084967317935E-2</v>
      </c>
      <c r="U66" s="36">
        <f t="shared" si="13"/>
        <v>5.8034966422292404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903827661</v>
      </c>
      <c r="E67" s="31">
        <v>903827661</v>
      </c>
      <c r="F67" s="31">
        <v>334422447</v>
      </c>
      <c r="G67" s="36">
        <f t="shared" si="7"/>
        <v>0.37000687346744082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334422447</v>
      </c>
      <c r="O67" s="36">
        <f t="shared" si="11"/>
        <v>0.37000687346744082</v>
      </c>
      <c r="P67" s="31">
        <v>69809961</v>
      </c>
      <c r="Q67" s="31">
        <v>761936620</v>
      </c>
      <c r="R67" s="31">
        <v>707205569</v>
      </c>
      <c r="S67" s="31">
        <v>69809961</v>
      </c>
      <c r="T67" s="36">
        <f t="shared" si="12"/>
        <v>9.1621742763853514E-2</v>
      </c>
      <c r="U67" s="36">
        <f t="shared" si="13"/>
        <v>3.7904688988438195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186816829</v>
      </c>
      <c r="E68" s="31">
        <v>186816829</v>
      </c>
      <c r="F68" s="31">
        <v>42001681</v>
      </c>
      <c r="G68" s="36">
        <f t="shared" si="7"/>
        <v>0.22482814436380355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42001681</v>
      </c>
      <c r="O68" s="36">
        <f t="shared" si="11"/>
        <v>0.22482814436380355</v>
      </c>
      <c r="P68" s="31">
        <v>1353606</v>
      </c>
      <c r="Q68" s="31">
        <v>159155204</v>
      </c>
      <c r="R68" s="31">
        <v>159155204</v>
      </c>
      <c r="S68" s="31">
        <v>1353606</v>
      </c>
      <c r="T68" s="36">
        <f t="shared" si="12"/>
        <v>8.504943388467523E-3</v>
      </c>
      <c r="U68" s="36">
        <f t="shared" si="13"/>
        <v>30.029473125857894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1268452729</v>
      </c>
      <c r="E70" s="32">
        <f>SUM(E64:E69)</f>
        <v>1268452729</v>
      </c>
      <c r="F70" s="32">
        <f>SUM(F64:F69)</f>
        <v>402575357</v>
      </c>
      <c r="G70" s="37">
        <f t="shared" si="7"/>
        <v>0.31737513570361831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402575357</v>
      </c>
      <c r="O70" s="37">
        <f t="shared" si="11"/>
        <v>0.31737513570361831</v>
      </c>
      <c r="P70" s="32">
        <f>SUM(P64:P69)</f>
        <v>80888653</v>
      </c>
      <c r="Q70" s="32">
        <f>SUM(Q64:Q69)</f>
        <v>1102263876</v>
      </c>
      <c r="R70" s="32">
        <f>SUM(R64:R69)</f>
        <v>1022519559</v>
      </c>
      <c r="S70" s="32">
        <f>SUM(S64:S69)</f>
        <v>80888653</v>
      </c>
      <c r="T70" s="37">
        <f t="shared" si="12"/>
        <v>7.3384109523335225E-2</v>
      </c>
      <c r="U70" s="37">
        <f t="shared" si="13"/>
        <v>3.9769076634271556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138278556</v>
      </c>
      <c r="E71" s="31">
        <v>138278556</v>
      </c>
      <c r="F71" s="31">
        <v>37732480</v>
      </c>
      <c r="G71" s="36">
        <f t="shared" si="7"/>
        <v>0.27287296809781553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37732480</v>
      </c>
      <c r="O71" s="36">
        <f t="shared" si="11"/>
        <v>0.27287296809781553</v>
      </c>
      <c r="P71" s="31">
        <v>33631060</v>
      </c>
      <c r="Q71" s="31">
        <v>122735892</v>
      </c>
      <c r="R71" s="31">
        <v>120283440</v>
      </c>
      <c r="S71" s="31">
        <v>33631060</v>
      </c>
      <c r="T71" s="36">
        <f t="shared" si="12"/>
        <v>0.27401161511907207</v>
      </c>
      <c r="U71" s="36">
        <f t="shared" si="13"/>
        <v>0.12195333718294932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280377124</v>
      </c>
      <c r="E72" s="31">
        <v>280377124</v>
      </c>
      <c r="F72" s="31">
        <v>43309923</v>
      </c>
      <c r="G72" s="36">
        <f t="shared" si="7"/>
        <v>0.15447024486919267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43309923</v>
      </c>
      <c r="O72" s="36">
        <f t="shared" si="11"/>
        <v>0.15447024486919267</v>
      </c>
      <c r="P72" s="31">
        <v>38476228</v>
      </c>
      <c r="Q72" s="31">
        <v>205349770</v>
      </c>
      <c r="R72" s="31">
        <v>196091016</v>
      </c>
      <c r="S72" s="31">
        <v>38476228</v>
      </c>
      <c r="T72" s="36">
        <f t="shared" si="12"/>
        <v>0.18736922860931376</v>
      </c>
      <c r="U72" s="36">
        <f t="shared" si="13"/>
        <v>0.12562808911518042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156884939</v>
      </c>
      <c r="E73" s="31">
        <v>156884939</v>
      </c>
      <c r="F73" s="31">
        <v>49529726</v>
      </c>
      <c r="G73" s="36">
        <f t="shared" si="7"/>
        <v>0.31570733504253073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49529726</v>
      </c>
      <c r="O73" s="36">
        <f t="shared" si="11"/>
        <v>0.31570733504253073</v>
      </c>
      <c r="P73" s="31">
        <v>28597280</v>
      </c>
      <c r="Q73" s="31">
        <v>150975362</v>
      </c>
      <c r="R73" s="31">
        <v>141874012</v>
      </c>
      <c r="S73" s="31">
        <v>28597280</v>
      </c>
      <c r="T73" s="36">
        <f t="shared" si="12"/>
        <v>0.18941686657456069</v>
      </c>
      <c r="U73" s="36">
        <f t="shared" si="13"/>
        <v>0.73197332053957576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734986031</v>
      </c>
      <c r="E74" s="31">
        <v>734986031</v>
      </c>
      <c r="F74" s="31">
        <v>315961681</v>
      </c>
      <c r="G74" s="36">
        <f t="shared" si="7"/>
        <v>0.42988800830692248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315961681</v>
      </c>
      <c r="O74" s="36">
        <f t="shared" si="11"/>
        <v>0.42988800830692248</v>
      </c>
      <c r="P74" s="31">
        <v>354721600</v>
      </c>
      <c r="Q74" s="31">
        <v>749699621</v>
      </c>
      <c r="R74" s="31">
        <v>1603551568</v>
      </c>
      <c r="S74" s="31">
        <v>354721600</v>
      </c>
      <c r="T74" s="36">
        <f t="shared" si="12"/>
        <v>0.47315163308585961</v>
      </c>
      <c r="U74" s="36">
        <f t="shared" si="13"/>
        <v>-0.10926856159872977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42833972</v>
      </c>
      <c r="E75" s="31">
        <v>42833972</v>
      </c>
      <c r="F75" s="31">
        <v>14226955</v>
      </c>
      <c r="G75" s="36">
        <f t="shared" si="7"/>
        <v>0.33214185693542497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14226955</v>
      </c>
      <c r="O75" s="36">
        <f t="shared" si="11"/>
        <v>0.33214185693542497</v>
      </c>
      <c r="P75" s="31">
        <v>912987</v>
      </c>
      <c r="Q75" s="31">
        <v>31047285</v>
      </c>
      <c r="R75" s="31">
        <v>40552934</v>
      </c>
      <c r="S75" s="31">
        <v>912987</v>
      </c>
      <c r="T75" s="36">
        <f t="shared" si="12"/>
        <v>2.9406339394893951E-2</v>
      </c>
      <c r="U75" s="36">
        <f t="shared" si="13"/>
        <v>14.582867006868662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90574560</v>
      </c>
      <c r="E76" s="31">
        <v>90574560</v>
      </c>
      <c r="F76" s="31">
        <v>1368188</v>
      </c>
      <c r="G76" s="36">
        <f t="shared" si="7"/>
        <v>1.5105654391255116E-2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1368188</v>
      </c>
      <c r="O76" s="36">
        <f t="shared" si="11"/>
        <v>1.5105654391255116E-2</v>
      </c>
      <c r="P76" s="31">
        <v>613292</v>
      </c>
      <c r="Q76" s="31">
        <v>71850310</v>
      </c>
      <c r="R76" s="31">
        <v>110327967</v>
      </c>
      <c r="S76" s="31">
        <v>613292</v>
      </c>
      <c r="T76" s="36">
        <f t="shared" si="12"/>
        <v>8.5356903818508221E-3</v>
      </c>
      <c r="U76" s="36">
        <f t="shared" si="13"/>
        <v>1.2308916470457794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1443935182</v>
      </c>
      <c r="E78" s="32">
        <f>SUM(E71:E77)</f>
        <v>1443935182</v>
      </c>
      <c r="F78" s="32">
        <f>SUM(F71:F77)</f>
        <v>462128953</v>
      </c>
      <c r="G78" s="37">
        <f t="shared" si="7"/>
        <v>0.32004826723586266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462128953</v>
      </c>
      <c r="O78" s="37">
        <f t="shared" si="11"/>
        <v>0.32004826723586266</v>
      </c>
      <c r="P78" s="32">
        <f>SUM(P71:P77)</f>
        <v>456952447</v>
      </c>
      <c r="Q78" s="32">
        <f>SUM(Q71:Q77)</f>
        <v>1331658240</v>
      </c>
      <c r="R78" s="32">
        <f>SUM(R71:R77)</f>
        <v>2212680937</v>
      </c>
      <c r="S78" s="32">
        <f>SUM(S71:S77)</f>
        <v>456952447</v>
      </c>
      <c r="T78" s="37">
        <f t="shared" si="12"/>
        <v>0.34314543572380851</v>
      </c>
      <c r="U78" s="37">
        <f t="shared" si="13"/>
        <v>1.1328325373865411E-2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393431771</v>
      </c>
      <c r="E79" s="31">
        <v>393431771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12115293</v>
      </c>
      <c r="Q79" s="31">
        <v>423012559</v>
      </c>
      <c r="R79" s="31">
        <v>425831617</v>
      </c>
      <c r="S79" s="31">
        <v>12115293</v>
      </c>
      <c r="T79" s="36">
        <f t="shared" si="12"/>
        <v>2.8640504264555416E-2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445852710</v>
      </c>
      <c r="E80" s="31">
        <v>445852710</v>
      </c>
      <c r="F80" s="31">
        <v>89415818</v>
      </c>
      <c r="G80" s="36">
        <f t="shared" si="7"/>
        <v>0.20055012786621843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89415818</v>
      </c>
      <c r="O80" s="36">
        <f t="shared" si="11"/>
        <v>0.20055012786621843</v>
      </c>
      <c r="P80" s="31">
        <v>112854619</v>
      </c>
      <c r="Q80" s="31">
        <v>428695278</v>
      </c>
      <c r="R80" s="31">
        <v>427365278</v>
      </c>
      <c r="S80" s="31">
        <v>112854619</v>
      </c>
      <c r="T80" s="36">
        <f t="shared" si="12"/>
        <v>0.26325136942609384</v>
      </c>
      <c r="U80" s="36">
        <f t="shared" si="13"/>
        <v>-0.20769022311793905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523589590</v>
      </c>
      <c r="E81" s="31">
        <v>523589590</v>
      </c>
      <c r="F81" s="31">
        <v>120124772</v>
      </c>
      <c r="G81" s="36">
        <f t="shared" si="7"/>
        <v>0.22942543987553304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120124772</v>
      </c>
      <c r="O81" s="36">
        <f t="shared" si="11"/>
        <v>0.22942543987553304</v>
      </c>
      <c r="P81" s="31">
        <v>107987451</v>
      </c>
      <c r="Q81" s="31">
        <v>481256820</v>
      </c>
      <c r="R81" s="31">
        <v>473221290</v>
      </c>
      <c r="S81" s="31">
        <v>107987451</v>
      </c>
      <c r="T81" s="36">
        <f t="shared" si="12"/>
        <v>0.22438632869659905</v>
      </c>
      <c r="U81" s="36">
        <f t="shared" si="13"/>
        <v>0.11239566160330972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11855692</v>
      </c>
      <c r="E82" s="31">
        <v>11855692</v>
      </c>
      <c r="F82" s="31">
        <v>727187</v>
      </c>
      <c r="G82" s="36">
        <f t="shared" si="7"/>
        <v>6.13365293227928E-2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727187</v>
      </c>
      <c r="O82" s="36">
        <f t="shared" si="11"/>
        <v>6.13365293227928E-2</v>
      </c>
      <c r="P82" s="31">
        <v>1113905</v>
      </c>
      <c r="Q82" s="31">
        <v>17171322</v>
      </c>
      <c r="R82" s="31">
        <v>11343105</v>
      </c>
      <c r="S82" s="31">
        <v>1113905</v>
      </c>
      <c r="T82" s="36">
        <f t="shared" si="12"/>
        <v>6.4870078145410126E-2</v>
      </c>
      <c r="U82" s="36">
        <f t="shared" si="13"/>
        <v>-0.34717323290585822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1374729763</v>
      </c>
      <c r="E84" s="32">
        <f>SUM(E79:E83)</f>
        <v>1374729763</v>
      </c>
      <c r="F84" s="32">
        <f>SUM(F79:F83)</f>
        <v>210267777</v>
      </c>
      <c r="G84" s="37">
        <f t="shared" si="7"/>
        <v>0.15295208022640303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210267777</v>
      </c>
      <c r="O84" s="37">
        <f t="shared" si="11"/>
        <v>0.15295208022640303</v>
      </c>
      <c r="P84" s="32">
        <f>SUM(P79:P83)</f>
        <v>234071268</v>
      </c>
      <c r="Q84" s="32">
        <f>SUM(Q79:Q83)</f>
        <v>1350135979</v>
      </c>
      <c r="R84" s="32">
        <f>SUM(R79:R83)</f>
        <v>1337761290</v>
      </c>
      <c r="S84" s="32">
        <f>SUM(S79:S83)</f>
        <v>234071268</v>
      </c>
      <c r="T84" s="37">
        <f t="shared" si="12"/>
        <v>0.1733686618538739</v>
      </c>
      <c r="U84" s="37">
        <f t="shared" si="13"/>
        <v>-0.10169334836943766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7729769606</v>
      </c>
      <c r="E85" s="32">
        <f>SUM(E57,E59:E62,E64:E69,E71:E77,E79:E83)</f>
        <v>7729769606</v>
      </c>
      <c r="F85" s="32">
        <f>SUM(F57,F59:F62,F64:F69,F71:F77,F79:F83)</f>
        <v>2274091259</v>
      </c>
      <c r="G85" s="37">
        <f t="shared" si="7"/>
        <v>0.29419909970341229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2274091259</v>
      </c>
      <c r="O85" s="37">
        <f t="shared" si="11"/>
        <v>0.29419909970341229</v>
      </c>
      <c r="P85" s="32">
        <f>SUM(P57,P59:P62,P64:P69,P71:P77,P79:P83)</f>
        <v>1788943873</v>
      </c>
      <c r="Q85" s="32">
        <f>SUM(Q57,Q59:Q62,Q64:Q69,Q71:Q77,Q79:Q83)</f>
        <v>7179126952</v>
      </c>
      <c r="R85" s="32">
        <f>SUM(R57,R59:R62,R64:R69,R71:R77,R79:R83)</f>
        <v>7921433564</v>
      </c>
      <c r="S85" s="32">
        <f>SUM(S57,S59:S62,S64:S69,S71:S77,S79:S83)</f>
        <v>1788943873</v>
      </c>
      <c r="T85" s="37">
        <f t="shared" si="12"/>
        <v>0.24918682800303821</v>
      </c>
      <c r="U85" s="37">
        <f t="shared" si="13"/>
        <v>0.27119206662779405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21446425130</v>
      </c>
      <c r="E88" s="31">
        <v>21446425130</v>
      </c>
      <c r="F88" s="31">
        <v>5608518465</v>
      </c>
      <c r="G88" s="36">
        <f t="shared" ref="G88:G99" si="14">IF(($D88      =0),0,($F88      /$D88      ))</f>
        <v>0.26151297621880165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5608518465</v>
      </c>
      <c r="O88" s="36">
        <f t="shared" ref="O88:O99" si="18">IF(($D88      =0),0,($N88      /$D88      ))</f>
        <v>0.26151297621880165</v>
      </c>
      <c r="P88" s="31">
        <v>5459044240</v>
      </c>
      <c r="Q88" s="31">
        <v>18557006260</v>
      </c>
      <c r="R88" s="31">
        <v>18558696252</v>
      </c>
      <c r="S88" s="31">
        <v>5459044240</v>
      </c>
      <c r="T88" s="36">
        <f t="shared" ref="T88:T99" si="19">IF(($Q88      =0),0,($S88      /$Q88      ))</f>
        <v>0.29417698973174783</v>
      </c>
      <c r="U88" s="36">
        <f t="shared" ref="U88:U99" si="20">IF(($P88      =0),0,(($F88      /$P88      )-1))</f>
        <v>2.738102466815695E-2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20788869948</v>
      </c>
      <c r="E89" s="31">
        <v>20788869948</v>
      </c>
      <c r="F89" s="31">
        <v>6268317957</v>
      </c>
      <c r="G89" s="36">
        <f t="shared" si="14"/>
        <v>0.30152278467656901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6268317957</v>
      </c>
      <c r="O89" s="36">
        <f t="shared" si="18"/>
        <v>0.30152278467656901</v>
      </c>
      <c r="P89" s="31">
        <v>5967915190</v>
      </c>
      <c r="Q89" s="31">
        <v>18405342512</v>
      </c>
      <c r="R89" s="31">
        <v>17346220132</v>
      </c>
      <c r="S89" s="31">
        <v>5967915190</v>
      </c>
      <c r="T89" s="36">
        <f t="shared" si="19"/>
        <v>0.32424906986159108</v>
      </c>
      <c r="U89" s="36">
        <f t="shared" si="20"/>
        <v>5.0336299601469348E-2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17459645837</v>
      </c>
      <c r="E90" s="31">
        <v>17459645837</v>
      </c>
      <c r="F90" s="31">
        <v>321681188</v>
      </c>
      <c r="G90" s="36">
        <f t="shared" si="14"/>
        <v>1.8424267651426358E-2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321681188</v>
      </c>
      <c r="O90" s="36">
        <f t="shared" si="18"/>
        <v>1.8424267651426358E-2</v>
      </c>
      <c r="P90" s="31">
        <v>4236962634</v>
      </c>
      <c r="Q90" s="31">
        <v>16679806157</v>
      </c>
      <c r="R90" s="31">
        <v>15098058143</v>
      </c>
      <c r="S90" s="31">
        <v>4236962634</v>
      </c>
      <c r="T90" s="36">
        <f t="shared" si="19"/>
        <v>0.25401749841210702</v>
      </c>
      <c r="U90" s="36">
        <f t="shared" si="20"/>
        <v>-0.92407740738173338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59694940915</v>
      </c>
      <c r="E91" s="32">
        <f>SUM(E88:E90)</f>
        <v>59694940915</v>
      </c>
      <c r="F91" s="32">
        <f>SUM(F88:F90)</f>
        <v>12198517610</v>
      </c>
      <c r="G91" s="37">
        <f t="shared" si="14"/>
        <v>0.20434759500590755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12198517610</v>
      </c>
      <c r="O91" s="37">
        <f t="shared" si="18"/>
        <v>0.20434759500590755</v>
      </c>
      <c r="P91" s="32">
        <f>SUM(P88:P90)</f>
        <v>15663922064</v>
      </c>
      <c r="Q91" s="32">
        <f>SUM(Q88:Q90)</f>
        <v>53642154929</v>
      </c>
      <c r="R91" s="32">
        <f>SUM(R88:R90)</f>
        <v>51002974527</v>
      </c>
      <c r="S91" s="32">
        <f>SUM(S88:S90)</f>
        <v>15663922064</v>
      </c>
      <c r="T91" s="37">
        <f t="shared" si="19"/>
        <v>0.29200769590134001</v>
      </c>
      <c r="U91" s="37">
        <f t="shared" si="20"/>
        <v>-0.22123478652670603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3090132426</v>
      </c>
      <c r="E92" s="31">
        <v>3090132426</v>
      </c>
      <c r="F92" s="31">
        <v>857034654</v>
      </c>
      <c r="G92" s="36">
        <f t="shared" si="14"/>
        <v>0.27734560719437595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857034654</v>
      </c>
      <c r="O92" s="36">
        <f t="shared" si="18"/>
        <v>0.27734560719437595</v>
      </c>
      <c r="P92" s="31">
        <v>792511473</v>
      </c>
      <c r="Q92" s="31">
        <v>2775384529</v>
      </c>
      <c r="R92" s="31">
        <v>2816080233</v>
      </c>
      <c r="S92" s="31">
        <v>792511473</v>
      </c>
      <c r="T92" s="36">
        <f t="shared" si="19"/>
        <v>0.28555015159847064</v>
      </c>
      <c r="U92" s="36">
        <f t="shared" si="20"/>
        <v>8.1416084433139746E-2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649873629</v>
      </c>
      <c r="E93" s="31">
        <v>649873629</v>
      </c>
      <c r="F93" s="31">
        <v>141019752</v>
      </c>
      <c r="G93" s="36">
        <f t="shared" si="14"/>
        <v>0.21699565224241465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141019752</v>
      </c>
      <c r="O93" s="36">
        <f t="shared" si="18"/>
        <v>0.21699565224241465</v>
      </c>
      <c r="P93" s="31">
        <v>159599106</v>
      </c>
      <c r="Q93" s="31">
        <v>569371162</v>
      </c>
      <c r="R93" s="31">
        <v>562674143</v>
      </c>
      <c r="S93" s="31">
        <v>159599106</v>
      </c>
      <c r="T93" s="36">
        <f t="shared" si="19"/>
        <v>0.28030767388953221</v>
      </c>
      <c r="U93" s="36">
        <f t="shared" si="20"/>
        <v>-0.11641264456706923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623887993</v>
      </c>
      <c r="E94" s="31">
        <v>623887993</v>
      </c>
      <c r="F94" s="31">
        <v>109245109</v>
      </c>
      <c r="G94" s="36">
        <f t="shared" si="14"/>
        <v>0.17510372090138943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109245109</v>
      </c>
      <c r="O94" s="36">
        <f t="shared" si="18"/>
        <v>0.17510372090138943</v>
      </c>
      <c r="P94" s="31">
        <v>129407705</v>
      </c>
      <c r="Q94" s="31">
        <v>475988433</v>
      </c>
      <c r="R94" s="31">
        <v>530425697</v>
      </c>
      <c r="S94" s="31">
        <v>129407705</v>
      </c>
      <c r="T94" s="36">
        <f t="shared" si="19"/>
        <v>0.27187153306307338</v>
      </c>
      <c r="U94" s="36">
        <f t="shared" si="20"/>
        <v>-0.15580676591088605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4363894048</v>
      </c>
      <c r="E96" s="32">
        <f>SUM(E92:E95)</f>
        <v>4363894048</v>
      </c>
      <c r="F96" s="32">
        <f>SUM(F92:F95)</f>
        <v>1107299515</v>
      </c>
      <c r="G96" s="37">
        <f t="shared" si="14"/>
        <v>0.25374115476233489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1107299515</v>
      </c>
      <c r="O96" s="37">
        <f t="shared" si="18"/>
        <v>0.25374115476233489</v>
      </c>
      <c r="P96" s="32">
        <f>SUM(P92:P95)</f>
        <v>1081518284</v>
      </c>
      <c r="Q96" s="32">
        <f>SUM(Q92:Q95)</f>
        <v>3820744124</v>
      </c>
      <c r="R96" s="32">
        <f>SUM(R92:R95)</f>
        <v>3909180073</v>
      </c>
      <c r="S96" s="32">
        <f>SUM(S92:S95)</f>
        <v>1081518284</v>
      </c>
      <c r="T96" s="37">
        <f t="shared" si="19"/>
        <v>0.2830648294939313</v>
      </c>
      <c r="U96" s="37">
        <f t="shared" si="20"/>
        <v>2.3837998285750617E-2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1513334554</v>
      </c>
      <c r="E97" s="31">
        <v>1513334554</v>
      </c>
      <c r="F97" s="31">
        <v>391007811</v>
      </c>
      <c r="G97" s="36">
        <f t="shared" si="14"/>
        <v>0.25837499709928646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391007811</v>
      </c>
      <c r="O97" s="36">
        <f t="shared" si="18"/>
        <v>0.25837499709928646</v>
      </c>
      <c r="P97" s="31">
        <v>345886800</v>
      </c>
      <c r="Q97" s="31">
        <v>1292072011</v>
      </c>
      <c r="R97" s="31">
        <v>1291719372</v>
      </c>
      <c r="S97" s="31">
        <v>345886800</v>
      </c>
      <c r="T97" s="36">
        <f t="shared" si="19"/>
        <v>0.26769932097848065</v>
      </c>
      <c r="U97" s="36">
        <f t="shared" si="20"/>
        <v>0.13045022533383754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725012154</v>
      </c>
      <c r="E98" s="31">
        <v>725012154</v>
      </c>
      <c r="F98" s="31">
        <v>184216207</v>
      </c>
      <c r="G98" s="36">
        <f t="shared" si="14"/>
        <v>0.25408706044947216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184216207</v>
      </c>
      <c r="O98" s="36">
        <f t="shared" si="18"/>
        <v>0.25408706044947216</v>
      </c>
      <c r="P98" s="31">
        <v>158817890</v>
      </c>
      <c r="Q98" s="31">
        <v>654698858</v>
      </c>
      <c r="R98" s="31">
        <v>663436265</v>
      </c>
      <c r="S98" s="31">
        <v>158817890</v>
      </c>
      <c r="T98" s="36">
        <f t="shared" si="19"/>
        <v>0.24258159008427657</v>
      </c>
      <c r="U98" s="36">
        <f t="shared" si="20"/>
        <v>0.15992100763963046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1236667661</v>
      </c>
      <c r="E99" s="31">
        <v>1236667661</v>
      </c>
      <c r="F99" s="31">
        <v>336595800</v>
      </c>
      <c r="G99" s="36">
        <f t="shared" si="14"/>
        <v>0.27217967333909282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336595800</v>
      </c>
      <c r="O99" s="36">
        <f t="shared" si="18"/>
        <v>0.27217967333909282</v>
      </c>
      <c r="P99" s="31">
        <v>282731372</v>
      </c>
      <c r="Q99" s="31">
        <v>828638969</v>
      </c>
      <c r="R99" s="31">
        <v>1002129586</v>
      </c>
      <c r="S99" s="31">
        <v>282731372</v>
      </c>
      <c r="T99" s="36">
        <f t="shared" si="19"/>
        <v>0.34119970527236937</v>
      </c>
      <c r="U99" s="36">
        <f t="shared" si="20"/>
        <v>0.19051450717679819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3475014369</v>
      </c>
      <c r="E101" s="32">
        <f>SUM(E97:E100)</f>
        <v>3475014369</v>
      </c>
      <c r="F101" s="32">
        <f>SUM(F97:F100)</f>
        <v>911819818</v>
      </c>
      <c r="G101" s="37">
        <f>IF(($D101     =0),0,($F101     /$D101     ))</f>
        <v>0.26239310724415599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911819818</v>
      </c>
      <c r="O101" s="37">
        <f>IF(($D101     =0),0,($N101     /$D101     ))</f>
        <v>0.26239310724415599</v>
      </c>
      <c r="P101" s="32">
        <f>SUM(P97:P100)</f>
        <v>787436062</v>
      </c>
      <c r="Q101" s="32">
        <f>SUM(Q97:Q100)</f>
        <v>2775409838</v>
      </c>
      <c r="R101" s="32">
        <f>SUM(R97:R100)</f>
        <v>2957285223</v>
      </c>
      <c r="S101" s="32">
        <f>SUM(S97:S100)</f>
        <v>787436062</v>
      </c>
      <c r="T101" s="37">
        <f>IF(($Q101     =0),0,($S101     /$Q101     ))</f>
        <v>0.28371884080638615</v>
      </c>
      <c r="U101" s="37">
        <f>IF(($P101     =0),0,(($F101     /$P101     )-1))</f>
        <v>0.15796045165124784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67533849332</v>
      </c>
      <c r="E102" s="32">
        <f>SUM(E88:E90,E92:E95,E97:E100)</f>
        <v>67533849332</v>
      </c>
      <c r="F102" s="32">
        <f>SUM(F88:F90,F92:F95,F97:F100)</f>
        <v>14217636943</v>
      </c>
      <c r="G102" s="37">
        <f>IF(($D102     =0),0,($F102     /$D102     ))</f>
        <v>0.21052608556496372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14217636943</v>
      </c>
      <c r="O102" s="37">
        <f>IF(($D102     =0),0,($N102     /$D102     ))</f>
        <v>0.21052608556496372</v>
      </c>
      <c r="P102" s="32">
        <f>SUM(P88:P90,P92:P95,P97:P100)</f>
        <v>17532876410</v>
      </c>
      <c r="Q102" s="32">
        <f>SUM(Q88:Q90,Q92:Q95,Q97:Q100)</f>
        <v>60238308891</v>
      </c>
      <c r="R102" s="32">
        <f>SUM(R88:R90,R92:R95,R97:R100)</f>
        <v>57869439823</v>
      </c>
      <c r="S102" s="32">
        <f>SUM(S88:S90,S92:S95,S97:S100)</f>
        <v>17532876410</v>
      </c>
      <c r="T102" s="37">
        <f>IF(($Q102     =0),0,($S102     /$Q102     ))</f>
        <v>0.29105857605872343</v>
      </c>
      <c r="U102" s="37">
        <f>IF(($P102     =0),0,(($F102     /$P102     )-1))</f>
        <v>-0.18908702653656584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18799966690</v>
      </c>
      <c r="E105" s="31">
        <v>18799966690</v>
      </c>
      <c r="F105" s="31">
        <v>5392074970</v>
      </c>
      <c r="G105" s="36">
        <f t="shared" ref="G105:G136" si="21">IF(($D105     =0),0,($F105     /$D105     ))</f>
        <v>0.28681300658198133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5392074970</v>
      </c>
      <c r="O105" s="36">
        <f t="shared" ref="O105:O136" si="25">IF(($D105     =0),0,($N105     /$D105     ))</f>
        <v>0.28681300658198133</v>
      </c>
      <c r="P105" s="31">
        <v>4788823291</v>
      </c>
      <c r="Q105" s="31">
        <v>16670617810</v>
      </c>
      <c r="R105" s="31">
        <v>16674814635</v>
      </c>
      <c r="S105" s="31">
        <v>4788823291</v>
      </c>
      <c r="T105" s="36">
        <f t="shared" ref="T105:T136" si="26">IF(($Q105     =0),0,($S105     /$Q105     ))</f>
        <v>0.28726129682652712</v>
      </c>
      <c r="U105" s="36">
        <f t="shared" ref="U105:U136" si="27">IF(($P105     =0),0,(($F105     /$P105     )-1))</f>
        <v>0.12597075363664745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18799966690</v>
      </c>
      <c r="E106" s="32">
        <f>E105</f>
        <v>18799966690</v>
      </c>
      <c r="F106" s="32">
        <f>F105</f>
        <v>5392074970</v>
      </c>
      <c r="G106" s="37">
        <f t="shared" si="21"/>
        <v>0.28681300658198133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5392074970</v>
      </c>
      <c r="O106" s="37">
        <f t="shared" si="25"/>
        <v>0.28681300658198133</v>
      </c>
      <c r="P106" s="32">
        <f>P105</f>
        <v>4788823291</v>
      </c>
      <c r="Q106" s="32">
        <f>Q105</f>
        <v>16670617810</v>
      </c>
      <c r="R106" s="32">
        <f>R105</f>
        <v>16674814635</v>
      </c>
      <c r="S106" s="32">
        <f>S105</f>
        <v>4788823291</v>
      </c>
      <c r="T106" s="37">
        <f t="shared" si="26"/>
        <v>0.28726129682652712</v>
      </c>
      <c r="U106" s="37">
        <f t="shared" si="27"/>
        <v>0.12597075363664745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5293520</v>
      </c>
      <c r="E107" s="31">
        <v>5293520</v>
      </c>
      <c r="F107" s="31">
        <v>900700</v>
      </c>
      <c r="G107" s="36">
        <f t="shared" si="21"/>
        <v>0.17015143042814612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900700</v>
      </c>
      <c r="O107" s="36">
        <f t="shared" si="25"/>
        <v>0.17015143042814612</v>
      </c>
      <c r="P107" s="31">
        <v>669579</v>
      </c>
      <c r="Q107" s="31">
        <v>3692000</v>
      </c>
      <c r="R107" s="31">
        <v>5692000</v>
      </c>
      <c r="S107" s="31">
        <v>669579</v>
      </c>
      <c r="T107" s="36">
        <f t="shared" si="26"/>
        <v>0.18135942578548211</v>
      </c>
      <c r="U107" s="36">
        <f t="shared" si="27"/>
        <v>0.3451736090886961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27326890</v>
      </c>
      <c r="E108" s="31">
        <v>27326890</v>
      </c>
      <c r="F108" s="31">
        <v>13308636</v>
      </c>
      <c r="G108" s="36">
        <f t="shared" si="21"/>
        <v>0.48701612221515145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13308636</v>
      </c>
      <c r="O108" s="36">
        <f t="shared" si="25"/>
        <v>0.48701612221515145</v>
      </c>
      <c r="P108" s="31">
        <v>8984022</v>
      </c>
      <c r="Q108" s="31">
        <v>25164862</v>
      </c>
      <c r="R108" s="31">
        <v>20137364</v>
      </c>
      <c r="S108" s="31">
        <v>8984022</v>
      </c>
      <c r="T108" s="36">
        <f t="shared" si="26"/>
        <v>0.3570066070698103</v>
      </c>
      <c r="U108" s="36">
        <f t="shared" si="27"/>
        <v>0.48136725399826497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59073594</v>
      </c>
      <c r="E109" s="31">
        <v>59073594</v>
      </c>
      <c r="F109" s="31">
        <v>13696251</v>
      </c>
      <c r="G109" s="36">
        <f t="shared" si="21"/>
        <v>0.23185064717748508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13696251</v>
      </c>
      <c r="O109" s="36">
        <f t="shared" si="25"/>
        <v>0.23185064717748508</v>
      </c>
      <c r="P109" s="31">
        <v>14986644</v>
      </c>
      <c r="Q109" s="31">
        <v>67688592</v>
      </c>
      <c r="R109" s="31">
        <v>67845690</v>
      </c>
      <c r="S109" s="31">
        <v>14986644</v>
      </c>
      <c r="T109" s="36">
        <f t="shared" si="26"/>
        <v>0.22140575770877313</v>
      </c>
      <c r="U109" s="36">
        <f t="shared" si="27"/>
        <v>-8.6102865991879218E-2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194313600</v>
      </c>
      <c r="E110" s="31">
        <v>194313600</v>
      </c>
      <c r="F110" s="31">
        <v>37550750</v>
      </c>
      <c r="G110" s="36">
        <f t="shared" si="21"/>
        <v>0.19324818231971411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37550750</v>
      </c>
      <c r="O110" s="36">
        <f t="shared" si="25"/>
        <v>0.19324818231971411</v>
      </c>
      <c r="P110" s="31">
        <v>34074227</v>
      </c>
      <c r="Q110" s="31">
        <v>164111638</v>
      </c>
      <c r="R110" s="31">
        <v>168414671</v>
      </c>
      <c r="S110" s="31">
        <v>34074227</v>
      </c>
      <c r="T110" s="36">
        <f t="shared" si="26"/>
        <v>0.20762834016683204</v>
      </c>
      <c r="U110" s="36">
        <f t="shared" si="27"/>
        <v>0.10202793448549841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286007604</v>
      </c>
      <c r="E112" s="32">
        <f>SUM(E107:E111)</f>
        <v>286007604</v>
      </c>
      <c r="F112" s="32">
        <f>SUM(F107:F111)</f>
        <v>65456337</v>
      </c>
      <c r="G112" s="37">
        <f t="shared" si="21"/>
        <v>0.22886222633437397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65456337</v>
      </c>
      <c r="O112" s="37">
        <f t="shared" si="25"/>
        <v>0.22886222633437397</v>
      </c>
      <c r="P112" s="32">
        <f>SUM(P107:P111)</f>
        <v>58714472</v>
      </c>
      <c r="Q112" s="32">
        <f>SUM(Q107:Q111)</f>
        <v>260657092</v>
      </c>
      <c r="R112" s="32">
        <f>SUM(R107:R111)</f>
        <v>262089725</v>
      </c>
      <c r="S112" s="32">
        <f>SUM(S107:S111)</f>
        <v>58714472</v>
      </c>
      <c r="T112" s="37">
        <f t="shared" si="26"/>
        <v>0.22525560900525968</v>
      </c>
      <c r="U112" s="37">
        <f t="shared" si="27"/>
        <v>0.11482458702856091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3300000</v>
      </c>
      <c r="E113" s="31">
        <v>3300000</v>
      </c>
      <c r="F113" s="31">
        <v>1030963</v>
      </c>
      <c r="G113" s="36">
        <f t="shared" si="21"/>
        <v>0.3124130303030303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1030963</v>
      </c>
      <c r="O113" s="36">
        <f t="shared" si="25"/>
        <v>0.3124130303030303</v>
      </c>
      <c r="P113" s="31">
        <v>1719312</v>
      </c>
      <c r="Q113" s="31">
        <v>16060000</v>
      </c>
      <c r="R113" s="31">
        <v>3100000</v>
      </c>
      <c r="S113" s="31">
        <v>1719312</v>
      </c>
      <c r="T113" s="36">
        <f t="shared" si="26"/>
        <v>0.10705554171855541</v>
      </c>
      <c r="U113" s="36">
        <f t="shared" si="27"/>
        <v>-0.40036305219762325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223744463</v>
      </c>
      <c r="E114" s="31">
        <v>223744463</v>
      </c>
      <c r="F114" s="31">
        <v>68166166</v>
      </c>
      <c r="G114" s="36">
        <f t="shared" si="21"/>
        <v>0.30466079511429073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68166166</v>
      </c>
      <c r="O114" s="36">
        <f t="shared" si="25"/>
        <v>0.30466079511429073</v>
      </c>
      <c r="P114" s="31">
        <v>55787795</v>
      </c>
      <c r="Q114" s="31">
        <v>205439130</v>
      </c>
      <c r="R114" s="31">
        <v>185264110</v>
      </c>
      <c r="S114" s="31">
        <v>55787795</v>
      </c>
      <c r="T114" s="36">
        <f t="shared" si="26"/>
        <v>0.27155389043946981</v>
      </c>
      <c r="U114" s="36">
        <f t="shared" si="27"/>
        <v>0.22188313770063872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80566968</v>
      </c>
      <c r="E115" s="31">
        <v>80566968</v>
      </c>
      <c r="F115" s="31">
        <v>42746655</v>
      </c>
      <c r="G115" s="36">
        <f t="shared" si="21"/>
        <v>0.53057296384791341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42746655</v>
      </c>
      <c r="O115" s="36">
        <f t="shared" si="25"/>
        <v>0.53057296384791341</v>
      </c>
      <c r="P115" s="31">
        <v>41599154</v>
      </c>
      <c r="Q115" s="31">
        <v>81970780</v>
      </c>
      <c r="R115" s="31">
        <v>106859953</v>
      </c>
      <c r="S115" s="31">
        <v>41599154</v>
      </c>
      <c r="T115" s="36">
        <f t="shared" si="26"/>
        <v>0.50748759496981732</v>
      </c>
      <c r="U115" s="36">
        <f t="shared" si="27"/>
        <v>2.7584719631557952E-2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4248311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4248311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3277057428</v>
      </c>
      <c r="E117" s="31">
        <v>3277057428</v>
      </c>
      <c r="F117" s="31">
        <v>1084660755</v>
      </c>
      <c r="G117" s="36">
        <f t="shared" si="21"/>
        <v>0.33098619076137836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1084660755</v>
      </c>
      <c r="O117" s="36">
        <f t="shared" si="25"/>
        <v>0.33098619076137836</v>
      </c>
      <c r="P117" s="31">
        <v>949106243</v>
      </c>
      <c r="Q117" s="31">
        <v>2284198195</v>
      </c>
      <c r="R117" s="31">
        <v>2772776062</v>
      </c>
      <c r="S117" s="31">
        <v>949106243</v>
      </c>
      <c r="T117" s="36">
        <f t="shared" si="26"/>
        <v>0.41550958453497944</v>
      </c>
      <c r="U117" s="36">
        <f t="shared" si="27"/>
        <v>0.14282332773571271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3584668859</v>
      </c>
      <c r="E121" s="32">
        <f>SUM(E113:E120)</f>
        <v>3584668859</v>
      </c>
      <c r="F121" s="32">
        <f>SUM(F113:F120)</f>
        <v>1200852850</v>
      </c>
      <c r="G121" s="37">
        <f t="shared" si="21"/>
        <v>0.33499687062726258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1200852850</v>
      </c>
      <c r="O121" s="37">
        <f t="shared" si="25"/>
        <v>0.33499687062726258</v>
      </c>
      <c r="P121" s="32">
        <f>SUM(P113:P120)</f>
        <v>1048212504</v>
      </c>
      <c r="Q121" s="32">
        <f>SUM(Q113:Q120)</f>
        <v>2587668105</v>
      </c>
      <c r="R121" s="32">
        <f>SUM(R113:R120)</f>
        <v>3068000125</v>
      </c>
      <c r="S121" s="32">
        <f>SUM(S113:S120)</f>
        <v>1048212504</v>
      </c>
      <c r="T121" s="37">
        <f t="shared" si="26"/>
        <v>0.40507996445703381</v>
      </c>
      <c r="U121" s="37">
        <f t="shared" si="27"/>
        <v>0.14561965767200968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1256665</v>
      </c>
      <c r="E122" s="31">
        <v>1256665</v>
      </c>
      <c r="F122" s="31">
        <v>101768</v>
      </c>
      <c r="G122" s="36">
        <f t="shared" si="21"/>
        <v>8.0982600772680075E-2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101768</v>
      </c>
      <c r="O122" s="36">
        <f t="shared" si="25"/>
        <v>8.0982600772680075E-2</v>
      </c>
      <c r="P122" s="31">
        <v>208877</v>
      </c>
      <c r="Q122" s="31">
        <v>1177986</v>
      </c>
      <c r="R122" s="31">
        <v>1210068</v>
      </c>
      <c r="S122" s="31">
        <v>208877</v>
      </c>
      <c r="T122" s="36">
        <f t="shared" si="26"/>
        <v>0.17731704791058636</v>
      </c>
      <c r="U122" s="36">
        <f t="shared" si="27"/>
        <v>-0.5127850361696118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289119681</v>
      </c>
      <c r="E123" s="31">
        <v>289119681</v>
      </c>
      <c r="F123" s="31">
        <v>72473378</v>
      </c>
      <c r="G123" s="36">
        <f t="shared" si="21"/>
        <v>0.25066912687967446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72473378</v>
      </c>
      <c r="O123" s="36">
        <f t="shared" si="25"/>
        <v>0.25066912687967446</v>
      </c>
      <c r="P123" s="31">
        <v>92648981</v>
      </c>
      <c r="Q123" s="31">
        <v>238258573</v>
      </c>
      <c r="R123" s="31">
        <v>239243044</v>
      </c>
      <c r="S123" s="31">
        <v>92648981</v>
      </c>
      <c r="T123" s="36">
        <f t="shared" si="26"/>
        <v>0.38885896038670559</v>
      </c>
      <c r="U123" s="36">
        <f t="shared" si="27"/>
        <v>-0.2177638953201223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542526810</v>
      </c>
      <c r="E124" s="31">
        <v>542526810</v>
      </c>
      <c r="F124" s="31">
        <v>129632019</v>
      </c>
      <c r="G124" s="36">
        <f t="shared" si="21"/>
        <v>0.2389412220937063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129632019</v>
      </c>
      <c r="O124" s="36">
        <f t="shared" si="25"/>
        <v>0.2389412220937063</v>
      </c>
      <c r="P124" s="31">
        <v>119741383</v>
      </c>
      <c r="Q124" s="31">
        <v>472400124</v>
      </c>
      <c r="R124" s="31">
        <v>479315836</v>
      </c>
      <c r="S124" s="31">
        <v>119741383</v>
      </c>
      <c r="T124" s="36">
        <f t="shared" si="26"/>
        <v>0.25347449527765153</v>
      </c>
      <c r="U124" s="36">
        <f t="shared" si="27"/>
        <v>8.2599981328092653E-2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832903156</v>
      </c>
      <c r="E126" s="32">
        <f>SUM(E122:E125)</f>
        <v>832903156</v>
      </c>
      <c r="F126" s="32">
        <f>SUM(F122:F125)</f>
        <v>202207165</v>
      </c>
      <c r="G126" s="37">
        <f t="shared" si="21"/>
        <v>0.24277392100552925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202207165</v>
      </c>
      <c r="O126" s="37">
        <f t="shared" si="25"/>
        <v>0.24277392100552925</v>
      </c>
      <c r="P126" s="32">
        <f>SUM(P122:P125)</f>
        <v>212599241</v>
      </c>
      <c r="Q126" s="32">
        <f>SUM(Q122:Q125)</f>
        <v>711836683</v>
      </c>
      <c r="R126" s="32">
        <f>SUM(R122:R125)</f>
        <v>719768948</v>
      </c>
      <c r="S126" s="32">
        <f>SUM(S122:S125)</f>
        <v>212599241</v>
      </c>
      <c r="T126" s="37">
        <f t="shared" si="26"/>
        <v>0.2986629462589806</v>
      </c>
      <c r="U126" s="37">
        <f t="shared" si="27"/>
        <v>-4.8881058799264521E-2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211671056</v>
      </c>
      <c r="E127" s="31">
        <v>211671056</v>
      </c>
      <c r="F127" s="31">
        <v>14133491</v>
      </c>
      <c r="G127" s="36">
        <f t="shared" si="21"/>
        <v>6.6771013794158049E-2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14133491</v>
      </c>
      <c r="O127" s="36">
        <f t="shared" si="25"/>
        <v>6.6771013794158049E-2</v>
      </c>
      <c r="P127" s="31">
        <v>4549194</v>
      </c>
      <c r="Q127" s="31">
        <v>220760577</v>
      </c>
      <c r="R127" s="31">
        <v>203453244</v>
      </c>
      <c r="S127" s="31">
        <v>4549194</v>
      </c>
      <c r="T127" s="36">
        <f t="shared" si="26"/>
        <v>2.0606912981569168E-2</v>
      </c>
      <c r="U127" s="36">
        <f t="shared" si="27"/>
        <v>2.1068121078151427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45414075</v>
      </c>
      <c r="E128" s="31">
        <v>45414075</v>
      </c>
      <c r="F128" s="31">
        <v>8889165</v>
      </c>
      <c r="G128" s="36">
        <f t="shared" si="21"/>
        <v>0.19573590346164707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8889165</v>
      </c>
      <c r="O128" s="36">
        <f t="shared" si="25"/>
        <v>0.19573590346164707</v>
      </c>
      <c r="P128" s="31">
        <v>4417644</v>
      </c>
      <c r="Q128" s="31">
        <v>44238676</v>
      </c>
      <c r="R128" s="31">
        <v>43586022</v>
      </c>
      <c r="S128" s="31">
        <v>4417644</v>
      </c>
      <c r="T128" s="36">
        <f t="shared" si="26"/>
        <v>9.9859317670357037E-2</v>
      </c>
      <c r="U128" s="36">
        <f t="shared" si="27"/>
        <v>1.0121958672994023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29531976</v>
      </c>
      <c r="E129" s="31">
        <v>29531976</v>
      </c>
      <c r="F129" s="31">
        <v>2813344</v>
      </c>
      <c r="G129" s="36">
        <f t="shared" si="21"/>
        <v>9.526433314181211E-2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2813344</v>
      </c>
      <c r="O129" s="36">
        <f t="shared" si="25"/>
        <v>9.526433314181211E-2</v>
      </c>
      <c r="P129" s="31">
        <v>2286518</v>
      </c>
      <c r="Q129" s="31">
        <v>19570320</v>
      </c>
      <c r="R129" s="31">
        <v>2130312</v>
      </c>
      <c r="S129" s="31">
        <v>2286518</v>
      </c>
      <c r="T129" s="36">
        <f t="shared" si="26"/>
        <v>0.11683600472552313</v>
      </c>
      <c r="U129" s="36">
        <f t="shared" si="27"/>
        <v>0.23040535871574153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105884407</v>
      </c>
      <c r="E130" s="31">
        <v>105884407</v>
      </c>
      <c r="F130" s="31">
        <v>33738833</v>
      </c>
      <c r="G130" s="36">
        <f t="shared" si="21"/>
        <v>0.31863835248187206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33738833</v>
      </c>
      <c r="O130" s="36">
        <f t="shared" si="25"/>
        <v>0.31863835248187206</v>
      </c>
      <c r="P130" s="31">
        <v>26993498</v>
      </c>
      <c r="Q130" s="31">
        <v>99773707</v>
      </c>
      <c r="R130" s="31">
        <v>96763429</v>
      </c>
      <c r="S130" s="31">
        <v>26993498</v>
      </c>
      <c r="T130" s="36">
        <f t="shared" si="26"/>
        <v>0.27054720939655974</v>
      </c>
      <c r="U130" s="36">
        <f t="shared" si="27"/>
        <v>0.24988739880989108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392501514</v>
      </c>
      <c r="E132" s="32">
        <f>SUM(E127:E131)</f>
        <v>392501514</v>
      </c>
      <c r="F132" s="32">
        <f>SUM(F127:F131)</f>
        <v>59574833</v>
      </c>
      <c r="G132" s="37">
        <f t="shared" si="21"/>
        <v>0.15178242853860685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59574833</v>
      </c>
      <c r="O132" s="37">
        <f t="shared" si="25"/>
        <v>0.15178242853860685</v>
      </c>
      <c r="P132" s="32">
        <f>SUM(P127:P131)</f>
        <v>38246854</v>
      </c>
      <c r="Q132" s="32">
        <f>SUM(Q127:Q131)</f>
        <v>384343280</v>
      </c>
      <c r="R132" s="32">
        <f>SUM(R127:R131)</f>
        <v>345933007</v>
      </c>
      <c r="S132" s="32">
        <f>SUM(S127:S131)</f>
        <v>38246854</v>
      </c>
      <c r="T132" s="37">
        <f t="shared" si="26"/>
        <v>9.9512222511084367E-2</v>
      </c>
      <c r="U132" s="37">
        <f t="shared" si="27"/>
        <v>0.55764008720821856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789456485</v>
      </c>
      <c r="E133" s="31">
        <v>789456485</v>
      </c>
      <c r="F133" s="31">
        <v>177309413</v>
      </c>
      <c r="G133" s="36">
        <f t="shared" si="21"/>
        <v>0.22459681612470381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177309413</v>
      </c>
      <c r="O133" s="36">
        <f t="shared" si="25"/>
        <v>0.22459681612470381</v>
      </c>
      <c r="P133" s="31">
        <v>180789821</v>
      </c>
      <c r="Q133" s="31">
        <v>742465694</v>
      </c>
      <c r="R133" s="31">
        <v>712621839</v>
      </c>
      <c r="S133" s="31">
        <v>180789821</v>
      </c>
      <c r="T133" s="36">
        <f t="shared" si="26"/>
        <v>0.24349922489482725</v>
      </c>
      <c r="U133" s="36">
        <f t="shared" si="27"/>
        <v>-1.9251128082039548E-2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24124615</v>
      </c>
      <c r="E134" s="31">
        <v>24124615</v>
      </c>
      <c r="F134" s="31">
        <v>5525732</v>
      </c>
      <c r="G134" s="36">
        <f t="shared" si="21"/>
        <v>0.22904954130874214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5525732</v>
      </c>
      <c r="O134" s="36">
        <f t="shared" si="25"/>
        <v>0.22904954130874214</v>
      </c>
      <c r="P134" s="31">
        <v>6765014</v>
      </c>
      <c r="Q134" s="31">
        <v>22826188</v>
      </c>
      <c r="R134" s="31">
        <v>20816188</v>
      </c>
      <c r="S134" s="31">
        <v>6765014</v>
      </c>
      <c r="T134" s="36">
        <f t="shared" si="26"/>
        <v>0.29637072997033059</v>
      </c>
      <c r="U134" s="36">
        <f t="shared" si="27"/>
        <v>-0.18318986479554955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5574896</v>
      </c>
      <c r="E136" s="31">
        <v>5574896</v>
      </c>
      <c r="F136" s="31">
        <v>1915992</v>
      </c>
      <c r="G136" s="36">
        <f t="shared" si="21"/>
        <v>0.34368210635678226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1915992</v>
      </c>
      <c r="O136" s="36">
        <f t="shared" si="25"/>
        <v>0.34368210635678226</v>
      </c>
      <c r="P136" s="31">
        <v>2323545</v>
      </c>
      <c r="Q136" s="31">
        <v>6105838</v>
      </c>
      <c r="R136" s="31">
        <v>6105838</v>
      </c>
      <c r="S136" s="31">
        <v>2323545</v>
      </c>
      <c r="T136" s="36">
        <f t="shared" si="26"/>
        <v>0.38054481628893527</v>
      </c>
      <c r="U136" s="36">
        <f t="shared" si="27"/>
        <v>-0.17540138021858842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819155996</v>
      </c>
      <c r="E137" s="32">
        <f>SUM(E133:E136)</f>
        <v>819155996</v>
      </c>
      <c r="F137" s="32">
        <f>SUM(F133:F136)</f>
        <v>184751137</v>
      </c>
      <c r="G137" s="37">
        <f t="shared" ref="G137:G170" si="28">IF(($D137     =0),0,($F137     /$D137     ))</f>
        <v>0.22553840526365385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184751137</v>
      </c>
      <c r="O137" s="37">
        <f t="shared" ref="O137:O170" si="32">IF(($D137     =0),0,($N137     /$D137     ))</f>
        <v>0.22553840526365385</v>
      </c>
      <c r="P137" s="32">
        <f>SUM(P133:P136)</f>
        <v>189878380</v>
      </c>
      <c r="Q137" s="32">
        <f>SUM(Q133:Q136)</f>
        <v>771397720</v>
      </c>
      <c r="R137" s="32">
        <f>SUM(R133:R136)</f>
        <v>739543865</v>
      </c>
      <c r="S137" s="32">
        <f>SUM(S133:S136)</f>
        <v>189878380</v>
      </c>
      <c r="T137" s="37">
        <f t="shared" ref="T137:T170" si="33">IF(($Q137     =0),0,($S137     /$Q137     ))</f>
        <v>0.2461484848568129</v>
      </c>
      <c r="U137" s="37">
        <f t="shared" ref="U137:U170" si="34">IF(($P137     =0),0,(($F137     /$P137     )-1))</f>
        <v>-2.7002774091500092E-2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52529184</v>
      </c>
      <c r="E138" s="31">
        <v>52529184</v>
      </c>
      <c r="F138" s="31">
        <v>15128674</v>
      </c>
      <c r="G138" s="36">
        <f t="shared" si="28"/>
        <v>0.28800512111515003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15128674</v>
      </c>
      <c r="O138" s="36">
        <f t="shared" si="32"/>
        <v>0.28800512111515003</v>
      </c>
      <c r="P138" s="31">
        <v>8317888</v>
      </c>
      <c r="Q138" s="31">
        <v>42666642</v>
      </c>
      <c r="R138" s="31">
        <v>39018297</v>
      </c>
      <c r="S138" s="31">
        <v>8317888</v>
      </c>
      <c r="T138" s="36">
        <f t="shared" si="33"/>
        <v>0.19495061270582298</v>
      </c>
      <c r="U138" s="36">
        <f t="shared" si="34"/>
        <v>0.81881193879984915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43965158</v>
      </c>
      <c r="E139" s="31">
        <v>43965158</v>
      </c>
      <c r="F139" s="31">
        <v>7591240</v>
      </c>
      <c r="G139" s="36">
        <f t="shared" si="28"/>
        <v>0.17266490888080058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7591240</v>
      </c>
      <c r="O139" s="36">
        <f t="shared" si="32"/>
        <v>0.17266490888080058</v>
      </c>
      <c r="P139" s="31">
        <v>7729234</v>
      </c>
      <c r="Q139" s="31">
        <v>50384194</v>
      </c>
      <c r="R139" s="31">
        <v>37121078</v>
      </c>
      <c r="S139" s="31">
        <v>7729234</v>
      </c>
      <c r="T139" s="36">
        <f t="shared" si="33"/>
        <v>0.15340592726361763</v>
      </c>
      <c r="U139" s="36">
        <f t="shared" si="34"/>
        <v>-1.7853515626516159E-2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320427637</v>
      </c>
      <c r="E140" s="31">
        <v>320427637</v>
      </c>
      <c r="F140" s="31">
        <v>63876975</v>
      </c>
      <c r="G140" s="36">
        <f t="shared" si="28"/>
        <v>0.19934914353221037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63876975</v>
      </c>
      <c r="O140" s="36">
        <f t="shared" si="32"/>
        <v>0.19934914353221037</v>
      </c>
      <c r="P140" s="31">
        <v>71585527</v>
      </c>
      <c r="Q140" s="31">
        <v>308045843</v>
      </c>
      <c r="R140" s="31">
        <v>284810401</v>
      </c>
      <c r="S140" s="31">
        <v>71585527</v>
      </c>
      <c r="T140" s="36">
        <f t="shared" si="33"/>
        <v>0.23238595367118783</v>
      </c>
      <c r="U140" s="36">
        <f t="shared" si="34"/>
        <v>-0.107683107508589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152920996</v>
      </c>
      <c r="E142" s="31">
        <v>152920996</v>
      </c>
      <c r="F142" s="31">
        <v>42149623</v>
      </c>
      <c r="G142" s="36">
        <f t="shared" si="28"/>
        <v>0.27563005802028651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42149623</v>
      </c>
      <c r="O142" s="36">
        <f t="shared" si="32"/>
        <v>0.27563005802028651</v>
      </c>
      <c r="P142" s="31">
        <v>49294920</v>
      </c>
      <c r="Q142" s="31">
        <v>120722849</v>
      </c>
      <c r="R142" s="31">
        <v>125676796</v>
      </c>
      <c r="S142" s="31">
        <v>49294920</v>
      </c>
      <c r="T142" s="36">
        <f t="shared" si="33"/>
        <v>0.40833131762819813</v>
      </c>
      <c r="U142" s="36">
        <f t="shared" si="34"/>
        <v>-0.14494996644684688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569842975</v>
      </c>
      <c r="E144" s="32">
        <f>SUM(E138:E143)</f>
        <v>569842975</v>
      </c>
      <c r="F144" s="32">
        <f>SUM(F138:F143)</f>
        <v>128746512</v>
      </c>
      <c r="G144" s="37">
        <f t="shared" si="28"/>
        <v>0.2259333143485712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128746512</v>
      </c>
      <c r="O144" s="37">
        <f t="shared" si="32"/>
        <v>0.2259333143485712</v>
      </c>
      <c r="P144" s="32">
        <f>SUM(P138:P143)</f>
        <v>136927569</v>
      </c>
      <c r="Q144" s="32">
        <f>SUM(Q138:Q143)</f>
        <v>521819528</v>
      </c>
      <c r="R144" s="32">
        <f>SUM(R138:R143)</f>
        <v>486626572</v>
      </c>
      <c r="S144" s="32">
        <f>SUM(S138:S143)</f>
        <v>136927569</v>
      </c>
      <c r="T144" s="37">
        <f t="shared" si="33"/>
        <v>0.26240407200705607</v>
      </c>
      <c r="U144" s="37">
        <f t="shared" si="34"/>
        <v>-5.9747332547764764E-2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992024</v>
      </c>
      <c r="E145" s="31">
        <v>992024</v>
      </c>
      <c r="F145" s="31">
        <v>5959843</v>
      </c>
      <c r="G145" s="36">
        <f t="shared" si="28"/>
        <v>6.0077609009459447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5959843</v>
      </c>
      <c r="O145" s="36">
        <f t="shared" si="32"/>
        <v>6.0077609009459447</v>
      </c>
      <c r="P145" s="31">
        <v>26055</v>
      </c>
      <c r="Q145" s="31">
        <v>0</v>
      </c>
      <c r="R145" s="31">
        <v>350000</v>
      </c>
      <c r="S145" s="31">
        <v>26055</v>
      </c>
      <c r="T145" s="36">
        <f t="shared" si="33"/>
        <v>0</v>
      </c>
      <c r="U145" s="36">
        <f t="shared" si="34"/>
        <v>227.74085588178852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4028721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4028721</v>
      </c>
      <c r="O146" s="36">
        <f t="shared" si="32"/>
        <v>0</v>
      </c>
      <c r="P146" s="31">
        <v>920301</v>
      </c>
      <c r="Q146" s="31">
        <v>2000000</v>
      </c>
      <c r="R146" s="31">
        <v>0</v>
      </c>
      <c r="S146" s="31">
        <v>920301</v>
      </c>
      <c r="T146" s="36">
        <f t="shared" si="33"/>
        <v>0.46015050000000002</v>
      </c>
      <c r="U146" s="36">
        <f t="shared" si="34"/>
        <v>3.3776123246633443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901884</v>
      </c>
      <c r="Q147" s="31">
        <v>0</v>
      </c>
      <c r="R147" s="31">
        <v>3000000</v>
      </c>
      <c r="S147" s="31">
        <v>901884</v>
      </c>
      <c r="T147" s="36">
        <f t="shared" si="33"/>
        <v>0</v>
      </c>
      <c r="U147" s="36">
        <f t="shared" si="34"/>
        <v>-1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70013873</v>
      </c>
      <c r="E149" s="31">
        <v>70013873</v>
      </c>
      <c r="F149" s="31">
        <v>25895378</v>
      </c>
      <c r="G149" s="36">
        <f t="shared" si="28"/>
        <v>0.36986067032743641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25895378</v>
      </c>
      <c r="O149" s="36">
        <f t="shared" si="32"/>
        <v>0.36986067032743641</v>
      </c>
      <c r="P149" s="31">
        <v>13067171</v>
      </c>
      <c r="Q149" s="31">
        <v>95763037</v>
      </c>
      <c r="R149" s="31">
        <v>94250753</v>
      </c>
      <c r="S149" s="31">
        <v>13067171</v>
      </c>
      <c r="T149" s="36">
        <f t="shared" si="33"/>
        <v>0.13645318078205895</v>
      </c>
      <c r="U149" s="36">
        <f t="shared" si="34"/>
        <v>0.98171264461144658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71005897</v>
      </c>
      <c r="E150" s="32">
        <f>SUM(E145:E149)</f>
        <v>71005897</v>
      </c>
      <c r="F150" s="32">
        <f>SUM(F145:F149)</f>
        <v>35883942</v>
      </c>
      <c r="G150" s="37">
        <f t="shared" si="28"/>
        <v>0.50536565998173366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35883942</v>
      </c>
      <c r="O150" s="37">
        <f t="shared" si="32"/>
        <v>0.50536565998173366</v>
      </c>
      <c r="P150" s="32">
        <f>SUM(P145:P149)</f>
        <v>14915411</v>
      </c>
      <c r="Q150" s="32">
        <f>SUM(Q145:Q149)</f>
        <v>97763037</v>
      </c>
      <c r="R150" s="32">
        <f>SUM(R145:R149)</f>
        <v>97600753</v>
      </c>
      <c r="S150" s="32">
        <f>SUM(S145:S149)</f>
        <v>14915411</v>
      </c>
      <c r="T150" s="37">
        <f t="shared" si="33"/>
        <v>0.15256697682172046</v>
      </c>
      <c r="U150" s="37">
        <f t="shared" si="34"/>
        <v>1.4058299164535257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1630000</v>
      </c>
      <c r="E151" s="31">
        <v>1630000</v>
      </c>
      <c r="F151" s="31">
        <v>463330</v>
      </c>
      <c r="G151" s="36">
        <f t="shared" si="28"/>
        <v>0.28425153374233131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463330</v>
      </c>
      <c r="O151" s="36">
        <f t="shared" si="32"/>
        <v>0.28425153374233131</v>
      </c>
      <c r="P151" s="31">
        <v>673686</v>
      </c>
      <c r="Q151" s="31">
        <v>1640750</v>
      </c>
      <c r="R151" s="31">
        <v>1390750</v>
      </c>
      <c r="S151" s="31">
        <v>673686</v>
      </c>
      <c r="T151" s="36">
        <f t="shared" si="33"/>
        <v>0.41059637360962975</v>
      </c>
      <c r="U151" s="36">
        <f t="shared" si="34"/>
        <v>-0.3122463580956113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1846846400</v>
      </c>
      <c r="E152" s="31">
        <v>1846846400</v>
      </c>
      <c r="F152" s="31">
        <v>487650759</v>
      </c>
      <c r="G152" s="36">
        <f t="shared" si="28"/>
        <v>0.26404510900310929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487650759</v>
      </c>
      <c r="O152" s="36">
        <f t="shared" si="32"/>
        <v>0.26404510900310929</v>
      </c>
      <c r="P152" s="31">
        <v>471490779</v>
      </c>
      <c r="Q152" s="31">
        <v>1579287500</v>
      </c>
      <c r="R152" s="31">
        <v>1562471131</v>
      </c>
      <c r="S152" s="31">
        <v>471490779</v>
      </c>
      <c r="T152" s="36">
        <f t="shared" si="33"/>
        <v>0.29854651480493577</v>
      </c>
      <c r="U152" s="36">
        <f t="shared" si="34"/>
        <v>3.42742227838988E-2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114406690</v>
      </c>
      <c r="E153" s="31">
        <v>114406690</v>
      </c>
      <c r="F153" s="31">
        <v>27772288</v>
      </c>
      <c r="G153" s="36">
        <f t="shared" si="28"/>
        <v>0.2427505594296977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27772288</v>
      </c>
      <c r="O153" s="36">
        <f t="shared" si="32"/>
        <v>0.2427505594296977</v>
      </c>
      <c r="P153" s="31">
        <v>23617616</v>
      </c>
      <c r="Q153" s="31">
        <v>98372550</v>
      </c>
      <c r="R153" s="31">
        <v>110852860</v>
      </c>
      <c r="S153" s="31">
        <v>23617616</v>
      </c>
      <c r="T153" s="36">
        <f t="shared" si="33"/>
        <v>0.24008339724852107</v>
      </c>
      <c r="U153" s="36">
        <f t="shared" si="34"/>
        <v>0.17591411427808801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35950925</v>
      </c>
      <c r="E154" s="31">
        <v>35950925</v>
      </c>
      <c r="F154" s="31">
        <v>8777460</v>
      </c>
      <c r="G154" s="36">
        <f t="shared" si="28"/>
        <v>0.24415115883666413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8777460</v>
      </c>
      <c r="O154" s="36">
        <f t="shared" si="32"/>
        <v>0.24415115883666413</v>
      </c>
      <c r="P154" s="31">
        <v>4853828</v>
      </c>
      <c r="Q154" s="31">
        <v>33645592</v>
      </c>
      <c r="R154" s="31">
        <v>25729640</v>
      </c>
      <c r="S154" s="31">
        <v>4853828</v>
      </c>
      <c r="T154" s="36">
        <f t="shared" si="33"/>
        <v>0.14426341495194972</v>
      </c>
      <c r="U154" s="36">
        <f t="shared" si="34"/>
        <v>0.80835826897862884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33215999</v>
      </c>
      <c r="E155" s="31">
        <v>33215999</v>
      </c>
      <c r="F155" s="31">
        <v>6548386</v>
      </c>
      <c r="G155" s="36">
        <f t="shared" si="28"/>
        <v>0.19714553820886133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6548386</v>
      </c>
      <c r="O155" s="36">
        <f t="shared" si="32"/>
        <v>0.19714553820886133</v>
      </c>
      <c r="P155" s="31">
        <v>9454573</v>
      </c>
      <c r="Q155" s="31">
        <v>22229404</v>
      </c>
      <c r="R155" s="31">
        <v>30303587</v>
      </c>
      <c r="S155" s="31">
        <v>9454573</v>
      </c>
      <c r="T155" s="36">
        <f t="shared" si="33"/>
        <v>0.4253183306219096</v>
      </c>
      <c r="U155" s="36">
        <f t="shared" si="34"/>
        <v>-0.3073842679092964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2032050014</v>
      </c>
      <c r="E157" s="32">
        <f>SUM(E151:E156)</f>
        <v>2032050014</v>
      </c>
      <c r="F157" s="32">
        <f>SUM(F151:F156)</f>
        <v>531212223</v>
      </c>
      <c r="G157" s="37">
        <f t="shared" si="28"/>
        <v>0.26141690378689664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531212223</v>
      </c>
      <c r="O157" s="37">
        <f t="shared" si="32"/>
        <v>0.26141690378689664</v>
      </c>
      <c r="P157" s="32">
        <f>SUM(P151:P156)</f>
        <v>510090482</v>
      </c>
      <c r="Q157" s="32">
        <f>SUM(Q151:Q156)</f>
        <v>1735175796</v>
      </c>
      <c r="R157" s="32">
        <f>SUM(R151:R156)</f>
        <v>1730747968</v>
      </c>
      <c r="S157" s="32">
        <f>SUM(S151:S156)</f>
        <v>510090482</v>
      </c>
      <c r="T157" s="37">
        <f t="shared" si="33"/>
        <v>0.29397049173684991</v>
      </c>
      <c r="U157" s="37">
        <f t="shared" si="34"/>
        <v>4.1407832032435365E-2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55216162</v>
      </c>
      <c r="E158" s="31">
        <v>55216162</v>
      </c>
      <c r="F158" s="31">
        <v>13842663</v>
      </c>
      <c r="G158" s="36">
        <f t="shared" si="28"/>
        <v>0.25069947817090221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13842663</v>
      </c>
      <c r="O158" s="36">
        <f t="shared" si="32"/>
        <v>0.25069947817090221</v>
      </c>
      <c r="P158" s="31">
        <v>11787147</v>
      </c>
      <c r="Q158" s="31">
        <v>45687770</v>
      </c>
      <c r="R158" s="31">
        <v>49767770</v>
      </c>
      <c r="S158" s="31">
        <v>11787147</v>
      </c>
      <c r="T158" s="36">
        <f t="shared" si="33"/>
        <v>0.25799348490854335</v>
      </c>
      <c r="U158" s="36">
        <f t="shared" si="34"/>
        <v>0.17438621915888541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1346612019</v>
      </c>
      <c r="E159" s="31">
        <v>1346612019</v>
      </c>
      <c r="F159" s="31">
        <v>327843474</v>
      </c>
      <c r="G159" s="36">
        <f t="shared" si="28"/>
        <v>0.24345800377116639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327843474</v>
      </c>
      <c r="O159" s="36">
        <f t="shared" si="32"/>
        <v>0.24345800377116639</v>
      </c>
      <c r="P159" s="31">
        <v>270199218</v>
      </c>
      <c r="Q159" s="31">
        <v>1128348839</v>
      </c>
      <c r="R159" s="31">
        <v>1194415339</v>
      </c>
      <c r="S159" s="31">
        <v>270199218</v>
      </c>
      <c r="T159" s="36">
        <f t="shared" si="33"/>
        <v>0.23946425844640765</v>
      </c>
      <c r="U159" s="36">
        <f t="shared" si="34"/>
        <v>0.21333983283400926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1401828181</v>
      </c>
      <c r="E163" s="32">
        <f>SUM(E158:E162)</f>
        <v>1401828181</v>
      </c>
      <c r="F163" s="32">
        <f>SUM(F158:F162)</f>
        <v>341686137</v>
      </c>
      <c r="G163" s="37">
        <f t="shared" si="28"/>
        <v>0.2437432358909041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341686137</v>
      </c>
      <c r="O163" s="37">
        <f t="shared" si="32"/>
        <v>0.2437432358909041</v>
      </c>
      <c r="P163" s="32">
        <f>SUM(P158:P162)</f>
        <v>281986365</v>
      </c>
      <c r="Q163" s="32">
        <f>SUM(Q158:Q162)</f>
        <v>1174036609</v>
      </c>
      <c r="R163" s="32">
        <f>SUM(R158:R162)</f>
        <v>1244183109</v>
      </c>
      <c r="S163" s="32">
        <f>SUM(S158:S162)</f>
        <v>281986365</v>
      </c>
      <c r="T163" s="37">
        <f t="shared" si="33"/>
        <v>0.24018532543051219</v>
      </c>
      <c r="U163" s="37">
        <f t="shared" si="34"/>
        <v>0.21171155562787591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166507443</v>
      </c>
      <c r="E164" s="31">
        <v>166507443</v>
      </c>
      <c r="F164" s="31">
        <v>60844011</v>
      </c>
      <c r="G164" s="36">
        <f t="shared" si="28"/>
        <v>0.36541316053961626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60844011</v>
      </c>
      <c r="O164" s="36">
        <f t="shared" si="32"/>
        <v>0.36541316053961626</v>
      </c>
      <c r="P164" s="31">
        <v>67264856</v>
      </c>
      <c r="Q164" s="31">
        <v>160989978</v>
      </c>
      <c r="R164" s="31">
        <v>165553818</v>
      </c>
      <c r="S164" s="31">
        <v>67264856</v>
      </c>
      <c r="T164" s="36">
        <f t="shared" si="33"/>
        <v>0.41782014530121869</v>
      </c>
      <c r="U164" s="36">
        <f t="shared" si="34"/>
        <v>-9.5456162130191702E-2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6941278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6941278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5525000</v>
      </c>
      <c r="E166" s="31">
        <v>5525000</v>
      </c>
      <c r="F166" s="31">
        <v>772533</v>
      </c>
      <c r="G166" s="36">
        <f t="shared" si="28"/>
        <v>0.13982497737556562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772533</v>
      </c>
      <c r="O166" s="36">
        <f t="shared" si="32"/>
        <v>0.13982497737556562</v>
      </c>
      <c r="P166" s="31">
        <v>690635</v>
      </c>
      <c r="Q166" s="31">
        <v>4000000</v>
      </c>
      <c r="R166" s="31">
        <v>5200000</v>
      </c>
      <c r="S166" s="31">
        <v>690635</v>
      </c>
      <c r="T166" s="36">
        <f t="shared" si="33"/>
        <v>0.17265875</v>
      </c>
      <c r="U166" s="36">
        <f t="shared" si="34"/>
        <v>0.11858362231859076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2500000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172032443</v>
      </c>
      <c r="E169" s="32">
        <f>SUM(E164:E168)</f>
        <v>172032443</v>
      </c>
      <c r="F169" s="32">
        <f>SUM(F164:F168)</f>
        <v>68557822</v>
      </c>
      <c r="G169" s="37">
        <f t="shared" si="28"/>
        <v>0.39851681929553251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68557822</v>
      </c>
      <c r="O169" s="37">
        <f t="shared" si="32"/>
        <v>0.39851681929553251</v>
      </c>
      <c r="P169" s="32">
        <f>SUM(P164:P168)</f>
        <v>67955491</v>
      </c>
      <c r="Q169" s="32">
        <f>SUM(Q164:Q168)</f>
        <v>164989978</v>
      </c>
      <c r="R169" s="32">
        <f>SUM(R164:R168)</f>
        <v>173253818</v>
      </c>
      <c r="S169" s="32">
        <f>SUM(S164:S168)</f>
        <v>67955491</v>
      </c>
      <c r="T169" s="37">
        <f t="shared" si="33"/>
        <v>0.41187647773369607</v>
      </c>
      <c r="U169" s="37">
        <f t="shared" si="34"/>
        <v>8.8636104476089717E-3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28961963329</v>
      </c>
      <c r="E170" s="32">
        <f>SUM(E105,E107:E111,E113:E120,E122:E125,E127:E131,E133:E136,E138:E143,E145:E149,E151:E156,E158:E162,E164:E168)</f>
        <v>28961963329</v>
      </c>
      <c r="F170" s="32">
        <f>SUM(F105,F107:F111,F113:F120,F122:F125,F127:F131,F133:F136,F138:F143,F145:F149,F151:F156,F158:F162,F164:F168)</f>
        <v>8211003928</v>
      </c>
      <c r="G170" s="37">
        <f t="shared" si="28"/>
        <v>0.28350992074415798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8211003928</v>
      </c>
      <c r="O170" s="37">
        <f t="shared" si="32"/>
        <v>0.28350992074415798</v>
      </c>
      <c r="P170" s="32">
        <f>SUM(P105,P107:P111,P113:P120,P122:P125,P127:P131,P133:P136,P138:P143,P145:P149,P151:P156,P158:P162,P164:P168)</f>
        <v>7348350060</v>
      </c>
      <c r="Q170" s="32">
        <f>SUM(Q105,Q107:Q111,Q113:Q120,Q122:Q125,Q127:Q131,Q133:Q136,Q138:Q143,Q145:Q149,Q151:Q156,Q158:Q162,Q164:Q168)</f>
        <v>25080305638</v>
      </c>
      <c r="R170" s="32">
        <f>SUM(R105,R107:R111,R113:R120,R122:R125,R127:R131,R133:R136,R138:R143,R145:R149,R151:R156,R158:R162,R164:R168)</f>
        <v>25542562525</v>
      </c>
      <c r="S170" s="32">
        <f>SUM(S105,S107:S111,S113:S120,S122:S125,S127:S131,S133:S136,S138:S143,S145:S149,S151:S156,S158:S162,S164:S168)</f>
        <v>7348350060</v>
      </c>
      <c r="T170" s="37">
        <f t="shared" si="33"/>
        <v>0.2929928433115373</v>
      </c>
      <c r="U170" s="37">
        <f t="shared" si="34"/>
        <v>0.11739422604480554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26376909</v>
      </c>
      <c r="E173" s="31">
        <v>26376909</v>
      </c>
      <c r="F173" s="31">
        <v>2495628</v>
      </c>
      <c r="G173" s="36">
        <f t="shared" ref="G173:G205" si="35">IF(($D173     =0),0,($F173     /$D173     ))</f>
        <v>9.4614118735443939E-2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2495628</v>
      </c>
      <c r="O173" s="36">
        <f t="shared" ref="O173:O205" si="39">IF(($D173     =0),0,($N173     /$D173     ))</f>
        <v>9.4614118735443939E-2</v>
      </c>
      <c r="P173" s="31">
        <v>7201669</v>
      </c>
      <c r="Q173" s="31">
        <v>57331169</v>
      </c>
      <c r="R173" s="31">
        <v>69085438</v>
      </c>
      <c r="S173" s="31">
        <v>7201669</v>
      </c>
      <c r="T173" s="36">
        <f t="shared" ref="T173:T205" si="40">IF(($Q173     =0),0,($S173     /$Q173     ))</f>
        <v>0.12561524778955754</v>
      </c>
      <c r="U173" s="36">
        <f t="shared" ref="U173:U205" si="41">IF(($P173     =0),0,(($F173     /$P173     )-1))</f>
        <v>-0.65346532866200868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53645144</v>
      </c>
      <c r="E174" s="31">
        <v>53645144</v>
      </c>
      <c r="F174" s="31">
        <v>15478821</v>
      </c>
      <c r="G174" s="36">
        <f t="shared" si="35"/>
        <v>0.28854095349245407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15478821</v>
      </c>
      <c r="O174" s="36">
        <f t="shared" si="39"/>
        <v>0.28854095349245407</v>
      </c>
      <c r="P174" s="31">
        <v>11189607</v>
      </c>
      <c r="Q174" s="31">
        <v>55491756</v>
      </c>
      <c r="R174" s="31">
        <v>61022996</v>
      </c>
      <c r="S174" s="31">
        <v>11189607</v>
      </c>
      <c r="T174" s="36">
        <f t="shared" si="40"/>
        <v>0.20164449292251627</v>
      </c>
      <c r="U174" s="36">
        <f t="shared" si="41"/>
        <v>0.38332123728742218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702008501</v>
      </c>
      <c r="E175" s="31">
        <v>702008501</v>
      </c>
      <c r="F175" s="31">
        <v>158375399</v>
      </c>
      <c r="G175" s="36">
        <f t="shared" si="35"/>
        <v>0.22560324949683194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158375399</v>
      </c>
      <c r="O175" s="36">
        <f t="shared" si="39"/>
        <v>0.22560324949683194</v>
      </c>
      <c r="P175" s="31">
        <v>157037528</v>
      </c>
      <c r="Q175" s="31">
        <v>643677552</v>
      </c>
      <c r="R175" s="31">
        <v>668780251</v>
      </c>
      <c r="S175" s="31">
        <v>157037528</v>
      </c>
      <c r="T175" s="36">
        <f t="shared" si="40"/>
        <v>0.24396924750919385</v>
      </c>
      <c r="U175" s="36">
        <f t="shared" si="41"/>
        <v>8.5194349213137954E-3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215338548</v>
      </c>
      <c r="E176" s="31">
        <v>215338548</v>
      </c>
      <c r="F176" s="31">
        <v>44513886</v>
      </c>
      <c r="G176" s="36">
        <f t="shared" si="35"/>
        <v>0.20671582683839773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44513886</v>
      </c>
      <c r="O176" s="36">
        <f t="shared" si="39"/>
        <v>0.20671582683839773</v>
      </c>
      <c r="P176" s="31">
        <v>50901315</v>
      </c>
      <c r="Q176" s="31">
        <v>161358757</v>
      </c>
      <c r="R176" s="31">
        <v>167746597</v>
      </c>
      <c r="S176" s="31">
        <v>50901315</v>
      </c>
      <c r="T176" s="36">
        <f t="shared" si="40"/>
        <v>0.31545430781919076</v>
      </c>
      <c r="U176" s="36">
        <f t="shared" si="41"/>
        <v>-0.12548652230300927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999996</v>
      </c>
      <c r="E177" s="31">
        <v>999996</v>
      </c>
      <c r="F177" s="31">
        <v>101530</v>
      </c>
      <c r="G177" s="36">
        <f t="shared" si="35"/>
        <v>0.10153040612162449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101530</v>
      </c>
      <c r="O177" s="36">
        <f t="shared" si="39"/>
        <v>0.10153040612162449</v>
      </c>
      <c r="P177" s="31">
        <v>211115</v>
      </c>
      <c r="Q177" s="31">
        <v>1500000</v>
      </c>
      <c r="R177" s="31">
        <v>1000000</v>
      </c>
      <c r="S177" s="31">
        <v>211115</v>
      </c>
      <c r="T177" s="36">
        <f t="shared" si="40"/>
        <v>0.14074333333333333</v>
      </c>
      <c r="U177" s="36">
        <f t="shared" si="41"/>
        <v>-0.51907728015536558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2193214</v>
      </c>
      <c r="E178" s="31">
        <v>2193214</v>
      </c>
      <c r="F178" s="31">
        <v>367629</v>
      </c>
      <c r="G178" s="36">
        <f t="shared" si="35"/>
        <v>0.16762112589104392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367629</v>
      </c>
      <c r="O178" s="36">
        <f t="shared" si="39"/>
        <v>0.16762112589104392</v>
      </c>
      <c r="P178" s="31">
        <v>871439</v>
      </c>
      <c r="Q178" s="31">
        <v>2173652</v>
      </c>
      <c r="R178" s="31">
        <v>2155604</v>
      </c>
      <c r="S178" s="31">
        <v>871439</v>
      </c>
      <c r="T178" s="36">
        <f t="shared" si="40"/>
        <v>0.40091008128256039</v>
      </c>
      <c r="U178" s="36">
        <f t="shared" si="41"/>
        <v>-0.57813570427763739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1000562312</v>
      </c>
      <c r="E179" s="32">
        <f>SUM(E173:E178)</f>
        <v>1000562312</v>
      </c>
      <c r="F179" s="32">
        <f>SUM(F173:F178)</f>
        <v>221332893</v>
      </c>
      <c r="G179" s="37">
        <f t="shared" si="35"/>
        <v>0.22120850480324708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221332893</v>
      </c>
      <c r="O179" s="37">
        <f t="shared" si="39"/>
        <v>0.22120850480324708</v>
      </c>
      <c r="P179" s="32">
        <f>SUM(P173:P178)</f>
        <v>227412673</v>
      </c>
      <c r="Q179" s="32">
        <f>SUM(Q173:Q178)</f>
        <v>921532886</v>
      </c>
      <c r="R179" s="32">
        <f>SUM(R173:R178)</f>
        <v>969790886</v>
      </c>
      <c r="S179" s="32">
        <f>SUM(S173:S178)</f>
        <v>227412673</v>
      </c>
      <c r="T179" s="37">
        <f t="shared" si="40"/>
        <v>0.24677651384434696</v>
      </c>
      <c r="U179" s="37">
        <f t="shared" si="41"/>
        <v>-2.6734569889163562E-2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155992576</v>
      </c>
      <c r="E180" s="31">
        <v>155992576</v>
      </c>
      <c r="F180" s="31">
        <v>72917260</v>
      </c>
      <c r="G180" s="36">
        <f t="shared" si="35"/>
        <v>0.46744057871061762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72917260</v>
      </c>
      <c r="O180" s="36">
        <f t="shared" si="39"/>
        <v>0.46744057871061762</v>
      </c>
      <c r="P180" s="31">
        <v>10690997</v>
      </c>
      <c r="Q180" s="31">
        <v>133869149</v>
      </c>
      <c r="R180" s="31">
        <v>142157324</v>
      </c>
      <c r="S180" s="31">
        <v>10690997</v>
      </c>
      <c r="T180" s="36">
        <f t="shared" si="40"/>
        <v>7.9861544499696485E-2</v>
      </c>
      <c r="U180" s="36">
        <f t="shared" si="41"/>
        <v>5.8204359237964427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478360420</v>
      </c>
      <c r="E182" s="31">
        <v>478360420</v>
      </c>
      <c r="F182" s="31">
        <v>89271969</v>
      </c>
      <c r="G182" s="36">
        <f t="shared" si="35"/>
        <v>0.1866207262716259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89271969</v>
      </c>
      <c r="O182" s="36">
        <f t="shared" si="39"/>
        <v>0.1866207262716259</v>
      </c>
      <c r="P182" s="31">
        <v>91955589</v>
      </c>
      <c r="Q182" s="31">
        <v>415255524</v>
      </c>
      <c r="R182" s="31">
        <v>422122328</v>
      </c>
      <c r="S182" s="31">
        <v>91955589</v>
      </c>
      <c r="T182" s="36">
        <f t="shared" si="40"/>
        <v>0.22144338530220251</v>
      </c>
      <c r="U182" s="36">
        <f t="shared" si="41"/>
        <v>-2.9183870487741626E-2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12067264</v>
      </c>
      <c r="E183" s="31">
        <v>12067264</v>
      </c>
      <c r="F183" s="31">
        <v>2265751</v>
      </c>
      <c r="G183" s="36">
        <f t="shared" si="35"/>
        <v>0.18776012524462876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2265751</v>
      </c>
      <c r="O183" s="36">
        <f t="shared" si="39"/>
        <v>0.18776012524462876</v>
      </c>
      <c r="P183" s="31">
        <v>2449151</v>
      </c>
      <c r="Q183" s="31">
        <v>20013546</v>
      </c>
      <c r="R183" s="31">
        <v>14375965</v>
      </c>
      <c r="S183" s="31">
        <v>2449151</v>
      </c>
      <c r="T183" s="36">
        <f t="shared" si="40"/>
        <v>0.12237466563896274</v>
      </c>
      <c r="U183" s="36">
        <f t="shared" si="41"/>
        <v>-7.4883092140909269E-2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646420260</v>
      </c>
      <c r="E185" s="32">
        <f>SUM(E180:E184)</f>
        <v>646420260</v>
      </c>
      <c r="F185" s="32">
        <f>SUM(F180:F184)</f>
        <v>164454980</v>
      </c>
      <c r="G185" s="37">
        <f t="shared" si="35"/>
        <v>0.25440876497280579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164454980</v>
      </c>
      <c r="O185" s="37">
        <f t="shared" si="39"/>
        <v>0.25440876497280579</v>
      </c>
      <c r="P185" s="32">
        <f>SUM(P180:P184)</f>
        <v>105095737</v>
      </c>
      <c r="Q185" s="32">
        <f>SUM(Q180:Q184)</f>
        <v>569138219</v>
      </c>
      <c r="R185" s="32">
        <f>SUM(R180:R184)</f>
        <v>578655617</v>
      </c>
      <c r="S185" s="32">
        <f>SUM(S180:S184)</f>
        <v>105095737</v>
      </c>
      <c r="T185" s="37">
        <f t="shared" si="40"/>
        <v>0.18465766924712537</v>
      </c>
      <c r="U185" s="37">
        <f t="shared" si="41"/>
        <v>0.56481113977058839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100172469</v>
      </c>
      <c r="E186" s="31">
        <v>100172469</v>
      </c>
      <c r="F186" s="31">
        <v>12680873</v>
      </c>
      <c r="G186" s="36">
        <f t="shared" si="35"/>
        <v>0.12659040080164141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12680873</v>
      </c>
      <c r="O186" s="36">
        <f t="shared" si="39"/>
        <v>0.12659040080164141</v>
      </c>
      <c r="P186" s="31">
        <v>18289475</v>
      </c>
      <c r="Q186" s="31">
        <v>85344118</v>
      </c>
      <c r="R186" s="31">
        <v>85985607</v>
      </c>
      <c r="S186" s="31">
        <v>18289475</v>
      </c>
      <c r="T186" s="36">
        <f t="shared" si="40"/>
        <v>0.21430270097817403</v>
      </c>
      <c r="U186" s="36">
        <f t="shared" si="41"/>
        <v>-0.30665735347788825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31287310</v>
      </c>
      <c r="E187" s="31">
        <v>31287310</v>
      </c>
      <c r="F187" s="31">
        <v>8794719</v>
      </c>
      <c r="G187" s="36">
        <f t="shared" si="35"/>
        <v>0.28109540257695531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8794719</v>
      </c>
      <c r="O187" s="36">
        <f t="shared" si="39"/>
        <v>0.28109540257695531</v>
      </c>
      <c r="P187" s="31">
        <v>6588515</v>
      </c>
      <c r="Q187" s="31">
        <v>24794358</v>
      </c>
      <c r="R187" s="31">
        <v>28931322</v>
      </c>
      <c r="S187" s="31">
        <v>6588515</v>
      </c>
      <c r="T187" s="36">
        <f t="shared" si="40"/>
        <v>0.26572638017084371</v>
      </c>
      <c r="U187" s="36">
        <f t="shared" si="41"/>
        <v>0.33485603356750349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1544811202</v>
      </c>
      <c r="E188" s="31">
        <v>1544811202</v>
      </c>
      <c r="F188" s="31">
        <v>388014041</v>
      </c>
      <c r="G188" s="36">
        <f t="shared" si="35"/>
        <v>0.25117246722295583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388014041</v>
      </c>
      <c r="O188" s="36">
        <f t="shared" si="39"/>
        <v>0.25117246722295583</v>
      </c>
      <c r="P188" s="31">
        <v>332715970</v>
      </c>
      <c r="Q188" s="31">
        <v>1178920655</v>
      </c>
      <c r="R188" s="31">
        <v>1192056838</v>
      </c>
      <c r="S188" s="31">
        <v>332715970</v>
      </c>
      <c r="T188" s="36">
        <f t="shared" si="40"/>
        <v>0.28222083359799988</v>
      </c>
      <c r="U188" s="36">
        <f t="shared" si="41"/>
        <v>0.16620203412538337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13597671</v>
      </c>
      <c r="E189" s="31">
        <v>13597671</v>
      </c>
      <c r="F189" s="31">
        <v>3034442</v>
      </c>
      <c r="G189" s="36">
        <f t="shared" si="35"/>
        <v>0.2231589512645217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3034442</v>
      </c>
      <c r="O189" s="36">
        <f t="shared" si="39"/>
        <v>0.2231589512645217</v>
      </c>
      <c r="P189" s="31">
        <v>3439671</v>
      </c>
      <c r="Q189" s="31">
        <v>58191507</v>
      </c>
      <c r="R189" s="31">
        <v>13407798</v>
      </c>
      <c r="S189" s="31">
        <v>3439671</v>
      </c>
      <c r="T189" s="36">
        <f t="shared" si="40"/>
        <v>5.9109502010319136E-2</v>
      </c>
      <c r="U189" s="36">
        <f t="shared" si="41"/>
        <v>-0.11781039523838177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1689868652</v>
      </c>
      <c r="E191" s="32">
        <f>SUM(E186:E190)</f>
        <v>1689868652</v>
      </c>
      <c r="F191" s="32">
        <f>SUM(F186:F190)</f>
        <v>412524075</v>
      </c>
      <c r="G191" s="37">
        <f t="shared" si="35"/>
        <v>0.24411605867223343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412524075</v>
      </c>
      <c r="O191" s="37">
        <f t="shared" si="39"/>
        <v>0.24411605867223343</v>
      </c>
      <c r="P191" s="32">
        <f>SUM(P186:P190)</f>
        <v>361033631</v>
      </c>
      <c r="Q191" s="32">
        <f>SUM(Q186:Q190)</f>
        <v>1347250638</v>
      </c>
      <c r="R191" s="32">
        <f>SUM(R186:R190)</f>
        <v>1320381565</v>
      </c>
      <c r="S191" s="32">
        <f>SUM(S186:S190)</f>
        <v>361033631</v>
      </c>
      <c r="T191" s="37">
        <f t="shared" si="40"/>
        <v>0.26797807387640665</v>
      </c>
      <c r="U191" s="37">
        <f t="shared" si="41"/>
        <v>0.14261952233474884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164803399</v>
      </c>
      <c r="E192" s="31">
        <v>164803399</v>
      </c>
      <c r="F192" s="31">
        <v>13063010</v>
      </c>
      <c r="G192" s="36">
        <f t="shared" si="35"/>
        <v>7.9264202554463092E-2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13063010</v>
      </c>
      <c r="O192" s="36">
        <f t="shared" si="39"/>
        <v>7.9264202554463092E-2</v>
      </c>
      <c r="P192" s="31">
        <v>22801268</v>
      </c>
      <c r="Q192" s="31">
        <v>111921766</v>
      </c>
      <c r="R192" s="31">
        <v>144929726</v>
      </c>
      <c r="S192" s="31">
        <v>22801268</v>
      </c>
      <c r="T192" s="36">
        <f t="shared" si="40"/>
        <v>0.20372505558927653</v>
      </c>
      <c r="U192" s="36">
        <f t="shared" si="41"/>
        <v>-0.4270928265919246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232323385</v>
      </c>
      <c r="E193" s="31">
        <v>232323385</v>
      </c>
      <c r="F193" s="31">
        <v>81830008</v>
      </c>
      <c r="G193" s="36">
        <f t="shared" si="35"/>
        <v>0.3522245855706691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81830008</v>
      </c>
      <c r="O193" s="36">
        <f t="shared" si="39"/>
        <v>0.3522245855706691</v>
      </c>
      <c r="P193" s="31">
        <v>36180100</v>
      </c>
      <c r="Q193" s="31">
        <v>194819588</v>
      </c>
      <c r="R193" s="31">
        <v>189662817</v>
      </c>
      <c r="S193" s="31">
        <v>36180100</v>
      </c>
      <c r="T193" s="36">
        <f t="shared" si="40"/>
        <v>0.18571079207907984</v>
      </c>
      <c r="U193" s="36">
        <f t="shared" si="41"/>
        <v>1.2617407912084269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183265753</v>
      </c>
      <c r="E194" s="31">
        <v>183265753</v>
      </c>
      <c r="F194" s="31">
        <v>44907231</v>
      </c>
      <c r="G194" s="36">
        <f t="shared" si="35"/>
        <v>0.24503885895145941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44907231</v>
      </c>
      <c r="O194" s="36">
        <f t="shared" si="39"/>
        <v>0.24503885895145941</v>
      </c>
      <c r="P194" s="31">
        <v>41725849</v>
      </c>
      <c r="Q194" s="31">
        <v>146683250</v>
      </c>
      <c r="R194" s="31">
        <v>147737223</v>
      </c>
      <c r="S194" s="31">
        <v>41725849</v>
      </c>
      <c r="T194" s="36">
        <f t="shared" si="40"/>
        <v>0.28446226136931108</v>
      </c>
      <c r="U194" s="36">
        <f t="shared" si="41"/>
        <v>7.6244871614236098E-2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397512193</v>
      </c>
      <c r="E195" s="31">
        <v>397512193</v>
      </c>
      <c r="F195" s="31">
        <v>73919552</v>
      </c>
      <c r="G195" s="36">
        <f t="shared" si="35"/>
        <v>0.18595543307020018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73919552</v>
      </c>
      <c r="O195" s="36">
        <f t="shared" si="39"/>
        <v>0.18595543307020018</v>
      </c>
      <c r="P195" s="31">
        <v>94055526</v>
      </c>
      <c r="Q195" s="31">
        <v>363578282</v>
      </c>
      <c r="R195" s="31">
        <v>353810452</v>
      </c>
      <c r="S195" s="31">
        <v>94055526</v>
      </c>
      <c r="T195" s="36">
        <f t="shared" si="40"/>
        <v>0.25869401627240213</v>
      </c>
      <c r="U195" s="36">
        <f t="shared" si="41"/>
        <v>-0.21408602828928947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310193397</v>
      </c>
      <c r="E196" s="31">
        <v>310193397</v>
      </c>
      <c r="F196" s="31">
        <v>110647584</v>
      </c>
      <c r="G196" s="36">
        <f t="shared" si="35"/>
        <v>0.35670515578382861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110647584</v>
      </c>
      <c r="O196" s="36">
        <f t="shared" si="39"/>
        <v>0.35670515578382861</v>
      </c>
      <c r="P196" s="31">
        <v>55865177</v>
      </c>
      <c r="Q196" s="31">
        <v>241622031</v>
      </c>
      <c r="R196" s="31">
        <v>246586031</v>
      </c>
      <c r="S196" s="31">
        <v>55865177</v>
      </c>
      <c r="T196" s="36">
        <f t="shared" si="40"/>
        <v>0.23120895378948289</v>
      </c>
      <c r="U196" s="36">
        <f t="shared" si="41"/>
        <v>0.98061815860710499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1288098127</v>
      </c>
      <c r="E198" s="32">
        <f>SUM(E192:E197)</f>
        <v>1288098127</v>
      </c>
      <c r="F198" s="32">
        <f>SUM(F192:F197)</f>
        <v>324367385</v>
      </c>
      <c r="G198" s="37">
        <f t="shared" si="35"/>
        <v>0.25181884687268086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324367385</v>
      </c>
      <c r="O198" s="37">
        <f t="shared" si="39"/>
        <v>0.25181884687268086</v>
      </c>
      <c r="P198" s="32">
        <f>SUM(P192:P197)</f>
        <v>250627920</v>
      </c>
      <c r="Q198" s="32">
        <f>SUM(Q192:Q197)</f>
        <v>1058624917</v>
      </c>
      <c r="R198" s="32">
        <f>SUM(R192:R197)</f>
        <v>1082726249</v>
      </c>
      <c r="S198" s="32">
        <f>SUM(S192:S197)</f>
        <v>250627920</v>
      </c>
      <c r="T198" s="37">
        <f t="shared" si="40"/>
        <v>0.236748555579294</v>
      </c>
      <c r="U198" s="37">
        <f t="shared" si="41"/>
        <v>0.29421887633269272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67924622</v>
      </c>
      <c r="E199" s="31">
        <v>67924622</v>
      </c>
      <c r="F199" s="31">
        <v>8999277</v>
      </c>
      <c r="G199" s="36">
        <f t="shared" si="35"/>
        <v>0.1324891730718796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8999277</v>
      </c>
      <c r="O199" s="36">
        <f t="shared" si="39"/>
        <v>0.1324891730718796</v>
      </c>
      <c r="P199" s="31">
        <v>14771239</v>
      </c>
      <c r="Q199" s="31">
        <v>72415938</v>
      </c>
      <c r="R199" s="31">
        <v>73071535</v>
      </c>
      <c r="S199" s="31">
        <v>14771239</v>
      </c>
      <c r="T199" s="36">
        <f t="shared" si="40"/>
        <v>0.20397773484616052</v>
      </c>
      <c r="U199" s="36">
        <f t="shared" si="41"/>
        <v>-0.39075679433526189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133039263</v>
      </c>
      <c r="E200" s="31">
        <v>133039263</v>
      </c>
      <c r="F200" s="31">
        <v>28098420</v>
      </c>
      <c r="G200" s="36">
        <f t="shared" si="35"/>
        <v>0.21120396615546494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28098420</v>
      </c>
      <c r="O200" s="36">
        <f t="shared" si="39"/>
        <v>0.21120396615546494</v>
      </c>
      <c r="P200" s="31">
        <v>24822484</v>
      </c>
      <c r="Q200" s="31">
        <v>134925233</v>
      </c>
      <c r="R200" s="31">
        <v>114298408</v>
      </c>
      <c r="S200" s="31">
        <v>24822484</v>
      </c>
      <c r="T200" s="36">
        <f t="shared" si="40"/>
        <v>0.18397214107460538</v>
      </c>
      <c r="U200" s="36">
        <f t="shared" si="41"/>
        <v>0.13197454372414952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3980374</v>
      </c>
      <c r="E201" s="31">
        <v>3980374</v>
      </c>
      <c r="F201" s="31">
        <v>1323258</v>
      </c>
      <c r="G201" s="36">
        <f t="shared" si="35"/>
        <v>0.33244564455500913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1323258</v>
      </c>
      <c r="O201" s="36">
        <f t="shared" si="39"/>
        <v>0.33244564455500913</v>
      </c>
      <c r="P201" s="31">
        <v>1242569</v>
      </c>
      <c r="Q201" s="31">
        <v>12074342</v>
      </c>
      <c r="R201" s="31">
        <v>12213867</v>
      </c>
      <c r="S201" s="31">
        <v>1242569</v>
      </c>
      <c r="T201" s="36">
        <f t="shared" si="40"/>
        <v>0.10290987285269872</v>
      </c>
      <c r="U201" s="36">
        <f t="shared" si="41"/>
        <v>6.4937238897799565E-2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204944259</v>
      </c>
      <c r="E204" s="32">
        <f>SUM(E199:E203)</f>
        <v>204944259</v>
      </c>
      <c r="F204" s="32">
        <f>SUM(F199:F203)</f>
        <v>38420955</v>
      </c>
      <c r="G204" s="37">
        <f t="shared" si="35"/>
        <v>0.1874702672203177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38420955</v>
      </c>
      <c r="O204" s="37">
        <f t="shared" si="39"/>
        <v>0.1874702672203177</v>
      </c>
      <c r="P204" s="32">
        <f>SUM(P199:P203)</f>
        <v>40836292</v>
      </c>
      <c r="Q204" s="32">
        <f>SUM(Q199:Q203)</f>
        <v>219415513</v>
      </c>
      <c r="R204" s="32">
        <f>SUM(R199:R203)</f>
        <v>199583810</v>
      </c>
      <c r="S204" s="32">
        <f>SUM(S199:S203)</f>
        <v>40836292</v>
      </c>
      <c r="T204" s="37">
        <f t="shared" si="40"/>
        <v>0.18611396907018146</v>
      </c>
      <c r="U204" s="37">
        <f t="shared" si="41"/>
        <v>-5.9146824594162428E-2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4829893610</v>
      </c>
      <c r="E205" s="32">
        <f>SUM(E173:E178,E180:E184,E186:E190,E192:E197,E199:E203)</f>
        <v>4829893610</v>
      </c>
      <c r="F205" s="32">
        <f>SUM(F173:F178,F180:F184,F186:F190,F192:F197,F199:F203)</f>
        <v>1161100288</v>
      </c>
      <c r="G205" s="37">
        <f t="shared" si="35"/>
        <v>0.24039872961094064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1161100288</v>
      </c>
      <c r="O205" s="37">
        <f t="shared" si="39"/>
        <v>0.24039872961094064</v>
      </c>
      <c r="P205" s="32">
        <f>SUM(P173:P178,P180:P184,P186:P190,P192:P197,P199:P203)</f>
        <v>985006253</v>
      </c>
      <c r="Q205" s="32">
        <f>SUM(Q173:Q178,Q180:Q184,Q186:Q190,Q192:Q197,Q199:Q203)</f>
        <v>4115962173</v>
      </c>
      <c r="R205" s="32">
        <f>SUM(R173:R178,R180:R184,R186:R190,R192:R197,R199:R203)</f>
        <v>4151138127</v>
      </c>
      <c r="S205" s="32">
        <f>SUM(S173:S178,S180:S184,S186:S190,S192:S197,S199:S203)</f>
        <v>985006253</v>
      </c>
      <c r="T205" s="37">
        <f t="shared" si="40"/>
        <v>0.23931372826054395</v>
      </c>
      <c r="U205" s="37">
        <f t="shared" si="41"/>
        <v>0.1787745351500829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172675236</v>
      </c>
      <c r="E208" s="31">
        <v>172675236</v>
      </c>
      <c r="F208" s="31">
        <v>18619170</v>
      </c>
      <c r="G208" s="36">
        <f t="shared" ref="G208:G231" si="42">IF(($D208     =0),0,($F208     /$D208     ))</f>
        <v>0.10782767947107366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18619170</v>
      </c>
      <c r="O208" s="36">
        <f t="shared" ref="O208:O231" si="46">IF(($D208     =0),0,($N208     /$D208     ))</f>
        <v>0.10782767947107366</v>
      </c>
      <c r="P208" s="31">
        <v>35790231</v>
      </c>
      <c r="Q208" s="31">
        <v>139155907</v>
      </c>
      <c r="R208" s="31">
        <v>148910130</v>
      </c>
      <c r="S208" s="31">
        <v>35790231</v>
      </c>
      <c r="T208" s="36">
        <f t="shared" ref="T208:T231" si="47">IF(($Q208     =0),0,($S208     /$Q208     ))</f>
        <v>0.25719519761385334</v>
      </c>
      <c r="U208" s="36">
        <f t="shared" ref="U208:U231" si="48">IF(($P208     =0),0,(($F208     /$P208     )-1))</f>
        <v>-0.4797694935246436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413982660</v>
      </c>
      <c r="E209" s="31">
        <v>413982660</v>
      </c>
      <c r="F209" s="31">
        <v>64832274</v>
      </c>
      <c r="G209" s="36">
        <f t="shared" si="42"/>
        <v>0.15660625495763519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64832274</v>
      </c>
      <c r="O209" s="36">
        <f t="shared" si="46"/>
        <v>0.15660625495763519</v>
      </c>
      <c r="P209" s="31">
        <v>84567158</v>
      </c>
      <c r="Q209" s="31">
        <v>424769252</v>
      </c>
      <c r="R209" s="31">
        <v>428473880</v>
      </c>
      <c r="S209" s="31">
        <v>84567158</v>
      </c>
      <c r="T209" s="36">
        <f t="shared" si="47"/>
        <v>0.19908964126245182</v>
      </c>
      <c r="U209" s="36">
        <f t="shared" si="48"/>
        <v>-0.23336345298490457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274779779</v>
      </c>
      <c r="E210" s="31">
        <v>274779779</v>
      </c>
      <c r="F210" s="31">
        <v>57354732</v>
      </c>
      <c r="G210" s="36">
        <f t="shared" si="42"/>
        <v>0.20872981341177949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57354732</v>
      </c>
      <c r="O210" s="36">
        <f t="shared" si="46"/>
        <v>0.20872981341177949</v>
      </c>
      <c r="P210" s="31">
        <v>59524085</v>
      </c>
      <c r="Q210" s="31">
        <v>225098911</v>
      </c>
      <c r="R210" s="31">
        <v>230347180</v>
      </c>
      <c r="S210" s="31">
        <v>59524085</v>
      </c>
      <c r="T210" s="36">
        <f t="shared" si="47"/>
        <v>0.26443524198124618</v>
      </c>
      <c r="U210" s="36">
        <f t="shared" si="48"/>
        <v>-3.6444961732717052E-2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166784463</v>
      </c>
      <c r="E211" s="31">
        <v>166784463</v>
      </c>
      <c r="F211" s="31">
        <v>28370164</v>
      </c>
      <c r="G211" s="36">
        <f t="shared" si="42"/>
        <v>0.1701007605246779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28370164</v>
      </c>
      <c r="O211" s="36">
        <f t="shared" si="46"/>
        <v>0.1701007605246779</v>
      </c>
      <c r="P211" s="31">
        <v>26056872</v>
      </c>
      <c r="Q211" s="31">
        <v>147439833</v>
      </c>
      <c r="R211" s="31">
        <v>146579536</v>
      </c>
      <c r="S211" s="31">
        <v>26056872</v>
      </c>
      <c r="T211" s="36">
        <f t="shared" si="47"/>
        <v>0.17672884911637143</v>
      </c>
      <c r="U211" s="36">
        <f t="shared" si="48"/>
        <v>8.8778576338710113E-2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687922553</v>
      </c>
      <c r="E212" s="31">
        <v>687922553</v>
      </c>
      <c r="F212" s="31">
        <v>252115243</v>
      </c>
      <c r="G212" s="36">
        <f t="shared" si="42"/>
        <v>0.36648782904490701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252115243</v>
      </c>
      <c r="O212" s="36">
        <f t="shared" si="46"/>
        <v>0.36648782904490701</v>
      </c>
      <c r="P212" s="31">
        <v>194072864</v>
      </c>
      <c r="Q212" s="31">
        <v>596080267</v>
      </c>
      <c r="R212" s="31">
        <v>596080267</v>
      </c>
      <c r="S212" s="31">
        <v>194072864</v>
      </c>
      <c r="T212" s="36">
        <f t="shared" si="47"/>
        <v>0.32558176263197791</v>
      </c>
      <c r="U212" s="36">
        <f t="shared" si="48"/>
        <v>0.29907519167646224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111063030</v>
      </c>
      <c r="E213" s="31">
        <v>111063030</v>
      </c>
      <c r="F213" s="31">
        <v>35876591</v>
      </c>
      <c r="G213" s="36">
        <f t="shared" si="42"/>
        <v>0.32302910338390733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35876591</v>
      </c>
      <c r="O213" s="36">
        <f t="shared" si="46"/>
        <v>0.32302910338390733</v>
      </c>
      <c r="P213" s="31">
        <v>32646967</v>
      </c>
      <c r="Q213" s="31">
        <v>100804000</v>
      </c>
      <c r="R213" s="31">
        <v>104804000</v>
      </c>
      <c r="S213" s="31">
        <v>32646967</v>
      </c>
      <c r="T213" s="36">
        <f t="shared" si="47"/>
        <v>0.32386578905598984</v>
      </c>
      <c r="U213" s="36">
        <f t="shared" si="48"/>
        <v>9.8925698059485923E-2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1107227118</v>
      </c>
      <c r="E214" s="31">
        <v>1107227118</v>
      </c>
      <c r="F214" s="31">
        <v>423015003</v>
      </c>
      <c r="G214" s="36">
        <f t="shared" si="42"/>
        <v>0.38204899078347898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423015003</v>
      </c>
      <c r="O214" s="36">
        <f t="shared" si="46"/>
        <v>0.38204899078347898</v>
      </c>
      <c r="P214" s="31">
        <v>255579674</v>
      </c>
      <c r="Q214" s="31">
        <v>974336963</v>
      </c>
      <c r="R214" s="31">
        <v>971636963</v>
      </c>
      <c r="S214" s="31">
        <v>255579674</v>
      </c>
      <c r="T214" s="36">
        <f t="shared" si="47"/>
        <v>0.26231138066759352</v>
      </c>
      <c r="U214" s="36">
        <f t="shared" si="48"/>
        <v>0.65511989423697292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2934434839</v>
      </c>
      <c r="E216" s="32">
        <f>SUM(E208:E215)</f>
        <v>2934434839</v>
      </c>
      <c r="F216" s="32">
        <f>SUM(F208:F215)</f>
        <v>880183177</v>
      </c>
      <c r="G216" s="37">
        <f t="shared" si="42"/>
        <v>0.29994981156233469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880183177</v>
      </c>
      <c r="O216" s="37">
        <f t="shared" si="46"/>
        <v>0.29994981156233469</v>
      </c>
      <c r="P216" s="32">
        <f>SUM(P208:P215)</f>
        <v>688237851</v>
      </c>
      <c r="Q216" s="32">
        <f>SUM(Q208:Q215)</f>
        <v>2607685133</v>
      </c>
      <c r="R216" s="32">
        <f>SUM(R208:R215)</f>
        <v>2626831956</v>
      </c>
      <c r="S216" s="32">
        <f>SUM(S208:S215)</f>
        <v>688237851</v>
      </c>
      <c r="T216" s="37">
        <f t="shared" si="47"/>
        <v>0.26392674571420355</v>
      </c>
      <c r="U216" s="37">
        <f t="shared" si="48"/>
        <v>0.27889388199313081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220121537</v>
      </c>
      <c r="E217" s="31">
        <v>220121537</v>
      </c>
      <c r="F217" s="31">
        <v>74475232</v>
      </c>
      <c r="G217" s="36">
        <f t="shared" si="42"/>
        <v>0.33833687068975898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74475232</v>
      </c>
      <c r="O217" s="36">
        <f t="shared" si="46"/>
        <v>0.33833687068975898</v>
      </c>
      <c r="P217" s="31">
        <v>50755350</v>
      </c>
      <c r="Q217" s="31">
        <v>255167482</v>
      </c>
      <c r="R217" s="31">
        <v>279599293</v>
      </c>
      <c r="S217" s="31">
        <v>50755350</v>
      </c>
      <c r="T217" s="36">
        <f t="shared" si="47"/>
        <v>0.1989099457430081</v>
      </c>
      <c r="U217" s="36">
        <f t="shared" si="48"/>
        <v>0.46733757131021658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2445634888</v>
      </c>
      <c r="E218" s="31">
        <v>2445634888</v>
      </c>
      <c r="F218" s="31">
        <v>452492119</v>
      </c>
      <c r="G218" s="36">
        <f t="shared" si="42"/>
        <v>0.18502030749571152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452492119</v>
      </c>
      <c r="O218" s="36">
        <f t="shared" si="46"/>
        <v>0.18502030749571152</v>
      </c>
      <c r="P218" s="31">
        <v>800411194</v>
      </c>
      <c r="Q218" s="31">
        <v>1951461532</v>
      </c>
      <c r="R218" s="31">
        <v>2457441634</v>
      </c>
      <c r="S218" s="31">
        <v>800411194</v>
      </c>
      <c r="T218" s="36">
        <f t="shared" si="47"/>
        <v>0.41015986268490789</v>
      </c>
      <c r="U218" s="36">
        <f t="shared" si="48"/>
        <v>-0.43467542384221081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897346615</v>
      </c>
      <c r="E219" s="31">
        <v>923046615</v>
      </c>
      <c r="F219" s="31">
        <v>253419073</v>
      </c>
      <c r="G219" s="36">
        <f t="shared" si="42"/>
        <v>0.28240934858822642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253419073</v>
      </c>
      <c r="O219" s="36">
        <f t="shared" si="46"/>
        <v>0.28240934858822642</v>
      </c>
      <c r="P219" s="31">
        <v>196291007</v>
      </c>
      <c r="Q219" s="31">
        <v>845160170</v>
      </c>
      <c r="R219" s="31">
        <v>857146305</v>
      </c>
      <c r="S219" s="31">
        <v>196291007</v>
      </c>
      <c r="T219" s="36">
        <f t="shared" si="47"/>
        <v>0.23225302607433571</v>
      </c>
      <c r="U219" s="36">
        <f t="shared" si="48"/>
        <v>0.2910376123344256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106036281</v>
      </c>
      <c r="E220" s="31">
        <v>106036281</v>
      </c>
      <c r="F220" s="31">
        <v>26251747</v>
      </c>
      <c r="G220" s="36">
        <f t="shared" si="42"/>
        <v>0.24757325278128153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26251747</v>
      </c>
      <c r="O220" s="36">
        <f t="shared" si="46"/>
        <v>0.24757325278128153</v>
      </c>
      <c r="P220" s="31">
        <v>27178751</v>
      </c>
      <c r="Q220" s="31">
        <v>97943156</v>
      </c>
      <c r="R220" s="31">
        <v>102937973</v>
      </c>
      <c r="S220" s="31">
        <v>27178751</v>
      </c>
      <c r="T220" s="36">
        <f t="shared" si="47"/>
        <v>0.27749515239227129</v>
      </c>
      <c r="U220" s="36">
        <f t="shared" si="48"/>
        <v>-3.4107674778727004E-2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29766753</v>
      </c>
      <c r="E221" s="31">
        <v>29766753</v>
      </c>
      <c r="F221" s="31">
        <v>6157681</v>
      </c>
      <c r="G221" s="36">
        <f t="shared" si="42"/>
        <v>0.2068643832264809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6157681</v>
      </c>
      <c r="O221" s="36">
        <f t="shared" si="46"/>
        <v>0.2068643832264809</v>
      </c>
      <c r="P221" s="31">
        <v>4886538</v>
      </c>
      <c r="Q221" s="31">
        <v>22124203</v>
      </c>
      <c r="R221" s="31">
        <v>27436299</v>
      </c>
      <c r="S221" s="31">
        <v>4886538</v>
      </c>
      <c r="T221" s="36">
        <f t="shared" si="47"/>
        <v>0.22086843083115806</v>
      </c>
      <c r="U221" s="36">
        <f t="shared" si="48"/>
        <v>0.26013161055945955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45593287</v>
      </c>
      <c r="E222" s="31">
        <v>45593287</v>
      </c>
      <c r="F222" s="31">
        <v>17006362</v>
      </c>
      <c r="G222" s="36">
        <f t="shared" si="42"/>
        <v>0.37300144646294092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17006362</v>
      </c>
      <c r="O222" s="36">
        <f t="shared" si="46"/>
        <v>0.37300144646294092</v>
      </c>
      <c r="P222" s="31">
        <v>10179625</v>
      </c>
      <c r="Q222" s="31">
        <v>51267288</v>
      </c>
      <c r="R222" s="31">
        <v>48232053</v>
      </c>
      <c r="S222" s="31">
        <v>10179625</v>
      </c>
      <c r="T222" s="36">
        <f t="shared" si="47"/>
        <v>0.19855984970377213</v>
      </c>
      <c r="U222" s="36">
        <f t="shared" si="48"/>
        <v>0.67062755258666207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3744499361</v>
      </c>
      <c r="E224" s="32">
        <f>SUM(E217:E223)</f>
        <v>3770199361</v>
      </c>
      <c r="F224" s="32">
        <f>SUM(F217:F223)</f>
        <v>829802214</v>
      </c>
      <c r="G224" s="37">
        <f t="shared" si="42"/>
        <v>0.22160564978128194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829802214</v>
      </c>
      <c r="O224" s="37">
        <f t="shared" si="46"/>
        <v>0.22160564978128194</v>
      </c>
      <c r="P224" s="32">
        <f>SUM(P217:P223)</f>
        <v>1089702465</v>
      </c>
      <c r="Q224" s="32">
        <f>SUM(Q217:Q223)</f>
        <v>3223123831</v>
      </c>
      <c r="R224" s="32">
        <f>SUM(R217:R223)</f>
        <v>3772793557</v>
      </c>
      <c r="S224" s="32">
        <f>SUM(S217:S223)</f>
        <v>1089702465</v>
      </c>
      <c r="T224" s="37">
        <f t="shared" si="47"/>
        <v>0.33808892308736122</v>
      </c>
      <c r="U224" s="37">
        <f t="shared" si="48"/>
        <v>-0.23850570164581575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306669036</v>
      </c>
      <c r="E225" s="31">
        <v>306669036</v>
      </c>
      <c r="F225" s="31">
        <v>88238375</v>
      </c>
      <c r="G225" s="36">
        <f t="shared" si="42"/>
        <v>0.28773160848231183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88238375</v>
      </c>
      <c r="O225" s="36">
        <f t="shared" si="46"/>
        <v>0.28773160848231183</v>
      </c>
      <c r="P225" s="31">
        <v>73005005</v>
      </c>
      <c r="Q225" s="31">
        <v>251396808</v>
      </c>
      <c r="R225" s="31">
        <v>251046808</v>
      </c>
      <c r="S225" s="31">
        <v>73005005</v>
      </c>
      <c r="T225" s="36">
        <f t="shared" si="47"/>
        <v>0.2903975017853051</v>
      </c>
      <c r="U225" s="36">
        <f t="shared" si="48"/>
        <v>0.20866199516046868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226450347</v>
      </c>
      <c r="E226" s="31">
        <v>231566435</v>
      </c>
      <c r="F226" s="31">
        <v>57366995</v>
      </c>
      <c r="G226" s="36">
        <f t="shared" si="42"/>
        <v>0.25333145106640087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57366995</v>
      </c>
      <c r="O226" s="36">
        <f t="shared" si="46"/>
        <v>0.25333145106640087</v>
      </c>
      <c r="P226" s="31">
        <v>48133478</v>
      </c>
      <c r="Q226" s="31">
        <v>209458275</v>
      </c>
      <c r="R226" s="31">
        <v>210158275</v>
      </c>
      <c r="S226" s="31">
        <v>48133478</v>
      </c>
      <c r="T226" s="36">
        <f t="shared" si="47"/>
        <v>0.22979983961006076</v>
      </c>
      <c r="U226" s="36">
        <f t="shared" si="48"/>
        <v>0.19183149407985844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96610637</v>
      </c>
      <c r="E227" s="31">
        <v>96610637</v>
      </c>
      <c r="F227" s="31">
        <v>18427177</v>
      </c>
      <c r="G227" s="36">
        <f t="shared" si="42"/>
        <v>0.19073652314289161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18427177</v>
      </c>
      <c r="O227" s="36">
        <f t="shared" si="46"/>
        <v>0.19073652314289161</v>
      </c>
      <c r="P227" s="31">
        <v>21510140</v>
      </c>
      <c r="Q227" s="31">
        <v>84967308</v>
      </c>
      <c r="R227" s="31">
        <v>84967308</v>
      </c>
      <c r="S227" s="31">
        <v>21510140</v>
      </c>
      <c r="T227" s="36">
        <f t="shared" si="47"/>
        <v>0.25315783807108494</v>
      </c>
      <c r="U227" s="36">
        <f t="shared" si="48"/>
        <v>-0.14332603135079547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1497719625</v>
      </c>
      <c r="E228" s="31">
        <v>1497719625</v>
      </c>
      <c r="F228" s="31">
        <v>422225437</v>
      </c>
      <c r="G228" s="36">
        <f t="shared" si="42"/>
        <v>0.28191220169128783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422225437</v>
      </c>
      <c r="O228" s="36">
        <f t="shared" si="46"/>
        <v>0.28191220169128783</v>
      </c>
      <c r="P228" s="31">
        <v>394271553</v>
      </c>
      <c r="Q228" s="31">
        <v>1395444253</v>
      </c>
      <c r="R228" s="31">
        <v>1301916374</v>
      </c>
      <c r="S228" s="31">
        <v>394271553</v>
      </c>
      <c r="T228" s="36">
        <f t="shared" si="47"/>
        <v>0.28254195905882595</v>
      </c>
      <c r="U228" s="36">
        <f t="shared" si="48"/>
        <v>7.0900078352850393E-2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2127449645</v>
      </c>
      <c r="E230" s="32">
        <f>SUM(E225:E229)</f>
        <v>2132565733</v>
      </c>
      <c r="F230" s="32">
        <f>SUM(F225:F229)</f>
        <v>586257984</v>
      </c>
      <c r="G230" s="37">
        <f t="shared" si="42"/>
        <v>0.27556844195012664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586257984</v>
      </c>
      <c r="O230" s="37">
        <f t="shared" si="46"/>
        <v>0.27556844195012664</v>
      </c>
      <c r="P230" s="32">
        <f>SUM(P225:P229)</f>
        <v>536920176</v>
      </c>
      <c r="Q230" s="32">
        <f>SUM(Q225:Q229)</f>
        <v>1941266644</v>
      </c>
      <c r="R230" s="32">
        <f>SUM(R225:R229)</f>
        <v>1848088765</v>
      </c>
      <c r="S230" s="32">
        <f>SUM(S225:S229)</f>
        <v>536920176</v>
      </c>
      <c r="T230" s="37">
        <f t="shared" si="47"/>
        <v>0.27658239410824598</v>
      </c>
      <c r="U230" s="37">
        <f t="shared" si="48"/>
        <v>9.1890396757971615E-2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8806383845</v>
      </c>
      <c r="E231" s="32">
        <f>SUM(E208:E215,E217:E223,E225:E229)</f>
        <v>8837199933</v>
      </c>
      <c r="F231" s="32">
        <f>SUM(F208:F215,F217:F223,F225:F229)</f>
        <v>2296243375</v>
      </c>
      <c r="G231" s="37">
        <f t="shared" si="42"/>
        <v>0.26074759122653257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2296243375</v>
      </c>
      <c r="O231" s="37">
        <f t="shared" si="46"/>
        <v>0.26074759122653257</v>
      </c>
      <c r="P231" s="32">
        <f>SUM(P208:P215,P217:P223,P225:P229)</f>
        <v>2314860492</v>
      </c>
      <c r="Q231" s="32">
        <f>SUM(Q208:Q215,Q217:Q223,Q225:Q229)</f>
        <v>7772075608</v>
      </c>
      <c r="R231" s="32">
        <f>SUM(R208:R215,R217:R223,R225:R229)</f>
        <v>8247714278</v>
      </c>
      <c r="S231" s="32">
        <f>SUM(S208:S215,S217:S223,S225:S229)</f>
        <v>2314860492</v>
      </c>
      <c r="T231" s="37">
        <f t="shared" si="47"/>
        <v>0.29784328006501298</v>
      </c>
      <c r="U231" s="37">
        <f t="shared" si="48"/>
        <v>-8.0424358462808376E-3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16920121</v>
      </c>
      <c r="E234" s="31">
        <v>16920121</v>
      </c>
      <c r="F234" s="31">
        <v>4349893</v>
      </c>
      <c r="G234" s="36">
        <f t="shared" ref="G234:G260" si="49">IF(($D234     =0),0,($F234     /$D234     ))</f>
        <v>0.25708403621936271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4349893</v>
      </c>
      <c r="O234" s="36">
        <f t="shared" ref="O234:O260" si="53">IF(($D234     =0),0,($N234     /$D234     ))</f>
        <v>0.25708403621936271</v>
      </c>
      <c r="P234" s="31">
        <v>3497241</v>
      </c>
      <c r="Q234" s="31">
        <v>14920152</v>
      </c>
      <c r="R234" s="31">
        <v>12920152</v>
      </c>
      <c r="S234" s="31">
        <v>3497241</v>
      </c>
      <c r="T234" s="36">
        <f t="shared" ref="T234:T260" si="54">IF(($Q234     =0),0,($S234     /$Q234     ))</f>
        <v>0.23439714287093052</v>
      </c>
      <c r="U234" s="36">
        <f t="shared" ref="U234:U260" si="55">IF(($P234     =0),0,(($F234     /$P234     )-1))</f>
        <v>0.24380704675485609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738593996</v>
      </c>
      <c r="E235" s="31">
        <v>738593996</v>
      </c>
      <c r="F235" s="31">
        <v>69573950</v>
      </c>
      <c r="G235" s="36">
        <f t="shared" si="49"/>
        <v>9.4197827733221925E-2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69573950</v>
      </c>
      <c r="O235" s="36">
        <f t="shared" si="53"/>
        <v>9.4197827733221925E-2</v>
      </c>
      <c r="P235" s="31">
        <v>134489186</v>
      </c>
      <c r="Q235" s="31">
        <v>666107224</v>
      </c>
      <c r="R235" s="31">
        <v>665756250</v>
      </c>
      <c r="S235" s="31">
        <v>134489186</v>
      </c>
      <c r="T235" s="36">
        <f t="shared" si="54"/>
        <v>0.20190320890439706</v>
      </c>
      <c r="U235" s="36">
        <f t="shared" si="55"/>
        <v>-0.48267996803847113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3637615223</v>
      </c>
      <c r="E236" s="31">
        <v>3637615223</v>
      </c>
      <c r="F236" s="31">
        <v>251657955</v>
      </c>
      <c r="G236" s="36">
        <f t="shared" si="49"/>
        <v>6.9182126083267709E-2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251657955</v>
      </c>
      <c r="O236" s="36">
        <f t="shared" si="53"/>
        <v>6.9182126083267709E-2</v>
      </c>
      <c r="P236" s="31">
        <v>702067707</v>
      </c>
      <c r="Q236" s="31">
        <v>3045109600</v>
      </c>
      <c r="R236" s="31">
        <v>3037276590</v>
      </c>
      <c r="S236" s="31">
        <v>702067707</v>
      </c>
      <c r="T236" s="36">
        <f t="shared" si="54"/>
        <v>0.23055580889436622</v>
      </c>
      <c r="U236" s="36">
        <f t="shared" si="55"/>
        <v>-0.6415474569036117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63781989</v>
      </c>
      <c r="E237" s="31">
        <v>63781989</v>
      </c>
      <c r="F237" s="31">
        <v>1397225</v>
      </c>
      <c r="G237" s="36">
        <f t="shared" si="49"/>
        <v>2.1906262597110291E-2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1397225</v>
      </c>
      <c r="O237" s="36">
        <f t="shared" si="53"/>
        <v>2.1906262597110291E-2</v>
      </c>
      <c r="P237" s="31">
        <v>7663963</v>
      </c>
      <c r="Q237" s="31">
        <v>52744323</v>
      </c>
      <c r="R237" s="31">
        <v>56506499</v>
      </c>
      <c r="S237" s="31">
        <v>7663963</v>
      </c>
      <c r="T237" s="36">
        <f t="shared" si="54"/>
        <v>0.14530403584855947</v>
      </c>
      <c r="U237" s="36">
        <f t="shared" si="55"/>
        <v>-0.81768896848797423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38507380</v>
      </c>
      <c r="E238" s="31">
        <v>38507380</v>
      </c>
      <c r="F238" s="31">
        <v>11178651</v>
      </c>
      <c r="G238" s="36">
        <f t="shared" si="49"/>
        <v>0.29029892451784567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11178651</v>
      </c>
      <c r="O238" s="36">
        <f t="shared" si="53"/>
        <v>0.29029892451784567</v>
      </c>
      <c r="P238" s="31">
        <v>10867878</v>
      </c>
      <c r="Q238" s="31">
        <v>29246890</v>
      </c>
      <c r="R238" s="31">
        <v>35508145</v>
      </c>
      <c r="S238" s="31">
        <v>10867878</v>
      </c>
      <c r="T238" s="36">
        <f t="shared" si="54"/>
        <v>0.37159089393778277</v>
      </c>
      <c r="U238" s="36">
        <f t="shared" si="55"/>
        <v>2.8595554716385196E-2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4495418709</v>
      </c>
      <c r="E240" s="32">
        <f>SUM(E234:E239)</f>
        <v>4495418709</v>
      </c>
      <c r="F240" s="32">
        <f>SUM(F234:F239)</f>
        <v>338157674</v>
      </c>
      <c r="G240" s="37">
        <f t="shared" si="49"/>
        <v>7.5222731382728697E-2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338157674</v>
      </c>
      <c r="O240" s="37">
        <f t="shared" si="53"/>
        <v>7.5222731382728697E-2</v>
      </c>
      <c r="P240" s="32">
        <f>SUM(P234:P239)</f>
        <v>858585975</v>
      </c>
      <c r="Q240" s="32">
        <f>SUM(Q234:Q239)</f>
        <v>3808128189</v>
      </c>
      <c r="R240" s="32">
        <f>SUM(R234:R239)</f>
        <v>3807967636</v>
      </c>
      <c r="S240" s="32">
        <f>SUM(S234:S239)</f>
        <v>858585975</v>
      </c>
      <c r="T240" s="37">
        <f t="shared" si="54"/>
        <v>0.22546141631473321</v>
      </c>
      <c r="U240" s="37">
        <f t="shared" si="55"/>
        <v>-0.60614582133140482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858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858</v>
      </c>
      <c r="O241" s="36">
        <f t="shared" si="53"/>
        <v>0</v>
      </c>
      <c r="P241" s="31">
        <v>1651</v>
      </c>
      <c r="Q241" s="31">
        <v>0</v>
      </c>
      <c r="R241" s="31">
        <v>0</v>
      </c>
      <c r="S241" s="31">
        <v>1651</v>
      </c>
      <c r="T241" s="36">
        <f t="shared" si="54"/>
        <v>0</v>
      </c>
      <c r="U241" s="36">
        <f t="shared" si="55"/>
        <v>-0.48031496062992129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701079276</v>
      </c>
      <c r="E242" s="31">
        <v>701079276</v>
      </c>
      <c r="F242" s="31">
        <v>20555199</v>
      </c>
      <c r="G242" s="36">
        <f t="shared" si="49"/>
        <v>2.9319364733297295E-2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20555199</v>
      </c>
      <c r="O242" s="36">
        <f t="shared" si="53"/>
        <v>2.9319364733297295E-2</v>
      </c>
      <c r="P242" s="31">
        <v>13802268</v>
      </c>
      <c r="Q242" s="31">
        <v>84029717</v>
      </c>
      <c r="R242" s="31">
        <v>83769007</v>
      </c>
      <c r="S242" s="31">
        <v>13802268</v>
      </c>
      <c r="T242" s="36">
        <f t="shared" si="54"/>
        <v>0.16425460530826255</v>
      </c>
      <c r="U242" s="36">
        <f t="shared" si="55"/>
        <v>0.48926241687235761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80166907</v>
      </c>
      <c r="E243" s="31">
        <v>80166907</v>
      </c>
      <c r="F243" s="31">
        <v>12967827</v>
      </c>
      <c r="G243" s="36">
        <f t="shared" si="49"/>
        <v>0.16176035081408341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12967827</v>
      </c>
      <c r="O243" s="36">
        <f t="shared" si="53"/>
        <v>0.16176035081408341</v>
      </c>
      <c r="P243" s="31">
        <v>13673659</v>
      </c>
      <c r="Q243" s="31">
        <v>82921968</v>
      </c>
      <c r="R243" s="31">
        <v>84296968</v>
      </c>
      <c r="S243" s="31">
        <v>13673659</v>
      </c>
      <c r="T243" s="36">
        <f t="shared" si="54"/>
        <v>0.16489790739168178</v>
      </c>
      <c r="U243" s="36">
        <f t="shared" si="55"/>
        <v>-5.161983343302623E-2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232915989</v>
      </c>
      <c r="E244" s="31">
        <v>232915989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163640060</v>
      </c>
      <c r="R244" s="31">
        <v>163640060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113612580</v>
      </c>
      <c r="E245" s="31">
        <v>113612580</v>
      </c>
      <c r="F245" s="31">
        <v>20907389</v>
      </c>
      <c r="G245" s="36">
        <f t="shared" si="49"/>
        <v>0.18402353859053283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20907389</v>
      </c>
      <c r="O245" s="36">
        <f t="shared" si="53"/>
        <v>0.18402353859053283</v>
      </c>
      <c r="P245" s="31">
        <v>19879085</v>
      </c>
      <c r="Q245" s="31">
        <v>74938538</v>
      </c>
      <c r="R245" s="31">
        <v>97950584</v>
      </c>
      <c r="S245" s="31">
        <v>19879085</v>
      </c>
      <c r="T245" s="36">
        <f t="shared" si="54"/>
        <v>0.26527185518351054</v>
      </c>
      <c r="U245" s="36">
        <f t="shared" si="55"/>
        <v>5.1727934157935307E-2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1127774752</v>
      </c>
      <c r="E247" s="32">
        <f>SUM(E241:E246)</f>
        <v>1127774752</v>
      </c>
      <c r="F247" s="32">
        <f>SUM(F241:F246)</f>
        <v>54431273</v>
      </c>
      <c r="G247" s="37">
        <f t="shared" si="49"/>
        <v>4.826431244667552E-2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54431273</v>
      </c>
      <c r="O247" s="37">
        <f t="shared" si="53"/>
        <v>4.826431244667552E-2</v>
      </c>
      <c r="P247" s="32">
        <f>SUM(P241:P246)</f>
        <v>47356663</v>
      </c>
      <c r="Q247" s="32">
        <f>SUM(Q241:Q246)</f>
        <v>405530283</v>
      </c>
      <c r="R247" s="32">
        <f>SUM(R241:R246)</f>
        <v>429656619</v>
      </c>
      <c r="S247" s="32">
        <f>SUM(S241:S246)</f>
        <v>47356663</v>
      </c>
      <c r="T247" s="37">
        <f t="shared" si="54"/>
        <v>0.11677713104350335</v>
      </c>
      <c r="U247" s="37">
        <f t="shared" si="55"/>
        <v>0.14938996018363881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174294360</v>
      </c>
      <c r="E248" s="31">
        <v>174294360</v>
      </c>
      <c r="F248" s="31">
        <v>1747526</v>
      </c>
      <c r="G248" s="36">
        <f t="shared" si="49"/>
        <v>1.0026291154802714E-2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1747526</v>
      </c>
      <c r="O248" s="36">
        <f t="shared" si="53"/>
        <v>1.0026291154802714E-2</v>
      </c>
      <c r="P248" s="31">
        <v>34433629</v>
      </c>
      <c r="Q248" s="31">
        <v>132215709</v>
      </c>
      <c r="R248" s="31">
        <v>136262870</v>
      </c>
      <c r="S248" s="31">
        <v>34433629</v>
      </c>
      <c r="T248" s="36">
        <f t="shared" si="54"/>
        <v>0.26043523315372458</v>
      </c>
      <c r="U248" s="36">
        <f t="shared" si="55"/>
        <v>-0.94924943868100575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35111868</v>
      </c>
      <c r="E249" s="31">
        <v>35111868</v>
      </c>
      <c r="F249" s="31">
        <v>20220097</v>
      </c>
      <c r="G249" s="36">
        <f t="shared" si="49"/>
        <v>0.57587642446138154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20220097</v>
      </c>
      <c r="O249" s="36">
        <f t="shared" si="53"/>
        <v>0.57587642446138154</v>
      </c>
      <c r="P249" s="31">
        <v>11910927</v>
      </c>
      <c r="Q249" s="31">
        <v>30388888</v>
      </c>
      <c r="R249" s="31">
        <v>42225382</v>
      </c>
      <c r="S249" s="31">
        <v>11910927</v>
      </c>
      <c r="T249" s="36">
        <f t="shared" si="54"/>
        <v>0.39195007727824721</v>
      </c>
      <c r="U249" s="36">
        <f t="shared" si="55"/>
        <v>0.69760901061688996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41784581</v>
      </c>
      <c r="E250" s="31">
        <v>41784581</v>
      </c>
      <c r="F250" s="31">
        <v>11298057</v>
      </c>
      <c r="G250" s="36">
        <f t="shared" si="49"/>
        <v>0.27038818457937869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11298057</v>
      </c>
      <c r="O250" s="36">
        <f t="shared" si="53"/>
        <v>0.27038818457937869</v>
      </c>
      <c r="P250" s="31">
        <v>6983511</v>
      </c>
      <c r="Q250" s="31">
        <v>36092962</v>
      </c>
      <c r="R250" s="31">
        <v>45154962</v>
      </c>
      <c r="S250" s="31">
        <v>6983511</v>
      </c>
      <c r="T250" s="36">
        <f t="shared" si="54"/>
        <v>0.19348678005423883</v>
      </c>
      <c r="U250" s="36">
        <f t="shared" si="55"/>
        <v>0.61781903114350367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78529220</v>
      </c>
      <c r="E251" s="31">
        <v>78529220</v>
      </c>
      <c r="F251" s="31">
        <v>16663735</v>
      </c>
      <c r="G251" s="36">
        <f t="shared" si="49"/>
        <v>0.21219789270796272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16663735</v>
      </c>
      <c r="O251" s="36">
        <f t="shared" si="53"/>
        <v>0.21219789270796272</v>
      </c>
      <c r="P251" s="31">
        <v>1473619</v>
      </c>
      <c r="Q251" s="31">
        <v>76333832</v>
      </c>
      <c r="R251" s="31">
        <v>76333832</v>
      </c>
      <c r="S251" s="31">
        <v>1473619</v>
      </c>
      <c r="T251" s="36">
        <f t="shared" si="54"/>
        <v>1.9304926287468445E-2</v>
      </c>
      <c r="U251" s="36">
        <f t="shared" si="55"/>
        <v>10.308034844827597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329720029</v>
      </c>
      <c r="E254" s="32">
        <f>SUM(E248:E253)</f>
        <v>329720029</v>
      </c>
      <c r="F254" s="32">
        <f>SUM(F248:F253)</f>
        <v>49929415</v>
      </c>
      <c r="G254" s="37">
        <f t="shared" si="49"/>
        <v>0.15142973009989635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49929415</v>
      </c>
      <c r="O254" s="37">
        <f t="shared" si="53"/>
        <v>0.15142973009989635</v>
      </c>
      <c r="P254" s="32">
        <f>SUM(P248:P253)</f>
        <v>54801686</v>
      </c>
      <c r="Q254" s="32">
        <f>SUM(Q248:Q253)</f>
        <v>275031391</v>
      </c>
      <c r="R254" s="32">
        <f>SUM(R248:R253)</f>
        <v>299977046</v>
      </c>
      <c r="S254" s="32">
        <f>SUM(S248:S253)</f>
        <v>54801686</v>
      </c>
      <c r="T254" s="37">
        <f t="shared" si="54"/>
        <v>0.19925611327762946</v>
      </c>
      <c r="U254" s="37">
        <f t="shared" si="55"/>
        <v>-8.8907319384297745E-2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1683890420</v>
      </c>
      <c r="E255" s="31">
        <v>1683890420</v>
      </c>
      <c r="F255" s="31">
        <v>208212118</v>
      </c>
      <c r="G255" s="36">
        <f t="shared" si="49"/>
        <v>0.12364944626266119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208212118</v>
      </c>
      <c r="O255" s="36">
        <f t="shared" si="53"/>
        <v>0.12364944626266119</v>
      </c>
      <c r="P255" s="31">
        <v>150704652</v>
      </c>
      <c r="Q255" s="31">
        <v>1662841719</v>
      </c>
      <c r="R255" s="31">
        <v>1728329260</v>
      </c>
      <c r="S255" s="31">
        <v>150704652</v>
      </c>
      <c r="T255" s="36">
        <f t="shared" si="54"/>
        <v>9.0630786008081873E-2</v>
      </c>
      <c r="U255" s="36">
        <f t="shared" si="55"/>
        <v>0.3815905165289788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84772588</v>
      </c>
      <c r="E256" s="31">
        <v>84772588</v>
      </c>
      <c r="F256" s="31">
        <v>19599917</v>
      </c>
      <c r="G256" s="36">
        <f t="shared" si="49"/>
        <v>0.23120583507489473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19599917</v>
      </c>
      <c r="O256" s="36">
        <f t="shared" si="53"/>
        <v>0.23120583507489473</v>
      </c>
      <c r="P256" s="31">
        <v>18469794</v>
      </c>
      <c r="Q256" s="31">
        <v>74324172</v>
      </c>
      <c r="R256" s="31">
        <v>82240492</v>
      </c>
      <c r="S256" s="31">
        <v>18469794</v>
      </c>
      <c r="T256" s="36">
        <f t="shared" si="54"/>
        <v>0.24850319220508774</v>
      </c>
      <c r="U256" s="36">
        <f t="shared" si="55"/>
        <v>6.1187634252986234E-2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979747835</v>
      </c>
      <c r="E257" s="31">
        <v>979747835</v>
      </c>
      <c r="F257" s="31">
        <v>137773937</v>
      </c>
      <c r="G257" s="36">
        <f t="shared" si="49"/>
        <v>0.14062183357618749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137773937</v>
      </c>
      <c r="O257" s="36">
        <f t="shared" si="53"/>
        <v>0.14062183357618749</v>
      </c>
      <c r="P257" s="31">
        <v>196497487</v>
      </c>
      <c r="Q257" s="31">
        <v>842459583</v>
      </c>
      <c r="R257" s="31">
        <v>844369957</v>
      </c>
      <c r="S257" s="31">
        <v>196497487</v>
      </c>
      <c r="T257" s="36">
        <f t="shared" si="54"/>
        <v>0.23324262785435013</v>
      </c>
      <c r="U257" s="36">
        <f t="shared" si="55"/>
        <v>-0.29885140464926152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2748410843</v>
      </c>
      <c r="E259" s="32">
        <f>SUM(E255:E258)</f>
        <v>2748410843</v>
      </c>
      <c r="F259" s="32">
        <f>SUM(F255:F258)</f>
        <v>365585972</v>
      </c>
      <c r="G259" s="37">
        <f t="shared" si="49"/>
        <v>0.13301722081730269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365585972</v>
      </c>
      <c r="O259" s="37">
        <f t="shared" si="53"/>
        <v>0.13301722081730269</v>
      </c>
      <c r="P259" s="32">
        <f>SUM(P255:P258)</f>
        <v>365671933</v>
      </c>
      <c r="Q259" s="32">
        <f>SUM(Q255:Q258)</f>
        <v>2579625474</v>
      </c>
      <c r="R259" s="32">
        <f>SUM(R255:R258)</f>
        <v>2654939709</v>
      </c>
      <c r="S259" s="32">
        <f>SUM(S255:S258)</f>
        <v>365671933</v>
      </c>
      <c r="T259" s="37">
        <f t="shared" si="54"/>
        <v>0.14175388508355224</v>
      </c>
      <c r="U259" s="37">
        <f t="shared" si="55"/>
        <v>-2.3507683320067585E-4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8701324333</v>
      </c>
      <c r="E260" s="32">
        <f>SUM(E234:E239,E241:E246,E248:E253,E255:E258)</f>
        <v>8701324333</v>
      </c>
      <c r="F260" s="32">
        <f>SUM(F234:F239,F241:F246,F248:F253,F255:F258)</f>
        <v>808104334</v>
      </c>
      <c r="G260" s="37">
        <f t="shared" si="49"/>
        <v>9.2871418542030806E-2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808104334</v>
      </c>
      <c r="O260" s="37">
        <f t="shared" si="53"/>
        <v>9.2871418542030806E-2</v>
      </c>
      <c r="P260" s="32">
        <f>SUM(P234:P239,P241:P246,P248:P253,P255:P258)</f>
        <v>1326416257</v>
      </c>
      <c r="Q260" s="32">
        <f>SUM(Q234:Q239,Q241:Q246,Q248:Q253,Q255:Q258)</f>
        <v>7068315337</v>
      </c>
      <c r="R260" s="32">
        <f>SUM(R234:R239,R241:R246,R248:R253,R255:R258)</f>
        <v>7192541010</v>
      </c>
      <c r="S260" s="32">
        <f>SUM(S234:S239,S241:S246,S248:S253,S255:S258)</f>
        <v>1326416257</v>
      </c>
      <c r="T260" s="37">
        <f t="shared" si="54"/>
        <v>0.18765663298250215</v>
      </c>
      <c r="U260" s="37">
        <f t="shared" si="55"/>
        <v>-0.39076113570281734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41463796</v>
      </c>
      <c r="E263" s="31">
        <v>41463796</v>
      </c>
      <c r="F263" s="31">
        <v>4568200</v>
      </c>
      <c r="G263" s="36">
        <f t="shared" ref="G263:G299" si="56">IF(($D263     =0),0,($F263     /$D263     ))</f>
        <v>0.11017322195970673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4568200</v>
      </c>
      <c r="O263" s="36">
        <f t="shared" ref="O263:O299" si="60">IF(($D263     =0),0,($N263     /$D263     ))</f>
        <v>0.11017322195970673</v>
      </c>
      <c r="P263" s="31">
        <v>1433854</v>
      </c>
      <c r="Q263" s="31">
        <v>22102300</v>
      </c>
      <c r="R263" s="31">
        <v>47777436</v>
      </c>
      <c r="S263" s="31">
        <v>1433854</v>
      </c>
      <c r="T263" s="36">
        <f t="shared" ref="T263:T299" si="61">IF(($Q263     =0),0,($S263     /$Q263     ))</f>
        <v>6.4873519950412406E-2</v>
      </c>
      <c r="U263" s="36">
        <f t="shared" ref="U263:U299" si="62">IF(($P263     =0),0,(($F263     /$P263     )-1))</f>
        <v>2.1859589609541836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160710085</v>
      </c>
      <c r="E264" s="31">
        <v>160710085</v>
      </c>
      <c r="F264" s="31">
        <v>41842283</v>
      </c>
      <c r="G264" s="36">
        <f t="shared" si="56"/>
        <v>0.26035878831126247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41842283</v>
      </c>
      <c r="O264" s="36">
        <f t="shared" si="60"/>
        <v>0.26035878831126247</v>
      </c>
      <c r="P264" s="31">
        <v>48716133</v>
      </c>
      <c r="Q264" s="31">
        <v>147819444</v>
      </c>
      <c r="R264" s="31">
        <v>152076983</v>
      </c>
      <c r="S264" s="31">
        <v>48716133</v>
      </c>
      <c r="T264" s="36">
        <f t="shared" si="61"/>
        <v>0.32956512135169441</v>
      </c>
      <c r="U264" s="36">
        <f t="shared" si="62"/>
        <v>-0.14110007458925367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233675888</v>
      </c>
      <c r="E265" s="31">
        <v>233675888</v>
      </c>
      <c r="F265" s="31">
        <v>28944226</v>
      </c>
      <c r="G265" s="36">
        <f t="shared" si="56"/>
        <v>0.12386483795024671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28944226</v>
      </c>
      <c r="O265" s="36">
        <f t="shared" si="60"/>
        <v>0.12386483795024671</v>
      </c>
      <c r="P265" s="31">
        <v>42786094</v>
      </c>
      <c r="Q265" s="31">
        <v>200653896</v>
      </c>
      <c r="R265" s="31">
        <v>208623285</v>
      </c>
      <c r="S265" s="31">
        <v>42786094</v>
      </c>
      <c r="T265" s="36">
        <f t="shared" si="61"/>
        <v>0.21323330796427695</v>
      </c>
      <c r="U265" s="36">
        <f t="shared" si="62"/>
        <v>-0.32351324241002233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435849769</v>
      </c>
      <c r="E267" s="32">
        <f>SUM(E263:E266)</f>
        <v>435849769</v>
      </c>
      <c r="F267" s="32">
        <f>SUM(F263:F266)</f>
        <v>75354709</v>
      </c>
      <c r="G267" s="37">
        <f t="shared" si="56"/>
        <v>0.17289147398859811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75354709</v>
      </c>
      <c r="O267" s="37">
        <f t="shared" si="60"/>
        <v>0.17289147398859811</v>
      </c>
      <c r="P267" s="32">
        <f>SUM(P263:P266)</f>
        <v>92936081</v>
      </c>
      <c r="Q267" s="32">
        <f>SUM(Q263:Q266)</f>
        <v>370575640</v>
      </c>
      <c r="R267" s="32">
        <f>SUM(R263:R266)</f>
        <v>408477704</v>
      </c>
      <c r="S267" s="32">
        <f>SUM(S263:S266)</f>
        <v>92936081</v>
      </c>
      <c r="T267" s="37">
        <f t="shared" si="61"/>
        <v>0.25078842473293711</v>
      </c>
      <c r="U267" s="37">
        <f t="shared" si="62"/>
        <v>-0.18917703233042504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28934024</v>
      </c>
      <c r="E268" s="31">
        <v>28934024</v>
      </c>
      <c r="F268" s="31">
        <v>300901</v>
      </c>
      <c r="G268" s="36">
        <f t="shared" si="56"/>
        <v>1.0399555900002019E-2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300901</v>
      </c>
      <c r="O268" s="36">
        <f t="shared" si="60"/>
        <v>1.0399555900002019E-2</v>
      </c>
      <c r="P268" s="31">
        <v>2188917</v>
      </c>
      <c r="Q268" s="31">
        <v>25061099</v>
      </c>
      <c r="R268" s="31">
        <v>29011986</v>
      </c>
      <c r="S268" s="31">
        <v>2188917</v>
      </c>
      <c r="T268" s="36">
        <f t="shared" si="61"/>
        <v>8.7343216672181853E-2</v>
      </c>
      <c r="U268" s="36">
        <f t="shared" si="62"/>
        <v>-0.86253430349346272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180888231</v>
      </c>
      <c r="E269" s="31">
        <v>180888231</v>
      </c>
      <c r="F269" s="31">
        <v>40687638</v>
      </c>
      <c r="G269" s="36">
        <f t="shared" si="56"/>
        <v>0.22493247777960745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40687638</v>
      </c>
      <c r="O269" s="36">
        <f t="shared" si="60"/>
        <v>0.22493247777960745</v>
      </c>
      <c r="P269" s="31">
        <v>42613257</v>
      </c>
      <c r="Q269" s="31">
        <v>131465958</v>
      </c>
      <c r="R269" s="31">
        <v>131188019</v>
      </c>
      <c r="S269" s="31">
        <v>42613257</v>
      </c>
      <c r="T269" s="36">
        <f t="shared" si="61"/>
        <v>0.32413909766663701</v>
      </c>
      <c r="U269" s="36">
        <f t="shared" si="62"/>
        <v>-4.5188261483979031E-2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25600537</v>
      </c>
      <c r="E270" s="31">
        <v>25600537</v>
      </c>
      <c r="F270" s="31">
        <v>592124</v>
      </c>
      <c r="G270" s="36">
        <f t="shared" si="56"/>
        <v>2.3129358575564255E-2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592124</v>
      </c>
      <c r="O270" s="36">
        <f t="shared" si="60"/>
        <v>2.3129358575564255E-2</v>
      </c>
      <c r="P270" s="31">
        <v>260794</v>
      </c>
      <c r="Q270" s="31">
        <v>20888281</v>
      </c>
      <c r="R270" s="31">
        <v>20888281</v>
      </c>
      <c r="S270" s="31">
        <v>260794</v>
      </c>
      <c r="T270" s="36">
        <f t="shared" si="61"/>
        <v>1.2485182481028477E-2</v>
      </c>
      <c r="U270" s="36">
        <f t="shared" si="62"/>
        <v>1.2704663450846261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33359803</v>
      </c>
      <c r="E271" s="31">
        <v>33359803</v>
      </c>
      <c r="F271" s="31">
        <v>8028743</v>
      </c>
      <c r="G271" s="36">
        <f t="shared" si="56"/>
        <v>0.24067117542630573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8028743</v>
      </c>
      <c r="O271" s="36">
        <f t="shared" si="60"/>
        <v>0.24067117542630573</v>
      </c>
      <c r="P271" s="31">
        <v>6917673</v>
      </c>
      <c r="Q271" s="31">
        <v>35621370</v>
      </c>
      <c r="R271" s="31">
        <v>36180206</v>
      </c>
      <c r="S271" s="31">
        <v>6917673</v>
      </c>
      <c r="T271" s="36">
        <f t="shared" si="61"/>
        <v>0.19420008270316386</v>
      </c>
      <c r="U271" s="36">
        <f t="shared" si="62"/>
        <v>0.16061325824449924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23225698</v>
      </c>
      <c r="E272" s="31">
        <v>23225698</v>
      </c>
      <c r="F272" s="31">
        <v>2439565</v>
      </c>
      <c r="G272" s="36">
        <f t="shared" si="56"/>
        <v>0.10503731685480454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2439565</v>
      </c>
      <c r="O272" s="36">
        <f t="shared" si="60"/>
        <v>0.10503731685480454</v>
      </c>
      <c r="P272" s="31">
        <v>3368633</v>
      </c>
      <c r="Q272" s="31">
        <v>15685937</v>
      </c>
      <c r="R272" s="31">
        <v>16432934</v>
      </c>
      <c r="S272" s="31">
        <v>3368633</v>
      </c>
      <c r="T272" s="36">
        <f t="shared" si="61"/>
        <v>0.21475497447171948</v>
      </c>
      <c r="U272" s="36">
        <f t="shared" si="62"/>
        <v>-0.27579970866520631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22597886</v>
      </c>
      <c r="E273" s="31">
        <v>22597886</v>
      </c>
      <c r="F273" s="31">
        <v>3384450</v>
      </c>
      <c r="G273" s="36">
        <f t="shared" si="56"/>
        <v>0.14976843409157831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3384450</v>
      </c>
      <c r="O273" s="36">
        <f t="shared" si="60"/>
        <v>0.14976843409157831</v>
      </c>
      <c r="P273" s="31">
        <v>4579288</v>
      </c>
      <c r="Q273" s="31">
        <v>22239214</v>
      </c>
      <c r="R273" s="31">
        <v>17218712</v>
      </c>
      <c r="S273" s="31">
        <v>4579288</v>
      </c>
      <c r="T273" s="36">
        <f t="shared" si="61"/>
        <v>0.20591051464318838</v>
      </c>
      <c r="U273" s="36">
        <f t="shared" si="62"/>
        <v>-0.26092222196987824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314606179</v>
      </c>
      <c r="E275" s="32">
        <f>SUM(E268:E274)</f>
        <v>314606179</v>
      </c>
      <c r="F275" s="32">
        <f>SUM(F268:F274)</f>
        <v>55433421</v>
      </c>
      <c r="G275" s="37">
        <f t="shared" si="56"/>
        <v>0.17619940325456862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55433421</v>
      </c>
      <c r="O275" s="37">
        <f t="shared" si="60"/>
        <v>0.17619940325456862</v>
      </c>
      <c r="P275" s="32">
        <f>SUM(P268:P274)</f>
        <v>59928562</v>
      </c>
      <c r="Q275" s="32">
        <f>SUM(Q268:Q274)</f>
        <v>250961859</v>
      </c>
      <c r="R275" s="32">
        <f>SUM(R268:R274)</f>
        <v>250920138</v>
      </c>
      <c r="S275" s="32">
        <f>SUM(S268:S274)</f>
        <v>59928562</v>
      </c>
      <c r="T275" s="37">
        <f t="shared" si="61"/>
        <v>0.23879549760587324</v>
      </c>
      <c r="U275" s="37">
        <f t="shared" si="62"/>
        <v>-7.5008324077590949E-2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31570134</v>
      </c>
      <c r="E276" s="31">
        <v>31570134</v>
      </c>
      <c r="F276" s="31">
        <v>6336184</v>
      </c>
      <c r="G276" s="36">
        <f t="shared" si="56"/>
        <v>0.20070184054334392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6336184</v>
      </c>
      <c r="O276" s="36">
        <f t="shared" si="60"/>
        <v>0.20070184054334392</v>
      </c>
      <c r="P276" s="31">
        <v>499285</v>
      </c>
      <c r="Q276" s="31">
        <v>34630603</v>
      </c>
      <c r="R276" s="31">
        <v>30841413</v>
      </c>
      <c r="S276" s="31">
        <v>499285</v>
      </c>
      <c r="T276" s="36">
        <f t="shared" si="61"/>
        <v>1.4417450368969896E-2</v>
      </c>
      <c r="U276" s="36">
        <f t="shared" si="62"/>
        <v>11.690515437075018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63278647</v>
      </c>
      <c r="E277" s="31">
        <v>63278647</v>
      </c>
      <c r="F277" s="31">
        <v>12995790</v>
      </c>
      <c r="G277" s="36">
        <f t="shared" si="56"/>
        <v>0.20537401818973786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12995790</v>
      </c>
      <c r="O277" s="36">
        <f t="shared" si="60"/>
        <v>0.20537401818973786</v>
      </c>
      <c r="P277" s="31">
        <v>15006214</v>
      </c>
      <c r="Q277" s="31">
        <v>59490613</v>
      </c>
      <c r="R277" s="31">
        <v>65207222</v>
      </c>
      <c r="S277" s="31">
        <v>15006214</v>
      </c>
      <c r="T277" s="36">
        <f t="shared" si="61"/>
        <v>0.25224507268062613</v>
      </c>
      <c r="U277" s="36">
        <f t="shared" si="62"/>
        <v>-0.13397276621538246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108474902</v>
      </c>
      <c r="E278" s="31">
        <v>108474902</v>
      </c>
      <c r="F278" s="31">
        <v>18884794</v>
      </c>
      <c r="G278" s="36">
        <f t="shared" si="56"/>
        <v>0.1740936719168458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18884794</v>
      </c>
      <c r="O278" s="36">
        <f t="shared" si="60"/>
        <v>0.1740936719168458</v>
      </c>
      <c r="P278" s="31">
        <v>33216698</v>
      </c>
      <c r="Q278" s="31">
        <v>142997695</v>
      </c>
      <c r="R278" s="31">
        <v>111720569</v>
      </c>
      <c r="S278" s="31">
        <v>33216698</v>
      </c>
      <c r="T278" s="36">
        <f t="shared" si="61"/>
        <v>0.23228834562682985</v>
      </c>
      <c r="U278" s="36">
        <f t="shared" si="62"/>
        <v>-0.4314668483905294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25227857</v>
      </c>
      <c r="E279" s="31">
        <v>25227857</v>
      </c>
      <c r="F279" s="31">
        <v>712186</v>
      </c>
      <c r="G279" s="36">
        <f t="shared" si="56"/>
        <v>2.823014257612131E-2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712186</v>
      </c>
      <c r="O279" s="36">
        <f t="shared" si="60"/>
        <v>2.823014257612131E-2</v>
      </c>
      <c r="P279" s="31">
        <v>5545367</v>
      </c>
      <c r="Q279" s="31">
        <v>23056719</v>
      </c>
      <c r="R279" s="31">
        <v>22474964</v>
      </c>
      <c r="S279" s="31">
        <v>5545367</v>
      </c>
      <c r="T279" s="36">
        <f t="shared" si="61"/>
        <v>0.24050980540639802</v>
      </c>
      <c r="U279" s="36">
        <f t="shared" si="62"/>
        <v>-0.87157098889938212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19075847</v>
      </c>
      <c r="E280" s="31">
        <v>19075847</v>
      </c>
      <c r="F280" s="31">
        <v>1658868</v>
      </c>
      <c r="G280" s="36">
        <f t="shared" si="56"/>
        <v>8.6961695593385707E-2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1658868</v>
      </c>
      <c r="O280" s="36">
        <f t="shared" si="60"/>
        <v>8.6961695593385707E-2</v>
      </c>
      <c r="P280" s="31">
        <v>9307</v>
      </c>
      <c r="Q280" s="31">
        <v>18228339</v>
      </c>
      <c r="R280" s="31">
        <v>18228336</v>
      </c>
      <c r="S280" s="31">
        <v>9307</v>
      </c>
      <c r="T280" s="36">
        <f t="shared" si="61"/>
        <v>5.1057861059090458E-4</v>
      </c>
      <c r="U280" s="36">
        <f t="shared" si="62"/>
        <v>177.23874503062211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20291278</v>
      </c>
      <c r="E281" s="31">
        <v>20291278</v>
      </c>
      <c r="F281" s="31">
        <v>387652</v>
      </c>
      <c r="G281" s="36">
        <f t="shared" si="56"/>
        <v>1.9104365925103388E-2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387652</v>
      </c>
      <c r="O281" s="36">
        <f t="shared" si="60"/>
        <v>1.9104365925103388E-2</v>
      </c>
      <c r="P281" s="31">
        <v>600500</v>
      </c>
      <c r="Q281" s="31">
        <v>17130205</v>
      </c>
      <c r="R281" s="31">
        <v>19200205</v>
      </c>
      <c r="S281" s="31">
        <v>600500</v>
      </c>
      <c r="T281" s="36">
        <f t="shared" si="61"/>
        <v>3.5055038745887744E-2</v>
      </c>
      <c r="U281" s="36">
        <f t="shared" si="62"/>
        <v>-0.35445129059117397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39452559</v>
      </c>
      <c r="E282" s="31">
        <v>39452559</v>
      </c>
      <c r="F282" s="31">
        <v>798158</v>
      </c>
      <c r="G282" s="36">
        <f t="shared" si="56"/>
        <v>2.0230829640226888E-2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798158</v>
      </c>
      <c r="O282" s="36">
        <f t="shared" si="60"/>
        <v>2.0230829640226888E-2</v>
      </c>
      <c r="P282" s="31">
        <v>145059</v>
      </c>
      <c r="Q282" s="31">
        <v>34949132</v>
      </c>
      <c r="R282" s="31">
        <v>35434086</v>
      </c>
      <c r="S282" s="31">
        <v>145059</v>
      </c>
      <c r="T282" s="36">
        <f t="shared" si="61"/>
        <v>4.150575184528188E-3</v>
      </c>
      <c r="U282" s="36">
        <f t="shared" si="62"/>
        <v>4.5022990645185752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91613912</v>
      </c>
      <c r="E283" s="31">
        <v>91613912</v>
      </c>
      <c r="F283" s="31">
        <v>17576867</v>
      </c>
      <c r="G283" s="36">
        <f t="shared" si="56"/>
        <v>0.19185805535735664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17576867</v>
      </c>
      <c r="O283" s="36">
        <f t="shared" si="60"/>
        <v>0.19185805535735664</v>
      </c>
      <c r="P283" s="31">
        <v>2612177</v>
      </c>
      <c r="Q283" s="31">
        <v>74535615</v>
      </c>
      <c r="R283" s="31">
        <v>75866389</v>
      </c>
      <c r="S283" s="31">
        <v>2612177</v>
      </c>
      <c r="T283" s="36">
        <f t="shared" si="61"/>
        <v>3.504602464204528E-2</v>
      </c>
      <c r="U283" s="36">
        <f t="shared" si="62"/>
        <v>5.7288192951702737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398985136</v>
      </c>
      <c r="E285" s="32">
        <f>SUM(E276:E284)</f>
        <v>398985136</v>
      </c>
      <c r="F285" s="32">
        <f>SUM(F276:F284)</f>
        <v>59350499</v>
      </c>
      <c r="G285" s="37">
        <f t="shared" si="56"/>
        <v>0.14875365933431667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59350499</v>
      </c>
      <c r="O285" s="37">
        <f t="shared" si="60"/>
        <v>0.14875365933431667</v>
      </c>
      <c r="P285" s="32">
        <f>SUM(P276:P284)</f>
        <v>57634607</v>
      </c>
      <c r="Q285" s="32">
        <f>SUM(Q276:Q284)</f>
        <v>405018921</v>
      </c>
      <c r="R285" s="32">
        <f>SUM(R276:R284)</f>
        <v>378973184</v>
      </c>
      <c r="S285" s="32">
        <f>SUM(S276:S284)</f>
        <v>57634607</v>
      </c>
      <c r="T285" s="37">
        <f t="shared" si="61"/>
        <v>0.14230102351193613</v>
      </c>
      <c r="U285" s="37">
        <f t="shared" si="62"/>
        <v>2.9771904231081114E-2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145552840</v>
      </c>
      <c r="E286" s="31">
        <v>145552840</v>
      </c>
      <c r="F286" s="31">
        <v>3582819</v>
      </c>
      <c r="G286" s="36">
        <f t="shared" si="56"/>
        <v>2.4615246256960703E-2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3582819</v>
      </c>
      <c r="O286" s="36">
        <f t="shared" si="60"/>
        <v>2.4615246256960703E-2</v>
      </c>
      <c r="P286" s="31">
        <v>1932400</v>
      </c>
      <c r="Q286" s="31">
        <v>93362984</v>
      </c>
      <c r="R286" s="31">
        <v>85220862</v>
      </c>
      <c r="S286" s="31">
        <v>1932400</v>
      </c>
      <c r="T286" s="36">
        <f t="shared" si="61"/>
        <v>2.0697710347389923E-2</v>
      </c>
      <c r="U286" s="36">
        <f t="shared" si="62"/>
        <v>0.85407731318567581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2690000</v>
      </c>
      <c r="E287" s="31">
        <v>2690000</v>
      </c>
      <c r="F287" s="31">
        <v>99688</v>
      </c>
      <c r="G287" s="36">
        <f t="shared" si="56"/>
        <v>3.7058736059479555E-2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99688</v>
      </c>
      <c r="O287" s="36">
        <f t="shared" si="60"/>
        <v>3.7058736059479555E-2</v>
      </c>
      <c r="P287" s="31">
        <v>194600</v>
      </c>
      <c r="Q287" s="31">
        <v>2359062</v>
      </c>
      <c r="R287" s="31">
        <v>3619062</v>
      </c>
      <c r="S287" s="31">
        <v>194600</v>
      </c>
      <c r="T287" s="36">
        <f t="shared" si="61"/>
        <v>8.2490413562678722E-2</v>
      </c>
      <c r="U287" s="36">
        <f t="shared" si="62"/>
        <v>-0.48772867420349431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62241861</v>
      </c>
      <c r="E288" s="31">
        <v>62241861</v>
      </c>
      <c r="F288" s="31">
        <v>1358089</v>
      </c>
      <c r="G288" s="36">
        <f t="shared" si="56"/>
        <v>2.1819543602656741E-2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1358089</v>
      </c>
      <c r="O288" s="36">
        <f t="shared" si="60"/>
        <v>2.1819543602656741E-2</v>
      </c>
      <c r="P288" s="31">
        <v>14776056</v>
      </c>
      <c r="Q288" s="31">
        <v>59033860</v>
      </c>
      <c r="R288" s="31">
        <v>64433933</v>
      </c>
      <c r="S288" s="31">
        <v>14776056</v>
      </c>
      <c r="T288" s="36">
        <f t="shared" si="61"/>
        <v>0.25029798153127714</v>
      </c>
      <c r="U288" s="36">
        <f t="shared" si="62"/>
        <v>-0.90808853187887217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33411578</v>
      </c>
      <c r="E289" s="31">
        <v>33411578</v>
      </c>
      <c r="F289" s="31">
        <v>606254</v>
      </c>
      <c r="G289" s="36">
        <f t="shared" si="56"/>
        <v>1.8145027451262553E-2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606254</v>
      </c>
      <c r="O289" s="36">
        <f t="shared" si="60"/>
        <v>1.8145027451262553E-2</v>
      </c>
      <c r="P289" s="31">
        <v>3460372</v>
      </c>
      <c r="Q289" s="31">
        <v>34691098</v>
      </c>
      <c r="R289" s="31">
        <v>31821958</v>
      </c>
      <c r="S289" s="31">
        <v>3460372</v>
      </c>
      <c r="T289" s="36">
        <f t="shared" si="61"/>
        <v>9.974812558541675E-2</v>
      </c>
      <c r="U289" s="36">
        <f t="shared" si="62"/>
        <v>-0.82480091735801819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349639233</v>
      </c>
      <c r="E290" s="31">
        <v>349639233</v>
      </c>
      <c r="F290" s="31">
        <v>88184938</v>
      </c>
      <c r="G290" s="36">
        <f t="shared" si="56"/>
        <v>0.25221694156959784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88184938</v>
      </c>
      <c r="O290" s="36">
        <f t="shared" si="60"/>
        <v>0.25221694156959784</v>
      </c>
      <c r="P290" s="31">
        <v>32446705</v>
      </c>
      <c r="Q290" s="31">
        <v>299869282</v>
      </c>
      <c r="R290" s="31">
        <v>300239821</v>
      </c>
      <c r="S290" s="31">
        <v>32446705</v>
      </c>
      <c r="T290" s="36">
        <f t="shared" si="61"/>
        <v>0.10820283019185672</v>
      </c>
      <c r="U290" s="36">
        <f t="shared" si="62"/>
        <v>1.7178395464192744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593535512</v>
      </c>
      <c r="E292" s="32">
        <f>SUM(E286:E291)</f>
        <v>593535512</v>
      </c>
      <c r="F292" s="32">
        <f>SUM(F286:F291)</f>
        <v>93831788</v>
      </c>
      <c r="G292" s="37">
        <f t="shared" si="56"/>
        <v>0.15808959380344542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93831788</v>
      </c>
      <c r="O292" s="37">
        <f t="shared" si="60"/>
        <v>0.15808959380344542</v>
      </c>
      <c r="P292" s="32">
        <f>SUM(P286:P291)</f>
        <v>52810133</v>
      </c>
      <c r="Q292" s="32">
        <f>SUM(Q286:Q291)</f>
        <v>489316286</v>
      </c>
      <c r="R292" s="32">
        <f>SUM(R286:R291)</f>
        <v>485335636</v>
      </c>
      <c r="S292" s="32">
        <f>SUM(S286:S291)</f>
        <v>52810133</v>
      </c>
      <c r="T292" s="37">
        <f t="shared" si="61"/>
        <v>0.10792637504814218</v>
      </c>
      <c r="U292" s="37">
        <f t="shared" si="62"/>
        <v>0.77677621073213365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1031152255</v>
      </c>
      <c r="E293" s="31">
        <v>1031152255</v>
      </c>
      <c r="F293" s="31">
        <v>221904924</v>
      </c>
      <c r="G293" s="36">
        <f t="shared" si="56"/>
        <v>0.21520092975988303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221904924</v>
      </c>
      <c r="O293" s="36">
        <f t="shared" si="60"/>
        <v>0.21520092975988303</v>
      </c>
      <c r="P293" s="31">
        <v>216625038</v>
      </c>
      <c r="Q293" s="31">
        <v>915682514</v>
      </c>
      <c r="R293" s="31">
        <v>979282514</v>
      </c>
      <c r="S293" s="31">
        <v>216625038</v>
      </c>
      <c r="T293" s="36">
        <f t="shared" si="61"/>
        <v>0.23657221218925667</v>
      </c>
      <c r="U293" s="36">
        <f t="shared" si="62"/>
        <v>2.4373387530577162E-2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49947439</v>
      </c>
      <c r="E294" s="31">
        <v>49947439</v>
      </c>
      <c r="F294" s="31">
        <v>15775518</v>
      </c>
      <c r="G294" s="36">
        <f t="shared" si="56"/>
        <v>0.31584237982652125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15775518</v>
      </c>
      <c r="O294" s="36">
        <f t="shared" si="60"/>
        <v>0.31584237982652125</v>
      </c>
      <c r="P294" s="31">
        <v>64655</v>
      </c>
      <c r="Q294" s="31">
        <v>81125256</v>
      </c>
      <c r="R294" s="31">
        <v>72119985</v>
      </c>
      <c r="S294" s="31">
        <v>64655</v>
      </c>
      <c r="T294" s="36">
        <f t="shared" si="61"/>
        <v>7.9697745422214756E-4</v>
      </c>
      <c r="U294" s="36">
        <f t="shared" si="62"/>
        <v>242.9953290542108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35687712</v>
      </c>
      <c r="E295" s="31">
        <v>35687712</v>
      </c>
      <c r="F295" s="31">
        <v>1574092</v>
      </c>
      <c r="G295" s="36">
        <f t="shared" si="56"/>
        <v>4.4107394724548325E-2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1574092</v>
      </c>
      <c r="O295" s="36">
        <f t="shared" si="60"/>
        <v>4.4107394724548325E-2</v>
      </c>
      <c r="P295" s="31">
        <v>3485876</v>
      </c>
      <c r="Q295" s="31">
        <v>44824261</v>
      </c>
      <c r="R295" s="31">
        <v>44315230</v>
      </c>
      <c r="S295" s="31">
        <v>3485876</v>
      </c>
      <c r="T295" s="36">
        <f t="shared" si="61"/>
        <v>7.7767617853197843E-2</v>
      </c>
      <c r="U295" s="36">
        <f t="shared" si="62"/>
        <v>-0.54843717906202061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176916599</v>
      </c>
      <c r="E296" s="31">
        <v>176916599</v>
      </c>
      <c r="F296" s="31">
        <v>1573176</v>
      </c>
      <c r="G296" s="36">
        <f t="shared" si="56"/>
        <v>8.8921899295611034E-3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1573176</v>
      </c>
      <c r="O296" s="36">
        <f t="shared" si="60"/>
        <v>8.8921899295611034E-3</v>
      </c>
      <c r="P296" s="31">
        <v>3335630</v>
      </c>
      <c r="Q296" s="31">
        <v>149478816</v>
      </c>
      <c r="R296" s="31">
        <v>171809059</v>
      </c>
      <c r="S296" s="31">
        <v>3335630</v>
      </c>
      <c r="T296" s="36">
        <f t="shared" si="61"/>
        <v>2.2315068377314416E-2</v>
      </c>
      <c r="U296" s="36">
        <f t="shared" si="62"/>
        <v>-0.52837215158755613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1293704005</v>
      </c>
      <c r="E298" s="32">
        <f>SUM(E293:E297)</f>
        <v>1293704005</v>
      </c>
      <c r="F298" s="32">
        <f>SUM(F293:F297)</f>
        <v>240827710</v>
      </c>
      <c r="G298" s="37">
        <f t="shared" si="56"/>
        <v>0.18615364029888737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240827710</v>
      </c>
      <c r="O298" s="37">
        <f t="shared" si="60"/>
        <v>0.18615364029888737</v>
      </c>
      <c r="P298" s="32">
        <f>SUM(P293:P297)</f>
        <v>223511199</v>
      </c>
      <c r="Q298" s="32">
        <f>SUM(Q293:Q297)</f>
        <v>1191110847</v>
      </c>
      <c r="R298" s="32">
        <f>SUM(R293:R297)</f>
        <v>1267526788</v>
      </c>
      <c r="S298" s="32">
        <f>SUM(S293:S297)</f>
        <v>223511199</v>
      </c>
      <c r="T298" s="37">
        <f t="shared" si="61"/>
        <v>0.18764936912710359</v>
      </c>
      <c r="U298" s="37">
        <f t="shared" si="62"/>
        <v>7.7474914355410096E-2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3036680601</v>
      </c>
      <c r="E299" s="32">
        <f>SUM(E263:E266,E268:E274,E276:E284,E286:E291,E293:E297)</f>
        <v>3036680601</v>
      </c>
      <c r="F299" s="32">
        <f>SUM(F263:F266,F268:F274,F276:F284,F286:F291,F293:F297)</f>
        <v>524798127</v>
      </c>
      <c r="G299" s="37">
        <f t="shared" si="56"/>
        <v>0.17281966592969322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524798127</v>
      </c>
      <c r="O299" s="37">
        <f t="shared" si="60"/>
        <v>0.17281966592969322</v>
      </c>
      <c r="P299" s="32">
        <f>SUM(P263:P266,P268:P274,P276:P284,P286:P291,P293:P297)</f>
        <v>486820582</v>
      </c>
      <c r="Q299" s="32">
        <f>SUM(Q263:Q266,Q268:Q274,Q276:Q284,Q286:Q291,Q293:Q297)</f>
        <v>2706983553</v>
      </c>
      <c r="R299" s="32">
        <f>SUM(R263:R266,R268:R274,R276:R284,R286:R291,R293:R297)</f>
        <v>2791233450</v>
      </c>
      <c r="S299" s="32">
        <f>SUM(S263:S266,S268:S274,S276:S284,S286:S291,S293:S297)</f>
        <v>486820582</v>
      </c>
      <c r="T299" s="37">
        <f t="shared" si="61"/>
        <v>0.17983876609094418</v>
      </c>
      <c r="U299" s="37">
        <f t="shared" si="62"/>
        <v>7.8011379149125704E-2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17045289417</v>
      </c>
      <c r="E302" s="31">
        <v>17045289415</v>
      </c>
      <c r="F302" s="31">
        <v>3882744021</v>
      </c>
      <c r="G302" s="36">
        <f t="shared" ref="G302:G339" si="63">IF(($D302     =0),0,($F302     /$D302     ))</f>
        <v>0.22778985595442999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3882744021</v>
      </c>
      <c r="O302" s="36">
        <f t="shared" ref="O302:O339" si="67">IF(($D302     =0),0,($N302     /$D302     ))</f>
        <v>0.22778985595442999</v>
      </c>
      <c r="P302" s="31">
        <v>3571626606</v>
      </c>
      <c r="Q302" s="31">
        <v>14985682342</v>
      </c>
      <c r="R302" s="31">
        <v>15061815053</v>
      </c>
      <c r="S302" s="31">
        <v>3571626606</v>
      </c>
      <c r="T302" s="36">
        <f t="shared" ref="T302:T339" si="68">IF(($Q302     =0),0,($S302     /$Q302     ))</f>
        <v>0.23833593456000937</v>
      </c>
      <c r="U302" s="36">
        <f t="shared" ref="U302:U339" si="69">IF(($P302     =0),0,(($F302     /$P302     )-1))</f>
        <v>8.7108046086719071E-2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17045289417</v>
      </c>
      <c r="E303" s="32">
        <f>E302</f>
        <v>17045289415</v>
      </c>
      <c r="F303" s="32">
        <f>F302</f>
        <v>3882744021</v>
      </c>
      <c r="G303" s="37">
        <f t="shared" si="63"/>
        <v>0.22778985595442999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3882744021</v>
      </c>
      <c r="O303" s="37">
        <f t="shared" si="67"/>
        <v>0.22778985595442999</v>
      </c>
      <c r="P303" s="32">
        <f>P302</f>
        <v>3571626606</v>
      </c>
      <c r="Q303" s="32">
        <f>Q302</f>
        <v>14985682342</v>
      </c>
      <c r="R303" s="32">
        <f>R302</f>
        <v>15061815053</v>
      </c>
      <c r="S303" s="32">
        <f>S302</f>
        <v>3571626606</v>
      </c>
      <c r="T303" s="37">
        <f t="shared" si="68"/>
        <v>0.23833593456000937</v>
      </c>
      <c r="U303" s="37">
        <f t="shared" si="69"/>
        <v>8.7108046086719071E-2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166968201</v>
      </c>
      <c r="E304" s="31">
        <v>166968201</v>
      </c>
      <c r="F304" s="31">
        <v>44694248</v>
      </c>
      <c r="G304" s="36">
        <f t="shared" si="63"/>
        <v>0.2676811975712669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44694248</v>
      </c>
      <c r="O304" s="36">
        <f t="shared" si="67"/>
        <v>0.2676811975712669</v>
      </c>
      <c r="P304" s="31">
        <v>40383907</v>
      </c>
      <c r="Q304" s="31">
        <v>144161492</v>
      </c>
      <c r="R304" s="31">
        <v>145213939</v>
      </c>
      <c r="S304" s="31">
        <v>40383907</v>
      </c>
      <c r="T304" s="36">
        <f t="shared" si="68"/>
        <v>0.2801296410001084</v>
      </c>
      <c r="U304" s="36">
        <f t="shared" si="69"/>
        <v>0.10673412555154704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121419163</v>
      </c>
      <c r="E305" s="31">
        <v>121419163</v>
      </c>
      <c r="F305" s="31">
        <v>32414958</v>
      </c>
      <c r="G305" s="36">
        <f t="shared" si="63"/>
        <v>0.26696739788924423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32414958</v>
      </c>
      <c r="O305" s="36">
        <f t="shared" si="67"/>
        <v>0.26696739788924423</v>
      </c>
      <c r="P305" s="31">
        <v>32310692</v>
      </c>
      <c r="Q305" s="31">
        <v>122669930</v>
      </c>
      <c r="R305" s="31">
        <v>115854390</v>
      </c>
      <c r="S305" s="31">
        <v>32310692</v>
      </c>
      <c r="T305" s="36">
        <f t="shared" si="68"/>
        <v>0.26339537325895596</v>
      </c>
      <c r="U305" s="36">
        <f t="shared" si="69"/>
        <v>3.2269813348473342E-3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158727236</v>
      </c>
      <c r="E306" s="31">
        <v>158727236</v>
      </c>
      <c r="F306" s="31">
        <v>38691520</v>
      </c>
      <c r="G306" s="36">
        <f t="shared" si="63"/>
        <v>0.24376106442123141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38691520</v>
      </c>
      <c r="O306" s="36">
        <f t="shared" si="67"/>
        <v>0.24376106442123141</v>
      </c>
      <c r="P306" s="31">
        <v>32380707</v>
      </c>
      <c r="Q306" s="31">
        <v>150339200</v>
      </c>
      <c r="R306" s="31">
        <v>147549300</v>
      </c>
      <c r="S306" s="31">
        <v>32380707</v>
      </c>
      <c r="T306" s="36">
        <f t="shared" si="68"/>
        <v>0.21538432424810031</v>
      </c>
      <c r="U306" s="36">
        <f t="shared" si="69"/>
        <v>0.19489423130878514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514614001</v>
      </c>
      <c r="E307" s="31">
        <v>514614001</v>
      </c>
      <c r="F307" s="31">
        <v>120821658</v>
      </c>
      <c r="G307" s="36">
        <f t="shared" si="63"/>
        <v>0.23478113258717964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120821658</v>
      </c>
      <c r="O307" s="36">
        <f t="shared" si="67"/>
        <v>0.23478113258717964</v>
      </c>
      <c r="P307" s="31">
        <v>105920627</v>
      </c>
      <c r="Q307" s="31">
        <v>440686984</v>
      </c>
      <c r="R307" s="31">
        <v>438162635</v>
      </c>
      <c r="S307" s="31">
        <v>105920627</v>
      </c>
      <c r="T307" s="36">
        <f t="shared" si="68"/>
        <v>0.24035342736603266</v>
      </c>
      <c r="U307" s="36">
        <f t="shared" si="69"/>
        <v>0.14068110642887333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414005485</v>
      </c>
      <c r="E308" s="31">
        <v>414020747</v>
      </c>
      <c r="F308" s="31">
        <v>89362190</v>
      </c>
      <c r="G308" s="36">
        <f t="shared" si="63"/>
        <v>0.21584784075988753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89362190</v>
      </c>
      <c r="O308" s="36">
        <f t="shared" si="67"/>
        <v>0.21584784075988753</v>
      </c>
      <c r="P308" s="31">
        <v>81867511</v>
      </c>
      <c r="Q308" s="31">
        <v>386254455</v>
      </c>
      <c r="R308" s="31">
        <v>367213648</v>
      </c>
      <c r="S308" s="31">
        <v>81867511</v>
      </c>
      <c r="T308" s="36">
        <f t="shared" si="68"/>
        <v>0.21195227638215849</v>
      </c>
      <c r="U308" s="36">
        <f t="shared" si="69"/>
        <v>9.1546437755998245E-2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1375734086</v>
      </c>
      <c r="E310" s="32">
        <f>SUM(E304:E309)</f>
        <v>1375749348</v>
      </c>
      <c r="F310" s="32">
        <f>SUM(F304:F309)</f>
        <v>325984574</v>
      </c>
      <c r="G310" s="37">
        <f t="shared" si="63"/>
        <v>0.23695318544284436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325984574</v>
      </c>
      <c r="O310" s="37">
        <f t="shared" si="67"/>
        <v>0.23695318544284436</v>
      </c>
      <c r="P310" s="32">
        <f>SUM(P304:P309)</f>
        <v>292863444</v>
      </c>
      <c r="Q310" s="32">
        <f>SUM(Q304:Q309)</f>
        <v>1244112061</v>
      </c>
      <c r="R310" s="32">
        <f>SUM(R304:R309)</f>
        <v>1213993912</v>
      </c>
      <c r="S310" s="32">
        <f>SUM(S304:S309)</f>
        <v>292863444</v>
      </c>
      <c r="T310" s="37">
        <f t="shared" si="68"/>
        <v>0.23539956984630503</v>
      </c>
      <c r="U310" s="37">
        <f t="shared" si="69"/>
        <v>0.11309410811955067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403518921</v>
      </c>
      <c r="E311" s="31">
        <v>403518921</v>
      </c>
      <c r="F311" s="31">
        <v>73614678</v>
      </c>
      <c r="G311" s="36">
        <f t="shared" si="63"/>
        <v>0.18243178738079546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73614678</v>
      </c>
      <c r="O311" s="36">
        <f t="shared" si="67"/>
        <v>0.18243178738079546</v>
      </c>
      <c r="P311" s="31">
        <v>74714204</v>
      </c>
      <c r="Q311" s="31">
        <v>353659857</v>
      </c>
      <c r="R311" s="31">
        <v>354936134</v>
      </c>
      <c r="S311" s="31">
        <v>74714204</v>
      </c>
      <c r="T311" s="36">
        <f t="shared" si="68"/>
        <v>0.2112600639319944</v>
      </c>
      <c r="U311" s="36">
        <f t="shared" si="69"/>
        <v>-1.4716425273031075E-2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1353377947</v>
      </c>
      <c r="E312" s="31">
        <v>1353372947</v>
      </c>
      <c r="F312" s="31">
        <v>362398959</v>
      </c>
      <c r="G312" s="36">
        <f t="shared" si="63"/>
        <v>0.26777365465672098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362398959</v>
      </c>
      <c r="O312" s="36">
        <f t="shared" si="67"/>
        <v>0.26777365465672098</v>
      </c>
      <c r="P312" s="31">
        <v>326906008</v>
      </c>
      <c r="Q312" s="31">
        <v>1290147105</v>
      </c>
      <c r="R312" s="31">
        <v>1214972116</v>
      </c>
      <c r="S312" s="31">
        <v>326906008</v>
      </c>
      <c r="T312" s="36">
        <f t="shared" si="68"/>
        <v>0.2533866151643227</v>
      </c>
      <c r="U312" s="36">
        <f t="shared" si="69"/>
        <v>0.1085723422984628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768674423</v>
      </c>
      <c r="E313" s="31">
        <v>768674423</v>
      </c>
      <c r="F313" s="31">
        <v>226717769</v>
      </c>
      <c r="G313" s="36">
        <f t="shared" si="63"/>
        <v>0.29494641972756258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226717769</v>
      </c>
      <c r="O313" s="36">
        <f t="shared" si="67"/>
        <v>0.29494641972756258</v>
      </c>
      <c r="P313" s="31">
        <v>154955345</v>
      </c>
      <c r="Q313" s="31">
        <v>678534476</v>
      </c>
      <c r="R313" s="31">
        <v>668375339</v>
      </c>
      <c r="S313" s="31">
        <v>154955345</v>
      </c>
      <c r="T313" s="36">
        <f t="shared" si="68"/>
        <v>0.22836768134976829</v>
      </c>
      <c r="U313" s="36">
        <f t="shared" si="69"/>
        <v>0.46311680310220993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527506683</v>
      </c>
      <c r="E314" s="31">
        <v>527506683</v>
      </c>
      <c r="F314" s="31">
        <v>121790134</v>
      </c>
      <c r="G314" s="36">
        <f t="shared" si="63"/>
        <v>0.23087884556715654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121790134</v>
      </c>
      <c r="O314" s="36">
        <f t="shared" si="67"/>
        <v>0.23087884556715654</v>
      </c>
      <c r="P314" s="31">
        <v>106064754</v>
      </c>
      <c r="Q314" s="31">
        <v>506388184</v>
      </c>
      <c r="R314" s="31">
        <v>506543270</v>
      </c>
      <c r="S314" s="31">
        <v>106064754</v>
      </c>
      <c r="T314" s="36">
        <f t="shared" si="68"/>
        <v>0.20945345359796153</v>
      </c>
      <c r="U314" s="36">
        <f t="shared" si="69"/>
        <v>0.1482620701689461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564556049</v>
      </c>
      <c r="E315" s="31">
        <v>547075528</v>
      </c>
      <c r="F315" s="31">
        <v>128954301</v>
      </c>
      <c r="G315" s="36">
        <f t="shared" si="63"/>
        <v>0.2284171805942336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128954301</v>
      </c>
      <c r="O315" s="36">
        <f t="shared" si="67"/>
        <v>0.2284171805942336</v>
      </c>
      <c r="P315" s="31">
        <v>121826655</v>
      </c>
      <c r="Q315" s="31">
        <v>505805852</v>
      </c>
      <c r="R315" s="31">
        <v>506108654</v>
      </c>
      <c r="S315" s="31">
        <v>121826655</v>
      </c>
      <c r="T315" s="36">
        <f t="shared" si="68"/>
        <v>0.24085655497714567</v>
      </c>
      <c r="U315" s="36">
        <f t="shared" si="69"/>
        <v>5.8506457392267786E-2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3617634023</v>
      </c>
      <c r="E317" s="32">
        <f>SUM(E311:E316)</f>
        <v>3600148502</v>
      </c>
      <c r="F317" s="32">
        <f>SUM(F311:F316)</f>
        <v>913475841</v>
      </c>
      <c r="G317" s="37">
        <f t="shared" si="63"/>
        <v>0.2525064269056384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913475841</v>
      </c>
      <c r="O317" s="37">
        <f t="shared" si="67"/>
        <v>0.2525064269056384</v>
      </c>
      <c r="P317" s="32">
        <f>SUM(P311:P316)</f>
        <v>784466966</v>
      </c>
      <c r="Q317" s="32">
        <f>SUM(Q311:Q316)</f>
        <v>3334535474</v>
      </c>
      <c r="R317" s="32">
        <f>SUM(R311:R316)</f>
        <v>3250935513</v>
      </c>
      <c r="S317" s="32">
        <f>SUM(S311:S316)</f>
        <v>784466966</v>
      </c>
      <c r="T317" s="37">
        <f t="shared" si="68"/>
        <v>0.23525524683022161</v>
      </c>
      <c r="U317" s="37">
        <f t="shared" si="69"/>
        <v>0.16445418429512304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113878750</v>
      </c>
      <c r="E318" s="31">
        <v>113878750</v>
      </c>
      <c r="F318" s="31">
        <v>31477248</v>
      </c>
      <c r="G318" s="36">
        <f t="shared" si="63"/>
        <v>0.27641019944458473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31477248</v>
      </c>
      <c r="O318" s="36">
        <f t="shared" si="67"/>
        <v>0.27641019944458473</v>
      </c>
      <c r="P318" s="31">
        <v>30756115</v>
      </c>
      <c r="Q318" s="31">
        <v>124459198</v>
      </c>
      <c r="R318" s="31">
        <v>104551623</v>
      </c>
      <c r="S318" s="31">
        <v>30756115</v>
      </c>
      <c r="T318" s="36">
        <f t="shared" si="68"/>
        <v>0.24711805550924409</v>
      </c>
      <c r="U318" s="36">
        <f t="shared" si="69"/>
        <v>2.3446816998830888E-2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527574642</v>
      </c>
      <c r="E319" s="31">
        <v>527574642</v>
      </c>
      <c r="F319" s="31">
        <v>116195085</v>
      </c>
      <c r="G319" s="36">
        <f t="shared" si="63"/>
        <v>0.22024387783217222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116195085</v>
      </c>
      <c r="O319" s="36">
        <f t="shared" si="67"/>
        <v>0.22024387783217222</v>
      </c>
      <c r="P319" s="31">
        <v>106683078</v>
      </c>
      <c r="Q319" s="31">
        <v>480314815</v>
      </c>
      <c r="R319" s="31">
        <v>465206601</v>
      </c>
      <c r="S319" s="31">
        <v>106683078</v>
      </c>
      <c r="T319" s="36">
        <f t="shared" si="68"/>
        <v>0.22211073793341143</v>
      </c>
      <c r="U319" s="36">
        <f t="shared" si="69"/>
        <v>8.9161347594414186E-2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148893590</v>
      </c>
      <c r="E320" s="31">
        <v>148893590</v>
      </c>
      <c r="F320" s="31">
        <v>48625838</v>
      </c>
      <c r="G320" s="36">
        <f t="shared" si="63"/>
        <v>0.32658113757617102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48625838</v>
      </c>
      <c r="O320" s="36">
        <f t="shared" si="67"/>
        <v>0.32658113757617102</v>
      </c>
      <c r="P320" s="31">
        <v>49602226</v>
      </c>
      <c r="Q320" s="31">
        <v>140201645</v>
      </c>
      <c r="R320" s="31">
        <v>141466339</v>
      </c>
      <c r="S320" s="31">
        <v>49602226</v>
      </c>
      <c r="T320" s="36">
        <f t="shared" si="68"/>
        <v>0.35379204002920223</v>
      </c>
      <c r="U320" s="36">
        <f t="shared" si="69"/>
        <v>-1.968435852052286E-2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112790101</v>
      </c>
      <c r="E321" s="31">
        <v>112790101</v>
      </c>
      <c r="F321" s="31">
        <v>25675140</v>
      </c>
      <c r="G321" s="36">
        <f t="shared" si="63"/>
        <v>0.22763646607604332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25675140</v>
      </c>
      <c r="O321" s="36">
        <f t="shared" si="67"/>
        <v>0.22763646607604332</v>
      </c>
      <c r="P321" s="31">
        <v>13806485</v>
      </c>
      <c r="Q321" s="31">
        <v>109475836</v>
      </c>
      <c r="R321" s="31">
        <v>101907796</v>
      </c>
      <c r="S321" s="31">
        <v>13806485</v>
      </c>
      <c r="T321" s="36">
        <f t="shared" si="68"/>
        <v>0.12611445141190791</v>
      </c>
      <c r="U321" s="36">
        <f t="shared" si="69"/>
        <v>0.85964349361912173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200000</v>
      </c>
      <c r="E322" s="31">
        <v>200000</v>
      </c>
      <c r="F322" s="31">
        <v>100440</v>
      </c>
      <c r="G322" s="36">
        <f t="shared" si="63"/>
        <v>0.50219999999999998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100440</v>
      </c>
      <c r="O322" s="36">
        <f t="shared" si="67"/>
        <v>0.50219999999999998</v>
      </c>
      <c r="P322" s="31">
        <v>0</v>
      </c>
      <c r="Q322" s="31">
        <v>400000</v>
      </c>
      <c r="R322" s="31">
        <v>250000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903337083</v>
      </c>
      <c r="E323" s="32">
        <f>SUM(E318:E322)</f>
        <v>903337083</v>
      </c>
      <c r="F323" s="32">
        <f>SUM(F318:F322)</f>
        <v>222073751</v>
      </c>
      <c r="G323" s="37">
        <f t="shared" si="63"/>
        <v>0.24583708028733722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222073751</v>
      </c>
      <c r="O323" s="37">
        <f t="shared" si="67"/>
        <v>0.24583708028733722</v>
      </c>
      <c r="P323" s="32">
        <f>SUM(P318:P322)</f>
        <v>200847904</v>
      </c>
      <c r="Q323" s="32">
        <f>SUM(Q318:Q322)</f>
        <v>854851494</v>
      </c>
      <c r="R323" s="32">
        <f>SUM(R318:R322)</f>
        <v>813382359</v>
      </c>
      <c r="S323" s="32">
        <f>SUM(S318:S322)</f>
        <v>200847904</v>
      </c>
      <c r="T323" s="37">
        <f t="shared" si="68"/>
        <v>0.23495063810463435</v>
      </c>
      <c r="U323" s="37">
        <f t="shared" si="69"/>
        <v>0.10568119744978777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70336404</v>
      </c>
      <c r="E324" s="31">
        <v>70336404</v>
      </c>
      <c r="F324" s="31">
        <v>8271003</v>
      </c>
      <c r="G324" s="36">
        <f t="shared" si="63"/>
        <v>0.11759206512746941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8271003</v>
      </c>
      <c r="O324" s="36">
        <f t="shared" si="67"/>
        <v>0.11759206512746941</v>
      </c>
      <c r="P324" s="31">
        <v>7085547</v>
      </c>
      <c r="Q324" s="31">
        <v>68326179</v>
      </c>
      <c r="R324" s="31">
        <v>64387529</v>
      </c>
      <c r="S324" s="31">
        <v>7085547</v>
      </c>
      <c r="T324" s="36">
        <f t="shared" si="68"/>
        <v>0.10370178903169749</v>
      </c>
      <c r="U324" s="36">
        <f t="shared" si="69"/>
        <v>0.16730620797519236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229333941</v>
      </c>
      <c r="E325" s="31">
        <v>229333941</v>
      </c>
      <c r="F325" s="31">
        <v>58798137</v>
      </c>
      <c r="G325" s="36">
        <f t="shared" si="63"/>
        <v>0.25638654594088189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58798137</v>
      </c>
      <c r="O325" s="36">
        <f t="shared" si="67"/>
        <v>0.25638654594088189</v>
      </c>
      <c r="P325" s="31">
        <v>43795633</v>
      </c>
      <c r="Q325" s="31">
        <v>197085048</v>
      </c>
      <c r="R325" s="31">
        <v>199760269</v>
      </c>
      <c r="S325" s="31">
        <v>43795633</v>
      </c>
      <c r="T325" s="36">
        <f t="shared" si="68"/>
        <v>0.22221692332540618</v>
      </c>
      <c r="U325" s="36">
        <f t="shared" si="69"/>
        <v>0.34255707640987865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598291697</v>
      </c>
      <c r="E326" s="31">
        <v>598291697</v>
      </c>
      <c r="F326" s="31">
        <v>135835167</v>
      </c>
      <c r="G326" s="36">
        <f t="shared" si="63"/>
        <v>0.22703836219207971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135835167</v>
      </c>
      <c r="O326" s="36">
        <f t="shared" si="67"/>
        <v>0.22703836219207971</v>
      </c>
      <c r="P326" s="31">
        <v>115534148</v>
      </c>
      <c r="Q326" s="31">
        <v>515132938</v>
      </c>
      <c r="R326" s="31">
        <v>528446672</v>
      </c>
      <c r="S326" s="31">
        <v>115534148</v>
      </c>
      <c r="T326" s="36">
        <f t="shared" si="68"/>
        <v>0.22428025753616243</v>
      </c>
      <c r="U326" s="36">
        <f t="shared" si="69"/>
        <v>0.17571444764538358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892621153</v>
      </c>
      <c r="E327" s="31">
        <v>892921153</v>
      </c>
      <c r="F327" s="31">
        <v>201852168</v>
      </c>
      <c r="G327" s="36">
        <f t="shared" si="63"/>
        <v>0.22613419738216758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201852168</v>
      </c>
      <c r="O327" s="36">
        <f t="shared" si="67"/>
        <v>0.22613419738216758</v>
      </c>
      <c r="P327" s="31">
        <v>187013792</v>
      </c>
      <c r="Q327" s="31">
        <v>839398316</v>
      </c>
      <c r="R327" s="31">
        <v>818773122</v>
      </c>
      <c r="S327" s="31">
        <v>187013792</v>
      </c>
      <c r="T327" s="36">
        <f t="shared" si="68"/>
        <v>0.22279505264101579</v>
      </c>
      <c r="U327" s="36">
        <f t="shared" si="69"/>
        <v>7.9343752358114861E-2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291467400</v>
      </c>
      <c r="E328" s="31">
        <v>291467400</v>
      </c>
      <c r="F328" s="31">
        <v>68582705</v>
      </c>
      <c r="G328" s="36">
        <f t="shared" si="63"/>
        <v>0.23530146081517178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68582705</v>
      </c>
      <c r="O328" s="36">
        <f t="shared" si="67"/>
        <v>0.23530146081517178</v>
      </c>
      <c r="P328" s="31">
        <v>63502980</v>
      </c>
      <c r="Q328" s="31">
        <v>265841400</v>
      </c>
      <c r="R328" s="31">
        <v>267457400</v>
      </c>
      <c r="S328" s="31">
        <v>63502980</v>
      </c>
      <c r="T328" s="36">
        <f t="shared" si="68"/>
        <v>0.23887543475169781</v>
      </c>
      <c r="U328" s="36">
        <f t="shared" si="69"/>
        <v>7.9991915340035913E-2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258402205</v>
      </c>
      <c r="E329" s="31">
        <v>258402205</v>
      </c>
      <c r="F329" s="31">
        <v>55597750</v>
      </c>
      <c r="G329" s="36">
        <f t="shared" si="63"/>
        <v>0.21515973518879222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55597750</v>
      </c>
      <c r="O329" s="36">
        <f t="shared" si="67"/>
        <v>0.21515973518879222</v>
      </c>
      <c r="P329" s="31">
        <v>50562128</v>
      </c>
      <c r="Q329" s="31">
        <v>215443154</v>
      </c>
      <c r="R329" s="31">
        <v>229481702</v>
      </c>
      <c r="S329" s="31">
        <v>50562128</v>
      </c>
      <c r="T329" s="36">
        <f t="shared" si="68"/>
        <v>0.23468895187080299</v>
      </c>
      <c r="U329" s="36">
        <f t="shared" si="69"/>
        <v>9.9592762393228451E-2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389691951</v>
      </c>
      <c r="E330" s="31">
        <v>389691951</v>
      </c>
      <c r="F330" s="31">
        <v>84305111</v>
      </c>
      <c r="G330" s="36">
        <f t="shared" si="63"/>
        <v>0.21633782987732278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84305111</v>
      </c>
      <c r="O330" s="36">
        <f t="shared" si="67"/>
        <v>0.21633782987732278</v>
      </c>
      <c r="P330" s="31">
        <v>77323600</v>
      </c>
      <c r="Q330" s="31">
        <v>339323872</v>
      </c>
      <c r="R330" s="31">
        <v>337814206</v>
      </c>
      <c r="S330" s="31">
        <v>77323600</v>
      </c>
      <c r="T330" s="36">
        <f t="shared" si="68"/>
        <v>0.22787550885898178</v>
      </c>
      <c r="U330" s="36">
        <f t="shared" si="69"/>
        <v>9.028952350899333E-2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2730144751</v>
      </c>
      <c r="E332" s="32">
        <f>SUM(E324:E331)</f>
        <v>2730444751</v>
      </c>
      <c r="F332" s="32">
        <f>SUM(F324:F331)</f>
        <v>613242041</v>
      </c>
      <c r="G332" s="37">
        <f t="shared" si="63"/>
        <v>0.22461887442978293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613242041</v>
      </c>
      <c r="O332" s="37">
        <f t="shared" si="67"/>
        <v>0.22461887442978293</v>
      </c>
      <c r="P332" s="32">
        <f>SUM(P324:P331)</f>
        <v>544817828</v>
      </c>
      <c r="Q332" s="32">
        <f>SUM(Q324:Q331)</f>
        <v>2440550907</v>
      </c>
      <c r="R332" s="32">
        <f>SUM(R324:R331)</f>
        <v>2446120900</v>
      </c>
      <c r="S332" s="32">
        <f>SUM(S324:S331)</f>
        <v>544817828</v>
      </c>
      <c r="T332" s="37">
        <f t="shared" si="68"/>
        <v>0.22323559260220749</v>
      </c>
      <c r="U332" s="37">
        <f t="shared" si="69"/>
        <v>0.12559099479395153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15611208</v>
      </c>
      <c r="E333" s="31">
        <v>15611208</v>
      </c>
      <c r="F333" s="31">
        <v>4208585</v>
      </c>
      <c r="G333" s="36">
        <f t="shared" si="63"/>
        <v>0.26958740156431199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4208585</v>
      </c>
      <c r="O333" s="36">
        <f t="shared" si="67"/>
        <v>0.26958740156431199</v>
      </c>
      <c r="P333" s="31">
        <v>4047539</v>
      </c>
      <c r="Q333" s="31">
        <v>15514428</v>
      </c>
      <c r="R333" s="31">
        <v>13992120</v>
      </c>
      <c r="S333" s="31">
        <v>4047539</v>
      </c>
      <c r="T333" s="36">
        <f t="shared" si="68"/>
        <v>0.26088870308334927</v>
      </c>
      <c r="U333" s="36">
        <f t="shared" si="69"/>
        <v>3.9788622172633792E-2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21631342</v>
      </c>
      <c r="E334" s="31">
        <v>21631342</v>
      </c>
      <c r="F334" s="31">
        <v>6204862</v>
      </c>
      <c r="G334" s="36">
        <f t="shared" si="63"/>
        <v>0.28684591090095102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6204862</v>
      </c>
      <c r="O334" s="36">
        <f t="shared" si="67"/>
        <v>0.28684591090095102</v>
      </c>
      <c r="P334" s="31">
        <v>5812732</v>
      </c>
      <c r="Q334" s="31">
        <v>20906733</v>
      </c>
      <c r="R334" s="31">
        <v>19432614</v>
      </c>
      <c r="S334" s="31">
        <v>5812732</v>
      </c>
      <c r="T334" s="36">
        <f t="shared" si="68"/>
        <v>0.27803157958730329</v>
      </c>
      <c r="U334" s="36">
        <f t="shared" si="69"/>
        <v>6.7460533188180793E-2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126224059</v>
      </c>
      <c r="E335" s="31">
        <v>126224059</v>
      </c>
      <c r="F335" s="31">
        <v>26858904</v>
      </c>
      <c r="G335" s="36">
        <f t="shared" si="63"/>
        <v>0.21278751620560704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26858904</v>
      </c>
      <c r="O335" s="36">
        <f t="shared" si="67"/>
        <v>0.21278751620560704</v>
      </c>
      <c r="P335" s="31">
        <v>22221122</v>
      </c>
      <c r="Q335" s="31">
        <v>104959718</v>
      </c>
      <c r="R335" s="31">
        <v>102787252</v>
      </c>
      <c r="S335" s="31">
        <v>22221122</v>
      </c>
      <c r="T335" s="36">
        <f t="shared" si="68"/>
        <v>0.21171095372035964</v>
      </c>
      <c r="U335" s="36">
        <f t="shared" si="69"/>
        <v>0.20871052325800643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163466609</v>
      </c>
      <c r="E337" s="32">
        <f>SUM(E333:E336)</f>
        <v>163466609</v>
      </c>
      <c r="F337" s="32">
        <f>SUM(F333:F336)</f>
        <v>37272351</v>
      </c>
      <c r="G337" s="37">
        <f t="shared" si="63"/>
        <v>0.22801201559151446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37272351</v>
      </c>
      <c r="O337" s="37">
        <f t="shared" si="67"/>
        <v>0.22801201559151446</v>
      </c>
      <c r="P337" s="32">
        <f>SUM(P333:P336)</f>
        <v>32081393</v>
      </c>
      <c r="Q337" s="32">
        <f>SUM(Q333:Q336)</f>
        <v>141380879</v>
      </c>
      <c r="R337" s="32">
        <f>SUM(R333:R336)</f>
        <v>136211986</v>
      </c>
      <c r="S337" s="32">
        <f>SUM(S333:S336)</f>
        <v>32081393</v>
      </c>
      <c r="T337" s="37">
        <f t="shared" si="68"/>
        <v>0.22691465229891519</v>
      </c>
      <c r="U337" s="37">
        <f t="shared" si="69"/>
        <v>0.1618058791898469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25835605969</v>
      </c>
      <c r="E338" s="32">
        <f>SUM(E302,E304:E309,E311:E316,E318:E322,E324:E331,E333:E336)</f>
        <v>25818435708</v>
      </c>
      <c r="F338" s="32">
        <f>SUM(F302,F304:F309,F311:F316,F318:F322,F324:F331,F333:F336)</f>
        <v>5994792579</v>
      </c>
      <c r="G338" s="37">
        <f t="shared" si="63"/>
        <v>0.23203607402098941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5994792579</v>
      </c>
      <c r="O338" s="37">
        <f t="shared" si="67"/>
        <v>0.23203607402098941</v>
      </c>
      <c r="P338" s="32">
        <f>SUM(P302,P304:P309,P311:P316,P318:P322,P324:P331,P333:P336)</f>
        <v>5426704141</v>
      </c>
      <c r="Q338" s="32">
        <f>SUM(Q302,Q304:Q309,Q311:Q316,Q318:Q322,Q324:Q331,Q333:Q336)</f>
        <v>23001113157</v>
      </c>
      <c r="R338" s="32">
        <f>SUM(R302,R304:R309,R311:R316,R318:R322,R324:R331,R333:R336)</f>
        <v>22922459723</v>
      </c>
      <c r="S338" s="32">
        <f>SUM(S302,S304:S309,S311:S316,S318:S322,S324:S331,S333:S336)</f>
        <v>5426704141</v>
      </c>
      <c r="T338" s="37">
        <f t="shared" si="68"/>
        <v>0.23593223962504067</v>
      </c>
      <c r="U338" s="37">
        <f t="shared" si="69"/>
        <v>0.10468387869313922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168644322182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168650870789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39172703297</v>
      </c>
      <c r="G339" s="39">
        <f t="shared" si="63"/>
        <v>0.23228000083349998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39172703297</v>
      </c>
      <c r="O339" s="39">
        <f t="shared" si="67"/>
        <v>0.23228000083349998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40520028255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148474214597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148210621915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40520028255</v>
      </c>
      <c r="T339" s="39">
        <f t="shared" si="68"/>
        <v>0.27290953089048181</v>
      </c>
      <c r="U339" s="39">
        <f t="shared" si="69"/>
        <v>-3.3250839548310207E-2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844337699</v>
      </c>
      <c r="E8" s="31">
        <v>844337699</v>
      </c>
      <c r="F8" s="31">
        <v>273454307</v>
      </c>
      <c r="G8" s="36">
        <f>IF(($D8       =0),0,($F8       /$D8       ))</f>
        <v>0.32386840872303629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273454307</v>
      </c>
      <c r="O8" s="36">
        <f>IF(($D8       =0),0,($N8       /$D8       ))</f>
        <v>0.32386840872303629</v>
      </c>
      <c r="P8" s="31">
        <v>212168699</v>
      </c>
      <c r="Q8" s="31">
        <v>804628240</v>
      </c>
      <c r="R8" s="31">
        <v>796570546</v>
      </c>
      <c r="S8" s="31">
        <v>212168699</v>
      </c>
      <c r="T8" s="36">
        <f>IF(($Q8       =0),0,($S8       /$Q8       ))</f>
        <v>0.26368537475145043</v>
      </c>
      <c r="U8" s="36">
        <f>IF(($P8       =0),0,(($F8       /$P8       )-1))</f>
        <v>0.28885320166854589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2743123050</v>
      </c>
      <c r="E9" s="31">
        <v>2743123050</v>
      </c>
      <c r="F9" s="31">
        <v>2649635291</v>
      </c>
      <c r="G9" s="36">
        <f>IF(($D9       =0),0,($F9       /$D9       ))</f>
        <v>0.96591922516928286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2649635291</v>
      </c>
      <c r="O9" s="36">
        <f>IF(($D9       =0),0,($N9       /$D9       ))</f>
        <v>0.96591922516928286</v>
      </c>
      <c r="P9" s="31">
        <v>165308709</v>
      </c>
      <c r="Q9" s="31">
        <v>2374754590</v>
      </c>
      <c r="R9" s="31">
        <v>3439097550</v>
      </c>
      <c r="S9" s="31">
        <v>165308709</v>
      </c>
      <c r="T9" s="36">
        <f>IF(($Q9       =0),0,($S9       /$Q9       ))</f>
        <v>6.9610859874156508E-2</v>
      </c>
      <c r="U9" s="36">
        <f>IF(($P9       =0),0,(($F9       /$P9       )-1))</f>
        <v>15.028407136129772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3587460749</v>
      </c>
      <c r="E10" s="32">
        <f>SUM(E8:E9)</f>
        <v>3587460749</v>
      </c>
      <c r="F10" s="32">
        <f>SUM(F8:F9)</f>
        <v>2923089598</v>
      </c>
      <c r="G10" s="37">
        <f t="shared" ref="G10:G54" si="0">IF(($D10      =0),0,($F10      /$D10      ))</f>
        <v>0.81480740906079807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2923089598</v>
      </c>
      <c r="O10" s="37">
        <f t="shared" ref="O10:O54" si="4">IF(($D10      =0),0,($N10      /$D10      ))</f>
        <v>0.81480740906079807</v>
      </c>
      <c r="P10" s="32">
        <f>SUM(P8:P9)</f>
        <v>377477408</v>
      </c>
      <c r="Q10" s="32">
        <f>SUM(Q8:Q9)</f>
        <v>3179382830</v>
      </c>
      <c r="R10" s="32">
        <f>SUM(R8:R9)</f>
        <v>4235668096</v>
      </c>
      <c r="S10" s="32">
        <f>SUM(S8:S9)</f>
        <v>377477408</v>
      </c>
      <c r="T10" s="37">
        <f t="shared" ref="T10:T54" si="5">IF(($Q10      =0),0,($S10      /$Q10      ))</f>
        <v>0.11872662972140414</v>
      </c>
      <c r="U10" s="37">
        <f t="shared" ref="U10:U54" si="6">IF(($P10      =0),0,(($F10      /$P10      )-1))</f>
        <v>6.7437471383717886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68904630</v>
      </c>
      <c r="E11" s="31">
        <v>68904630</v>
      </c>
      <c r="F11" s="31">
        <v>14961464</v>
      </c>
      <c r="G11" s="36">
        <f t="shared" si="0"/>
        <v>0.21713292706165027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14961464</v>
      </c>
      <c r="O11" s="36">
        <f t="shared" si="4"/>
        <v>0.21713292706165027</v>
      </c>
      <c r="P11" s="31">
        <v>9628971</v>
      </c>
      <c r="Q11" s="31">
        <v>65752691</v>
      </c>
      <c r="R11" s="31">
        <v>61653064</v>
      </c>
      <c r="S11" s="31">
        <v>9628971</v>
      </c>
      <c r="T11" s="36">
        <f t="shared" si="5"/>
        <v>0.14644223458474118</v>
      </c>
      <c r="U11" s="36">
        <f t="shared" si="6"/>
        <v>0.55379676603034733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28683089</v>
      </c>
      <c r="E12" s="31">
        <v>28683089</v>
      </c>
      <c r="F12" s="31">
        <v>7073859</v>
      </c>
      <c r="G12" s="36">
        <f t="shared" si="0"/>
        <v>0.24662124082939602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7073859</v>
      </c>
      <c r="O12" s="36">
        <f t="shared" si="4"/>
        <v>0.24662124082939602</v>
      </c>
      <c r="P12" s="31">
        <v>6918682</v>
      </c>
      <c r="Q12" s="31">
        <v>30558409</v>
      </c>
      <c r="R12" s="31">
        <v>28888528</v>
      </c>
      <c r="S12" s="31">
        <v>6918682</v>
      </c>
      <c r="T12" s="36">
        <f t="shared" si="5"/>
        <v>0.22640844947130592</v>
      </c>
      <c r="U12" s="36">
        <f t="shared" si="6"/>
        <v>2.242869378878809E-2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65815008</v>
      </c>
      <c r="E13" s="31">
        <v>65815008</v>
      </c>
      <c r="F13" s="31">
        <v>2038125</v>
      </c>
      <c r="G13" s="36">
        <f t="shared" si="0"/>
        <v>3.0967480851783837E-2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2038125</v>
      </c>
      <c r="O13" s="36">
        <f t="shared" si="4"/>
        <v>3.0967480851783837E-2</v>
      </c>
      <c r="P13" s="31">
        <v>6552921</v>
      </c>
      <c r="Q13" s="31">
        <v>75838608</v>
      </c>
      <c r="R13" s="31">
        <v>71544536</v>
      </c>
      <c r="S13" s="31">
        <v>6552921</v>
      </c>
      <c r="T13" s="36">
        <f t="shared" si="5"/>
        <v>8.6406134986021899E-2</v>
      </c>
      <c r="U13" s="36">
        <f t="shared" si="6"/>
        <v>-0.68897458095405084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101506517</v>
      </c>
      <c r="E14" s="31">
        <v>101506517</v>
      </c>
      <c r="F14" s="31">
        <v>19103425</v>
      </c>
      <c r="G14" s="36">
        <f t="shared" si="0"/>
        <v>0.18819900007011373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19103425</v>
      </c>
      <c r="O14" s="36">
        <f t="shared" si="4"/>
        <v>0.18819900007011373</v>
      </c>
      <c r="P14" s="31">
        <v>17902958</v>
      </c>
      <c r="Q14" s="31">
        <v>78675697</v>
      </c>
      <c r="R14" s="31">
        <v>76904897</v>
      </c>
      <c r="S14" s="31">
        <v>17902958</v>
      </c>
      <c r="T14" s="36">
        <f t="shared" si="5"/>
        <v>0.22755385312951215</v>
      </c>
      <c r="U14" s="36">
        <f t="shared" si="6"/>
        <v>6.7054114744613758E-2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34540833</v>
      </c>
      <c r="E15" s="31">
        <v>34540833</v>
      </c>
      <c r="F15" s="31">
        <v>5653707</v>
      </c>
      <c r="G15" s="36">
        <f t="shared" si="0"/>
        <v>0.1636818370882949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5653707</v>
      </c>
      <c r="O15" s="36">
        <f t="shared" si="4"/>
        <v>0.1636818370882949</v>
      </c>
      <c r="P15" s="31">
        <v>4412475</v>
      </c>
      <c r="Q15" s="31">
        <v>37097671</v>
      </c>
      <c r="R15" s="31">
        <v>33507720</v>
      </c>
      <c r="S15" s="31">
        <v>4412475</v>
      </c>
      <c r="T15" s="36">
        <f t="shared" si="5"/>
        <v>0.11894210286138987</v>
      </c>
      <c r="U15" s="36">
        <f t="shared" si="6"/>
        <v>0.28130063059847354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103891982</v>
      </c>
      <c r="E16" s="31">
        <v>103891982</v>
      </c>
      <c r="F16" s="31">
        <v>22404713</v>
      </c>
      <c r="G16" s="36">
        <f t="shared" si="0"/>
        <v>0.21565391831681485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22404713</v>
      </c>
      <c r="O16" s="36">
        <f t="shared" si="4"/>
        <v>0.21565391831681485</v>
      </c>
      <c r="P16" s="31">
        <v>20378930</v>
      </c>
      <c r="Q16" s="31">
        <v>99687512</v>
      </c>
      <c r="R16" s="31">
        <v>105113666</v>
      </c>
      <c r="S16" s="31">
        <v>20378930</v>
      </c>
      <c r="T16" s="36">
        <f t="shared" si="5"/>
        <v>0.20442811332276004</v>
      </c>
      <c r="U16" s="36">
        <f t="shared" si="6"/>
        <v>9.9405758791065058E-2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29524834</v>
      </c>
      <c r="E17" s="31">
        <v>29524834</v>
      </c>
      <c r="F17" s="31">
        <v>4397061</v>
      </c>
      <c r="G17" s="36">
        <f t="shared" si="0"/>
        <v>0.14892754350456297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4397061</v>
      </c>
      <c r="O17" s="36">
        <f t="shared" si="4"/>
        <v>0.14892754350456297</v>
      </c>
      <c r="P17" s="31">
        <v>4189587</v>
      </c>
      <c r="Q17" s="31">
        <v>32860299</v>
      </c>
      <c r="R17" s="31">
        <v>33393436</v>
      </c>
      <c r="S17" s="31">
        <v>4189587</v>
      </c>
      <c r="T17" s="36">
        <f t="shared" si="5"/>
        <v>0.12749692265429477</v>
      </c>
      <c r="U17" s="36">
        <f t="shared" si="6"/>
        <v>4.9521349001703463E-2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4355822</v>
      </c>
      <c r="E18" s="31">
        <v>4359282</v>
      </c>
      <c r="F18" s="31">
        <v>572021</v>
      </c>
      <c r="G18" s="36">
        <f t="shared" si="0"/>
        <v>0.13132331853780985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572021</v>
      </c>
      <c r="O18" s="36">
        <f t="shared" si="4"/>
        <v>0.13132331853780985</v>
      </c>
      <c r="P18" s="31">
        <v>725850</v>
      </c>
      <c r="Q18" s="31">
        <v>6649960</v>
      </c>
      <c r="R18" s="31">
        <v>9475660</v>
      </c>
      <c r="S18" s="31">
        <v>725850</v>
      </c>
      <c r="T18" s="36">
        <f t="shared" si="5"/>
        <v>0.10915103248741345</v>
      </c>
      <c r="U18" s="36">
        <f t="shared" si="6"/>
        <v>-0.21192946201005713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437222715</v>
      </c>
      <c r="E19" s="32">
        <f>SUM(E11:E18)</f>
        <v>437226175</v>
      </c>
      <c r="F19" s="32">
        <f>SUM(F11:F18)</f>
        <v>76204375</v>
      </c>
      <c r="G19" s="37">
        <f t="shared" si="0"/>
        <v>0.17429189377775123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76204375</v>
      </c>
      <c r="O19" s="37">
        <f t="shared" si="4"/>
        <v>0.17429189377775123</v>
      </c>
      <c r="P19" s="32">
        <f>SUM(P11:P18)</f>
        <v>70710374</v>
      </c>
      <c r="Q19" s="32">
        <f>SUM(Q11:Q18)</f>
        <v>427120847</v>
      </c>
      <c r="R19" s="32">
        <f>SUM(R11:R18)</f>
        <v>420481507</v>
      </c>
      <c r="S19" s="32">
        <f>SUM(S11:S18)</f>
        <v>70710374</v>
      </c>
      <c r="T19" s="37">
        <f t="shared" si="5"/>
        <v>0.16555121225445593</v>
      </c>
      <c r="U19" s="37">
        <f t="shared" si="6"/>
        <v>7.7697241425989327E-2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944412655</v>
      </c>
      <c r="E26" s="31">
        <v>944412655</v>
      </c>
      <c r="F26" s="31">
        <v>78762177</v>
      </c>
      <c r="G26" s="36">
        <f t="shared" si="0"/>
        <v>8.339805336471269E-2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78762177</v>
      </c>
      <c r="O26" s="36">
        <f t="shared" si="4"/>
        <v>8.339805336471269E-2</v>
      </c>
      <c r="P26" s="31">
        <v>62700561</v>
      </c>
      <c r="Q26" s="31">
        <v>656868100</v>
      </c>
      <c r="R26" s="31">
        <v>736412812</v>
      </c>
      <c r="S26" s="31">
        <v>62700561</v>
      </c>
      <c r="T26" s="36">
        <f t="shared" si="5"/>
        <v>9.5453807240753502E-2</v>
      </c>
      <c r="U26" s="36">
        <f t="shared" si="6"/>
        <v>0.25616383240972906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944412655</v>
      </c>
      <c r="E27" s="32">
        <f>SUM(E20:E26)</f>
        <v>944412655</v>
      </c>
      <c r="F27" s="32">
        <f>SUM(F20:F26)</f>
        <v>78762177</v>
      </c>
      <c r="G27" s="37">
        <f t="shared" si="0"/>
        <v>8.339805336471269E-2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78762177</v>
      </c>
      <c r="O27" s="37">
        <f t="shared" si="4"/>
        <v>8.339805336471269E-2</v>
      </c>
      <c r="P27" s="32">
        <f>SUM(P20:P26)</f>
        <v>62700561</v>
      </c>
      <c r="Q27" s="32">
        <f>SUM(Q20:Q26)</f>
        <v>656868100</v>
      </c>
      <c r="R27" s="32">
        <f>SUM(R20:R26)</f>
        <v>736412812</v>
      </c>
      <c r="S27" s="32">
        <f>SUM(S20:S26)</f>
        <v>62700561</v>
      </c>
      <c r="T27" s="37">
        <f t="shared" si="5"/>
        <v>9.5453807240753502E-2</v>
      </c>
      <c r="U27" s="37">
        <f t="shared" si="6"/>
        <v>0.25616383240972906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506711589</v>
      </c>
      <c r="E34" s="31">
        <v>506711589</v>
      </c>
      <c r="F34" s="31">
        <v>173632659</v>
      </c>
      <c r="G34" s="36">
        <f t="shared" si="0"/>
        <v>0.34266565590628323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173632659</v>
      </c>
      <c r="O34" s="36">
        <f t="shared" si="4"/>
        <v>0.34266565590628323</v>
      </c>
      <c r="P34" s="31">
        <v>129922228</v>
      </c>
      <c r="Q34" s="31">
        <v>703919238</v>
      </c>
      <c r="R34" s="31">
        <v>705372091</v>
      </c>
      <c r="S34" s="31">
        <v>129922228</v>
      </c>
      <c r="T34" s="36">
        <f t="shared" si="5"/>
        <v>0.18456979293411499</v>
      </c>
      <c r="U34" s="36">
        <f t="shared" si="6"/>
        <v>0.33643535577299377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506711589</v>
      </c>
      <c r="E35" s="32">
        <f>SUM(E28:E34)</f>
        <v>506711589</v>
      </c>
      <c r="F35" s="32">
        <f>SUM(F28:F34)</f>
        <v>173632659</v>
      </c>
      <c r="G35" s="37">
        <f t="shared" si="0"/>
        <v>0.34266565590628323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173632659</v>
      </c>
      <c r="O35" s="37">
        <f t="shared" si="4"/>
        <v>0.34266565590628323</v>
      </c>
      <c r="P35" s="32">
        <f>SUM(P28:P34)</f>
        <v>129922228</v>
      </c>
      <c r="Q35" s="32">
        <f>SUM(Q28:Q34)</f>
        <v>703919239</v>
      </c>
      <c r="R35" s="32">
        <f>SUM(R28:R34)</f>
        <v>705372091</v>
      </c>
      <c r="S35" s="32">
        <f>SUM(S28:S34)</f>
        <v>129922228</v>
      </c>
      <c r="T35" s="37">
        <f t="shared" si="5"/>
        <v>0.1845697926719119</v>
      </c>
      <c r="U35" s="37">
        <f t="shared" si="6"/>
        <v>0.33643535577299377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253069190</v>
      </c>
      <c r="E39" s="31">
        <v>253069190</v>
      </c>
      <c r="F39" s="31">
        <v>46707523</v>
      </c>
      <c r="G39" s="36">
        <f t="shared" si="0"/>
        <v>0.18456424110734301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46707523</v>
      </c>
      <c r="O39" s="36">
        <f t="shared" si="4"/>
        <v>0.18456424110734301</v>
      </c>
      <c r="P39" s="31">
        <v>30035635</v>
      </c>
      <c r="Q39" s="31">
        <v>297107023</v>
      </c>
      <c r="R39" s="31">
        <v>296953403</v>
      </c>
      <c r="S39" s="31">
        <v>30035635</v>
      </c>
      <c r="T39" s="36">
        <f t="shared" si="5"/>
        <v>0.10109365539972442</v>
      </c>
      <c r="U39" s="36">
        <f t="shared" si="6"/>
        <v>0.55507026903210144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253069190</v>
      </c>
      <c r="E40" s="32">
        <f>SUM(E36:E39)</f>
        <v>253069190</v>
      </c>
      <c r="F40" s="32">
        <f>SUM(F36:F39)</f>
        <v>46707523</v>
      </c>
      <c r="G40" s="37">
        <f t="shared" si="0"/>
        <v>0.18456424110734301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46707523</v>
      </c>
      <c r="O40" s="37">
        <f t="shared" si="4"/>
        <v>0.18456424110734301</v>
      </c>
      <c r="P40" s="32">
        <f>SUM(P36:P39)</f>
        <v>30035635</v>
      </c>
      <c r="Q40" s="32">
        <f>SUM(Q36:Q39)</f>
        <v>297107023</v>
      </c>
      <c r="R40" s="32">
        <f>SUM(R36:R39)</f>
        <v>296953403</v>
      </c>
      <c r="S40" s="32">
        <f>SUM(S36:S39)</f>
        <v>30035635</v>
      </c>
      <c r="T40" s="37">
        <f t="shared" si="5"/>
        <v>0.10109365539972442</v>
      </c>
      <c r="U40" s="37">
        <f t="shared" si="6"/>
        <v>0.55507026903210144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768012365</v>
      </c>
      <c r="E46" s="31">
        <v>768012365</v>
      </c>
      <c r="F46" s="31">
        <v>23445984</v>
      </c>
      <c r="G46" s="36">
        <f t="shared" si="0"/>
        <v>3.052813348910079E-2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23445984</v>
      </c>
      <c r="O46" s="36">
        <f t="shared" si="4"/>
        <v>3.052813348910079E-2</v>
      </c>
      <c r="P46" s="31">
        <v>86442344</v>
      </c>
      <c r="Q46" s="31">
        <v>658607675</v>
      </c>
      <c r="R46" s="31">
        <v>693984078</v>
      </c>
      <c r="S46" s="31">
        <v>86442344</v>
      </c>
      <c r="T46" s="36">
        <f t="shared" si="5"/>
        <v>0.13125013157491675</v>
      </c>
      <c r="U46" s="36">
        <f t="shared" si="6"/>
        <v>-0.72876737354553922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768012365</v>
      </c>
      <c r="E47" s="32">
        <f>SUM(E41:E46)</f>
        <v>768012365</v>
      </c>
      <c r="F47" s="32">
        <f>SUM(F41:F46)</f>
        <v>23445984</v>
      </c>
      <c r="G47" s="37">
        <f t="shared" si="0"/>
        <v>3.052813348910079E-2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23445984</v>
      </c>
      <c r="O47" s="37">
        <f t="shared" si="4"/>
        <v>3.052813348910079E-2</v>
      </c>
      <c r="P47" s="32">
        <f>SUM(P41:P46)</f>
        <v>86442344</v>
      </c>
      <c r="Q47" s="32">
        <f>SUM(Q41:Q46)</f>
        <v>658607675</v>
      </c>
      <c r="R47" s="32">
        <f>SUM(R41:R46)</f>
        <v>693984078</v>
      </c>
      <c r="S47" s="32">
        <f>SUM(S41:S46)</f>
        <v>86442344</v>
      </c>
      <c r="T47" s="37">
        <f t="shared" si="5"/>
        <v>0.13125013157491675</v>
      </c>
      <c r="U47" s="37">
        <f t="shared" si="6"/>
        <v>-0.72876737354553922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342848070</v>
      </c>
      <c r="E52" s="31">
        <v>342848070</v>
      </c>
      <c r="F52" s="31">
        <v>54690532</v>
      </c>
      <c r="G52" s="36">
        <f t="shared" si="0"/>
        <v>0.15951827291896378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54690532</v>
      </c>
      <c r="O52" s="36">
        <f t="shared" si="4"/>
        <v>0.15951827291896378</v>
      </c>
      <c r="P52" s="31">
        <v>40266028</v>
      </c>
      <c r="Q52" s="31">
        <v>203495846</v>
      </c>
      <c r="R52" s="31">
        <v>204378831</v>
      </c>
      <c r="S52" s="31">
        <v>40266028</v>
      </c>
      <c r="T52" s="36">
        <f t="shared" si="5"/>
        <v>0.19787149856611816</v>
      </c>
      <c r="U52" s="36">
        <f t="shared" si="6"/>
        <v>0.35823011894791312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342848070</v>
      </c>
      <c r="E53" s="32">
        <f>SUM(E48:E52)</f>
        <v>342848070</v>
      </c>
      <c r="F53" s="32">
        <f>SUM(F48:F52)</f>
        <v>54690532</v>
      </c>
      <c r="G53" s="37">
        <f t="shared" si="0"/>
        <v>0.15951827291896378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54690532</v>
      </c>
      <c r="O53" s="37">
        <f t="shared" si="4"/>
        <v>0.15951827291896378</v>
      </c>
      <c r="P53" s="32">
        <f>SUM(P48:P52)</f>
        <v>40266028</v>
      </c>
      <c r="Q53" s="32">
        <f>SUM(Q48:Q52)</f>
        <v>203495846</v>
      </c>
      <c r="R53" s="32">
        <f>SUM(R48:R52)</f>
        <v>204378831</v>
      </c>
      <c r="S53" s="32">
        <f>SUM(S48:S52)</f>
        <v>40266028</v>
      </c>
      <c r="T53" s="37">
        <f t="shared" si="5"/>
        <v>0.19787149856611816</v>
      </c>
      <c r="U53" s="37">
        <f t="shared" si="6"/>
        <v>0.35823011894791312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6839737333</v>
      </c>
      <c r="E54" s="32">
        <f>SUM(E8:E9,E11:E18,E20:E26,E28:E34,E36:E39,E41:E46,E48:E52)</f>
        <v>6839740793</v>
      </c>
      <c r="F54" s="32">
        <f>SUM(F8:F9,F11:F18,F20:F26,F28:F34,F36:F39,F41:F46,F48:F52)</f>
        <v>3376532848</v>
      </c>
      <c r="G54" s="37">
        <f t="shared" si="0"/>
        <v>0.4936641107121299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3376532848</v>
      </c>
      <c r="O54" s="37">
        <f t="shared" si="4"/>
        <v>0.4936641107121299</v>
      </c>
      <c r="P54" s="32">
        <f>SUM(P8:P9,P11:P18,P20:P26,P28:P34,P36:P39,P41:P46,P48:P52)</f>
        <v>797554578</v>
      </c>
      <c r="Q54" s="32">
        <f>SUM(Q8:Q9,Q11:Q18,Q20:Q26,Q28:Q34,Q36:Q39,Q41:Q46,Q48:Q52)</f>
        <v>6126501560</v>
      </c>
      <c r="R54" s="32">
        <f>SUM(R8:R9,R11:R18,R20:R26,R28:R34,R36:R39,R41:R46,R48:R52)</f>
        <v>7293250818</v>
      </c>
      <c r="S54" s="32">
        <f>SUM(S8:S9,S11:S18,S20:S26,S28:S34,S36:S39,S41:S46,S48:S52)</f>
        <v>797554578</v>
      </c>
      <c r="T54" s="37">
        <f t="shared" si="5"/>
        <v>0.13018107808985852</v>
      </c>
      <c r="U54" s="37">
        <f t="shared" si="6"/>
        <v>3.2336072554021502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2117304125</v>
      </c>
      <c r="E57" s="31">
        <v>2117304125</v>
      </c>
      <c r="F57" s="31">
        <v>392893718</v>
      </c>
      <c r="G57" s="36">
        <f t="shared" ref="G57:G85" si="7">IF(($D57      =0),0,($F57      /$D57      ))</f>
        <v>0.18556319489530113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392893718</v>
      </c>
      <c r="O57" s="36">
        <f t="shared" ref="O57:O85" si="11">IF(($D57      =0),0,($N57      /$D57      ))</f>
        <v>0.18556319489530113</v>
      </c>
      <c r="P57" s="31">
        <v>448324319</v>
      </c>
      <c r="Q57" s="31">
        <v>1942617495</v>
      </c>
      <c r="R57" s="31">
        <v>1983488534</v>
      </c>
      <c r="S57" s="31">
        <v>448324319</v>
      </c>
      <c r="T57" s="36">
        <f t="shared" ref="T57:T85" si="12">IF(($Q57      =0),0,($S57      /$Q57      ))</f>
        <v>0.23078363092781681</v>
      </c>
      <c r="U57" s="36">
        <f t="shared" ref="U57:U85" si="13">IF(($P57      =0),0,(($F57      /$P57      )-1))</f>
        <v>-0.12363951418838826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2117304125</v>
      </c>
      <c r="E58" s="32">
        <f>E57</f>
        <v>2117304125</v>
      </c>
      <c r="F58" s="32">
        <f>F57</f>
        <v>392893718</v>
      </c>
      <c r="G58" s="37">
        <f t="shared" si="7"/>
        <v>0.18556319489530113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392893718</v>
      </c>
      <c r="O58" s="37">
        <f t="shared" si="11"/>
        <v>0.18556319489530113</v>
      </c>
      <c r="P58" s="32">
        <f>P57</f>
        <v>448324319</v>
      </c>
      <c r="Q58" s="32">
        <f>Q57</f>
        <v>1942617495</v>
      </c>
      <c r="R58" s="32">
        <f>R57</f>
        <v>1983488534</v>
      </c>
      <c r="S58" s="32">
        <f>S57</f>
        <v>448324319</v>
      </c>
      <c r="T58" s="37">
        <f t="shared" si="12"/>
        <v>0.23078363092781681</v>
      </c>
      <c r="U58" s="37">
        <f t="shared" si="13"/>
        <v>-0.12363951418838826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9139241</v>
      </c>
      <c r="E59" s="31">
        <v>9139241</v>
      </c>
      <c r="F59" s="31">
        <v>38416</v>
      </c>
      <c r="G59" s="36">
        <f t="shared" si="7"/>
        <v>4.2034125153281327E-3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38416</v>
      </c>
      <c r="O59" s="36">
        <f t="shared" si="11"/>
        <v>4.2034125153281327E-3</v>
      </c>
      <c r="P59" s="31">
        <v>1654466</v>
      </c>
      <c r="Q59" s="31">
        <v>9110176</v>
      </c>
      <c r="R59" s="31">
        <v>10710176</v>
      </c>
      <c r="S59" s="31">
        <v>1654466</v>
      </c>
      <c r="T59" s="36">
        <f t="shared" si="12"/>
        <v>0.1816063707221463</v>
      </c>
      <c r="U59" s="36">
        <f t="shared" si="13"/>
        <v>-0.97678042341154181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90033212</v>
      </c>
      <c r="E60" s="31">
        <v>90033212</v>
      </c>
      <c r="F60" s="31">
        <v>8849371</v>
      </c>
      <c r="G60" s="36">
        <f t="shared" si="7"/>
        <v>9.8290073223201227E-2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8849371</v>
      </c>
      <c r="O60" s="36">
        <f t="shared" si="11"/>
        <v>9.8290073223201227E-2</v>
      </c>
      <c r="P60" s="31">
        <v>6358620</v>
      </c>
      <c r="Q60" s="31">
        <v>44524492</v>
      </c>
      <c r="R60" s="31">
        <v>31524492</v>
      </c>
      <c r="S60" s="31">
        <v>6358620</v>
      </c>
      <c r="T60" s="36">
        <f t="shared" si="12"/>
        <v>0.14281173606652267</v>
      </c>
      <c r="U60" s="36">
        <f t="shared" si="13"/>
        <v>0.39171250994712681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32550367</v>
      </c>
      <c r="E61" s="31">
        <v>32550367</v>
      </c>
      <c r="F61" s="31">
        <v>1683464</v>
      </c>
      <c r="G61" s="36">
        <f t="shared" si="7"/>
        <v>5.171874098992494E-2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1683464</v>
      </c>
      <c r="O61" s="36">
        <f t="shared" si="11"/>
        <v>5.171874098992494E-2</v>
      </c>
      <c r="P61" s="31">
        <v>7235259</v>
      </c>
      <c r="Q61" s="31">
        <v>23985176</v>
      </c>
      <c r="R61" s="31">
        <v>26347026</v>
      </c>
      <c r="S61" s="31">
        <v>7235259</v>
      </c>
      <c r="T61" s="36">
        <f t="shared" si="12"/>
        <v>0.30165544751474827</v>
      </c>
      <c r="U61" s="36">
        <f t="shared" si="13"/>
        <v>-0.76732498449606301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131722820</v>
      </c>
      <c r="E63" s="32">
        <f>SUM(E59:E62)</f>
        <v>131722820</v>
      </c>
      <c r="F63" s="32">
        <f>SUM(F59:F62)</f>
        <v>10571251</v>
      </c>
      <c r="G63" s="37">
        <f t="shared" si="7"/>
        <v>8.0253755575533534E-2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10571251</v>
      </c>
      <c r="O63" s="37">
        <f t="shared" si="11"/>
        <v>8.0253755575533534E-2</v>
      </c>
      <c r="P63" s="32">
        <f>SUM(P59:P62)</f>
        <v>15248345</v>
      </c>
      <c r="Q63" s="32">
        <f>SUM(Q59:Q62)</f>
        <v>77619844</v>
      </c>
      <c r="R63" s="32">
        <f>SUM(R59:R62)</f>
        <v>68581694</v>
      </c>
      <c r="S63" s="32">
        <f>SUM(S59:S62)</f>
        <v>15248345</v>
      </c>
      <c r="T63" s="37">
        <f t="shared" si="12"/>
        <v>0.19644905496073917</v>
      </c>
      <c r="U63" s="37">
        <f t="shared" si="13"/>
        <v>-0.30672797605248303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1856312</v>
      </c>
      <c r="E64" s="31">
        <v>1856312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36170095</v>
      </c>
      <c r="R64" s="31">
        <v>36170095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18135108</v>
      </c>
      <c r="E65" s="31">
        <v>18135108</v>
      </c>
      <c r="F65" s="31">
        <v>3333710</v>
      </c>
      <c r="G65" s="36">
        <f t="shared" si="7"/>
        <v>0.18382631082208056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3333710</v>
      </c>
      <c r="O65" s="36">
        <f t="shared" si="11"/>
        <v>0.18382631082208056</v>
      </c>
      <c r="P65" s="31">
        <v>1261443</v>
      </c>
      <c r="Q65" s="31">
        <v>5938127</v>
      </c>
      <c r="R65" s="31">
        <v>10189590</v>
      </c>
      <c r="S65" s="31">
        <v>1261443</v>
      </c>
      <c r="T65" s="36">
        <f t="shared" si="12"/>
        <v>0.21243112516791912</v>
      </c>
      <c r="U65" s="36">
        <f t="shared" si="13"/>
        <v>1.6427749807165286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22977561</v>
      </c>
      <c r="E66" s="31">
        <v>22977561</v>
      </c>
      <c r="F66" s="31">
        <v>5574376</v>
      </c>
      <c r="G66" s="36">
        <f t="shared" si="7"/>
        <v>0.24260085741911425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5574376</v>
      </c>
      <c r="O66" s="36">
        <f t="shared" si="11"/>
        <v>0.24260085741911425</v>
      </c>
      <c r="P66" s="31">
        <v>3055398</v>
      </c>
      <c r="Q66" s="31">
        <v>19591724</v>
      </c>
      <c r="R66" s="31">
        <v>30376724</v>
      </c>
      <c r="S66" s="31">
        <v>3055398</v>
      </c>
      <c r="T66" s="36">
        <f t="shared" si="12"/>
        <v>0.15595350363245214</v>
      </c>
      <c r="U66" s="36">
        <f t="shared" si="13"/>
        <v>0.82443531088257571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1363865180</v>
      </c>
      <c r="E67" s="31">
        <v>1363865180</v>
      </c>
      <c r="F67" s="31">
        <v>207211809</v>
      </c>
      <c r="G67" s="36">
        <f t="shared" si="7"/>
        <v>0.15192983297659965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207211809</v>
      </c>
      <c r="O67" s="36">
        <f t="shared" si="11"/>
        <v>0.15192983297659965</v>
      </c>
      <c r="P67" s="31">
        <v>51012353</v>
      </c>
      <c r="Q67" s="31">
        <v>1263849345</v>
      </c>
      <c r="R67" s="31">
        <v>1246766345</v>
      </c>
      <c r="S67" s="31">
        <v>51012353</v>
      </c>
      <c r="T67" s="36">
        <f t="shared" si="12"/>
        <v>4.0362685000244231E-2</v>
      </c>
      <c r="U67" s="36">
        <f t="shared" si="13"/>
        <v>3.0619927686927122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90181182</v>
      </c>
      <c r="E68" s="31">
        <v>90181182</v>
      </c>
      <c r="F68" s="31">
        <v>9520442</v>
      </c>
      <c r="G68" s="36">
        <f t="shared" si="7"/>
        <v>0.10557016207660706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9520442</v>
      </c>
      <c r="O68" s="36">
        <f t="shared" si="11"/>
        <v>0.10557016207660706</v>
      </c>
      <c r="P68" s="31">
        <v>994619</v>
      </c>
      <c r="Q68" s="31">
        <v>60021850</v>
      </c>
      <c r="R68" s="31">
        <v>60021850</v>
      </c>
      <c r="S68" s="31">
        <v>994619</v>
      </c>
      <c r="T68" s="36">
        <f t="shared" si="12"/>
        <v>1.6570948746164937E-2</v>
      </c>
      <c r="U68" s="36">
        <f t="shared" si="13"/>
        <v>8.57194865571641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1497015343</v>
      </c>
      <c r="E70" s="32">
        <f>SUM(E64:E69)</f>
        <v>1497015343</v>
      </c>
      <c r="F70" s="32">
        <f>SUM(F64:F69)</f>
        <v>225640337</v>
      </c>
      <c r="G70" s="37">
        <f t="shared" si="7"/>
        <v>0.15072680320551665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225640337</v>
      </c>
      <c r="O70" s="37">
        <f t="shared" si="11"/>
        <v>0.15072680320551665</v>
      </c>
      <c r="P70" s="32">
        <f>SUM(P64:P69)</f>
        <v>56323813</v>
      </c>
      <c r="Q70" s="32">
        <f>SUM(Q64:Q69)</f>
        <v>1385571141</v>
      </c>
      <c r="R70" s="32">
        <f>SUM(R64:R69)</f>
        <v>1383524604</v>
      </c>
      <c r="S70" s="32">
        <f>SUM(S64:S69)</f>
        <v>56323813</v>
      </c>
      <c r="T70" s="37">
        <f t="shared" si="12"/>
        <v>4.0650249801933484E-2</v>
      </c>
      <c r="U70" s="37">
        <f t="shared" si="13"/>
        <v>3.0061268046607568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86132592</v>
      </c>
      <c r="E71" s="31">
        <v>86132592</v>
      </c>
      <c r="F71" s="31">
        <v>26095643</v>
      </c>
      <c r="G71" s="36">
        <f t="shared" si="7"/>
        <v>0.30297059909679719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26095643</v>
      </c>
      <c r="O71" s="36">
        <f t="shared" si="11"/>
        <v>0.30297059909679719</v>
      </c>
      <c r="P71" s="31">
        <v>12030442</v>
      </c>
      <c r="Q71" s="31">
        <v>62567508</v>
      </c>
      <c r="R71" s="31">
        <v>84585548</v>
      </c>
      <c r="S71" s="31">
        <v>12030442</v>
      </c>
      <c r="T71" s="36">
        <f t="shared" si="12"/>
        <v>0.19227938565173477</v>
      </c>
      <c r="U71" s="36">
        <f t="shared" si="13"/>
        <v>1.1691341847622887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122805220</v>
      </c>
      <c r="E72" s="31">
        <v>122805220</v>
      </c>
      <c r="F72" s="31">
        <v>9850087</v>
      </c>
      <c r="G72" s="36">
        <f t="shared" si="7"/>
        <v>8.0209025316676272E-2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9850087</v>
      </c>
      <c r="O72" s="36">
        <f t="shared" si="11"/>
        <v>8.0209025316676272E-2</v>
      </c>
      <c r="P72" s="31">
        <v>9059063</v>
      </c>
      <c r="Q72" s="31">
        <v>90683517</v>
      </c>
      <c r="R72" s="31">
        <v>87129866</v>
      </c>
      <c r="S72" s="31">
        <v>9059063</v>
      </c>
      <c r="T72" s="36">
        <f t="shared" si="12"/>
        <v>9.9897570139455438E-2</v>
      </c>
      <c r="U72" s="36">
        <f t="shared" si="13"/>
        <v>8.7318522898008233E-2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107439427</v>
      </c>
      <c r="E73" s="31">
        <v>107439427</v>
      </c>
      <c r="F73" s="31">
        <v>9436361</v>
      </c>
      <c r="G73" s="36">
        <f t="shared" si="7"/>
        <v>8.7829591645160202E-2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9436361</v>
      </c>
      <c r="O73" s="36">
        <f t="shared" si="11"/>
        <v>8.7829591645160202E-2</v>
      </c>
      <c r="P73" s="31">
        <v>29976690</v>
      </c>
      <c r="Q73" s="31">
        <v>106194215</v>
      </c>
      <c r="R73" s="31">
        <v>104289449</v>
      </c>
      <c r="S73" s="31">
        <v>29976690</v>
      </c>
      <c r="T73" s="36">
        <f t="shared" si="12"/>
        <v>0.2822817608284971</v>
      </c>
      <c r="U73" s="36">
        <f t="shared" si="13"/>
        <v>-0.6852100415356065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119567116</v>
      </c>
      <c r="E74" s="31">
        <v>119567116</v>
      </c>
      <c r="F74" s="31">
        <v>20556361</v>
      </c>
      <c r="G74" s="36">
        <f t="shared" si="7"/>
        <v>0.17192319834828165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20556361</v>
      </c>
      <c r="O74" s="36">
        <f t="shared" si="11"/>
        <v>0.17192319834828165</v>
      </c>
      <c r="P74" s="31">
        <v>27958857</v>
      </c>
      <c r="Q74" s="31">
        <v>46557779</v>
      </c>
      <c r="R74" s="31">
        <v>93668086</v>
      </c>
      <c r="S74" s="31">
        <v>27958857</v>
      </c>
      <c r="T74" s="36">
        <f t="shared" si="12"/>
        <v>0.60051956086650959</v>
      </c>
      <c r="U74" s="36">
        <f t="shared" si="13"/>
        <v>-0.26476389932535516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29674963</v>
      </c>
      <c r="E75" s="31">
        <v>29674963</v>
      </c>
      <c r="F75" s="31">
        <v>4695630</v>
      </c>
      <c r="G75" s="36">
        <f t="shared" si="7"/>
        <v>0.15823541212165959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4695630</v>
      </c>
      <c r="O75" s="36">
        <f t="shared" si="11"/>
        <v>0.15823541212165959</v>
      </c>
      <c r="P75" s="31">
        <v>3987172</v>
      </c>
      <c r="Q75" s="31">
        <v>20290475</v>
      </c>
      <c r="R75" s="31">
        <v>23358977</v>
      </c>
      <c r="S75" s="31">
        <v>3987172</v>
      </c>
      <c r="T75" s="36">
        <f t="shared" si="12"/>
        <v>0.19650461608217648</v>
      </c>
      <c r="U75" s="36">
        <f t="shared" si="13"/>
        <v>0.17768433365804137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35299365</v>
      </c>
      <c r="E76" s="31">
        <v>35299365</v>
      </c>
      <c r="F76" s="31">
        <v>1047900</v>
      </c>
      <c r="G76" s="36">
        <f t="shared" si="7"/>
        <v>2.9686086421101342E-2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1047900</v>
      </c>
      <c r="O76" s="36">
        <f t="shared" si="11"/>
        <v>2.9686086421101342E-2</v>
      </c>
      <c r="P76" s="31">
        <v>1326217</v>
      </c>
      <c r="Q76" s="31">
        <v>34499954</v>
      </c>
      <c r="R76" s="31">
        <v>71484006</v>
      </c>
      <c r="S76" s="31">
        <v>1326217</v>
      </c>
      <c r="T76" s="36">
        <f t="shared" si="12"/>
        <v>3.8441123718599743E-2</v>
      </c>
      <c r="U76" s="36">
        <f t="shared" si="13"/>
        <v>-0.20985781361572053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500918683</v>
      </c>
      <c r="E78" s="32">
        <f>SUM(E71:E77)</f>
        <v>500918683</v>
      </c>
      <c r="F78" s="32">
        <f>SUM(F71:F77)</f>
        <v>71681982</v>
      </c>
      <c r="G78" s="37">
        <f t="shared" si="7"/>
        <v>0.14310103502368268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71681982</v>
      </c>
      <c r="O78" s="37">
        <f t="shared" si="11"/>
        <v>0.14310103502368268</v>
      </c>
      <c r="P78" s="32">
        <f>SUM(P71:P77)</f>
        <v>84338441</v>
      </c>
      <c r="Q78" s="32">
        <f>SUM(Q71:Q77)</f>
        <v>360793448</v>
      </c>
      <c r="R78" s="32">
        <f>SUM(R71:R77)</f>
        <v>464515932</v>
      </c>
      <c r="S78" s="32">
        <f>SUM(S71:S77)</f>
        <v>84338441</v>
      </c>
      <c r="T78" s="37">
        <f t="shared" si="12"/>
        <v>0.23375823886912714</v>
      </c>
      <c r="U78" s="37">
        <f t="shared" si="13"/>
        <v>-0.15006750006204173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104928636</v>
      </c>
      <c r="E79" s="31">
        <v>104928636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13987243</v>
      </c>
      <c r="Q79" s="31">
        <v>122614179</v>
      </c>
      <c r="R79" s="31">
        <v>82237978</v>
      </c>
      <c r="S79" s="31">
        <v>13987243</v>
      </c>
      <c r="T79" s="36">
        <f t="shared" si="12"/>
        <v>0.11407524899710009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106371061</v>
      </c>
      <c r="E80" s="31">
        <v>106371061</v>
      </c>
      <c r="F80" s="31">
        <v>7751500</v>
      </c>
      <c r="G80" s="36">
        <f t="shared" si="7"/>
        <v>7.2872263631928988E-2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7751500</v>
      </c>
      <c r="O80" s="36">
        <f t="shared" si="11"/>
        <v>7.2872263631928988E-2</v>
      </c>
      <c r="P80" s="31">
        <v>3924596</v>
      </c>
      <c r="Q80" s="31">
        <v>83489409</v>
      </c>
      <c r="R80" s="31">
        <v>85839409</v>
      </c>
      <c r="S80" s="31">
        <v>3924596</v>
      </c>
      <c r="T80" s="36">
        <f t="shared" si="12"/>
        <v>4.7007112003871053E-2</v>
      </c>
      <c r="U80" s="36">
        <f t="shared" si="13"/>
        <v>0.97510775631428048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432391570</v>
      </c>
      <c r="E81" s="31">
        <v>432391570</v>
      </c>
      <c r="F81" s="31">
        <v>40251820</v>
      </c>
      <c r="G81" s="36">
        <f t="shared" si="7"/>
        <v>9.3091130338179354E-2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40251820</v>
      </c>
      <c r="O81" s="36">
        <f t="shared" si="11"/>
        <v>9.3091130338179354E-2</v>
      </c>
      <c r="P81" s="31">
        <v>71973770</v>
      </c>
      <c r="Q81" s="31">
        <v>422871070</v>
      </c>
      <c r="R81" s="31">
        <v>415044090</v>
      </c>
      <c r="S81" s="31">
        <v>71973770</v>
      </c>
      <c r="T81" s="36">
        <f t="shared" si="12"/>
        <v>0.17020263410310854</v>
      </c>
      <c r="U81" s="36">
        <f t="shared" si="13"/>
        <v>-0.44074320408671108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35023226</v>
      </c>
      <c r="E82" s="31">
        <v>35023226</v>
      </c>
      <c r="F82" s="31">
        <v>3093162</v>
      </c>
      <c r="G82" s="36">
        <f t="shared" si="7"/>
        <v>8.831744968324734E-2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3093162</v>
      </c>
      <c r="O82" s="36">
        <f t="shared" si="11"/>
        <v>8.831744968324734E-2</v>
      </c>
      <c r="P82" s="31">
        <v>3822537</v>
      </c>
      <c r="Q82" s="31">
        <v>35603302</v>
      </c>
      <c r="R82" s="31">
        <v>35925686</v>
      </c>
      <c r="S82" s="31">
        <v>3822537</v>
      </c>
      <c r="T82" s="36">
        <f t="shared" si="12"/>
        <v>0.10736467645613319</v>
      </c>
      <c r="U82" s="36">
        <f t="shared" si="13"/>
        <v>-0.19080914063094745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678714493</v>
      </c>
      <c r="E84" s="32">
        <f>SUM(E79:E83)</f>
        <v>678714493</v>
      </c>
      <c r="F84" s="32">
        <f>SUM(F79:F83)</f>
        <v>51096482</v>
      </c>
      <c r="G84" s="37">
        <f t="shared" si="7"/>
        <v>7.5284206432880751E-2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51096482</v>
      </c>
      <c r="O84" s="37">
        <f t="shared" si="11"/>
        <v>7.5284206432880751E-2</v>
      </c>
      <c r="P84" s="32">
        <f>SUM(P79:P83)</f>
        <v>93708146</v>
      </c>
      <c r="Q84" s="32">
        <f>SUM(Q79:Q83)</f>
        <v>664577960</v>
      </c>
      <c r="R84" s="32">
        <f>SUM(R79:R83)</f>
        <v>619047163</v>
      </c>
      <c r="S84" s="32">
        <f>SUM(S79:S83)</f>
        <v>93708146</v>
      </c>
      <c r="T84" s="37">
        <f t="shared" si="12"/>
        <v>0.14100399297021526</v>
      </c>
      <c r="U84" s="37">
        <f t="shared" si="13"/>
        <v>-0.45472742572454694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4925675464</v>
      </c>
      <c r="E85" s="32">
        <f>SUM(E57,E59:E62,E64:E69,E71:E77,E79:E83)</f>
        <v>4925675464</v>
      </c>
      <c r="F85" s="32">
        <f>SUM(F57,F59:F62,F64:F69,F71:F77,F79:F83)</f>
        <v>751883770</v>
      </c>
      <c r="G85" s="37">
        <f t="shared" si="7"/>
        <v>0.15264581994799487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751883770</v>
      </c>
      <c r="O85" s="37">
        <f t="shared" si="11"/>
        <v>0.15264581994799487</v>
      </c>
      <c r="P85" s="32">
        <f>SUM(P57,P59:P62,P64:P69,P71:P77,P79:P83)</f>
        <v>697943064</v>
      </c>
      <c r="Q85" s="32">
        <f>SUM(Q57,Q59:Q62,Q64:Q69,Q71:Q77,Q79:Q83)</f>
        <v>4431179888</v>
      </c>
      <c r="R85" s="32">
        <f>SUM(R57,R59:R62,R64:R69,R71:R77,R79:R83)</f>
        <v>4519157927</v>
      </c>
      <c r="S85" s="32">
        <f>SUM(S57,S59:S62,S64:S69,S71:S77,S79:S83)</f>
        <v>697943064</v>
      </c>
      <c r="T85" s="37">
        <f t="shared" si="12"/>
        <v>0.15750727382792273</v>
      </c>
      <c r="U85" s="37">
        <f t="shared" si="13"/>
        <v>7.7285252597624421E-2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11133051521</v>
      </c>
      <c r="E88" s="31">
        <v>11133051521</v>
      </c>
      <c r="F88" s="31">
        <v>2439337111</v>
      </c>
      <c r="G88" s="36">
        <f t="shared" ref="G88:G99" si="14">IF(($D88      =0),0,($F88      /$D88      ))</f>
        <v>0.21910768187848037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2439337111</v>
      </c>
      <c r="O88" s="36">
        <f t="shared" ref="O88:O99" si="18">IF(($D88      =0),0,($N88      /$D88      ))</f>
        <v>0.21910768187848037</v>
      </c>
      <c r="P88" s="31">
        <v>1787772402</v>
      </c>
      <c r="Q88" s="31">
        <v>9362378289</v>
      </c>
      <c r="R88" s="31">
        <v>10147533872</v>
      </c>
      <c r="S88" s="31">
        <v>1787772402</v>
      </c>
      <c r="T88" s="36">
        <f t="shared" ref="T88:T99" si="19">IF(($Q88      =0),0,($S88      /$Q88      ))</f>
        <v>0.19095280566696188</v>
      </c>
      <c r="U88" s="36">
        <f t="shared" ref="U88:U99" si="20">IF(($P88      =0),0,(($F88      /$P88      )-1))</f>
        <v>0.3644561848427057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11196091000</v>
      </c>
      <c r="E89" s="31">
        <v>11196091000</v>
      </c>
      <c r="F89" s="31">
        <v>2715208264</v>
      </c>
      <c r="G89" s="36">
        <f t="shared" si="14"/>
        <v>0.24251395098521439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2715208264</v>
      </c>
      <c r="O89" s="36">
        <f t="shared" si="18"/>
        <v>0.24251395098521439</v>
      </c>
      <c r="P89" s="31">
        <v>2177605070</v>
      </c>
      <c r="Q89" s="31">
        <v>8507321000</v>
      </c>
      <c r="R89" s="31">
        <v>10982439682</v>
      </c>
      <c r="S89" s="31">
        <v>2177605070</v>
      </c>
      <c r="T89" s="36">
        <f t="shared" si="19"/>
        <v>0.25596836771528897</v>
      </c>
      <c r="U89" s="36">
        <f t="shared" si="20"/>
        <v>0.24687818806373363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5156712495</v>
      </c>
      <c r="E90" s="31">
        <v>5156712495</v>
      </c>
      <c r="F90" s="31">
        <v>442506668</v>
      </c>
      <c r="G90" s="36">
        <f t="shared" si="14"/>
        <v>8.581177803281817E-2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442506668</v>
      </c>
      <c r="O90" s="36">
        <f t="shared" si="18"/>
        <v>8.581177803281817E-2</v>
      </c>
      <c r="P90" s="31">
        <v>837858504</v>
      </c>
      <c r="Q90" s="31">
        <v>5226959268</v>
      </c>
      <c r="R90" s="31">
        <v>4831544169</v>
      </c>
      <c r="S90" s="31">
        <v>837858504</v>
      </c>
      <c r="T90" s="36">
        <f t="shared" si="19"/>
        <v>0.16029558698294413</v>
      </c>
      <c r="U90" s="36">
        <f t="shared" si="20"/>
        <v>-0.47185990726663318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27485855016</v>
      </c>
      <c r="E91" s="32">
        <f>SUM(E88:E90)</f>
        <v>27485855016</v>
      </c>
      <c r="F91" s="32">
        <f>SUM(F88:F90)</f>
        <v>5597052043</v>
      </c>
      <c r="G91" s="37">
        <f t="shared" si="14"/>
        <v>0.20363390695839215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5597052043</v>
      </c>
      <c r="O91" s="37">
        <f t="shared" si="18"/>
        <v>0.20363390695839215</v>
      </c>
      <c r="P91" s="32">
        <f>SUM(P88:P90)</f>
        <v>4803235976</v>
      </c>
      <c r="Q91" s="32">
        <f>SUM(Q88:Q90)</f>
        <v>23096658557</v>
      </c>
      <c r="R91" s="32">
        <f>SUM(R88:R90)</f>
        <v>25961517723</v>
      </c>
      <c r="S91" s="32">
        <f>SUM(S88:S90)</f>
        <v>4803235976</v>
      </c>
      <c r="T91" s="37">
        <f t="shared" si="19"/>
        <v>0.2079623753430023</v>
      </c>
      <c r="U91" s="37">
        <f t="shared" si="20"/>
        <v>0.16526693066224651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1781699479</v>
      </c>
      <c r="E92" s="31">
        <v>1781699479</v>
      </c>
      <c r="F92" s="31">
        <v>504201991</v>
      </c>
      <c r="G92" s="36">
        <f t="shared" si="14"/>
        <v>0.28298935760086169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504201991</v>
      </c>
      <c r="O92" s="36">
        <f t="shared" si="18"/>
        <v>0.28298935760086169</v>
      </c>
      <c r="P92" s="31">
        <v>348948098</v>
      </c>
      <c r="Q92" s="31">
        <v>1395590416</v>
      </c>
      <c r="R92" s="31">
        <v>1490281939</v>
      </c>
      <c r="S92" s="31">
        <v>348948098</v>
      </c>
      <c r="T92" s="36">
        <f t="shared" si="19"/>
        <v>0.2500361811025793</v>
      </c>
      <c r="U92" s="36">
        <f t="shared" si="20"/>
        <v>0.4449197284348001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262164617</v>
      </c>
      <c r="E93" s="31">
        <v>262164617</v>
      </c>
      <c r="F93" s="31">
        <v>41630655</v>
      </c>
      <c r="G93" s="36">
        <f t="shared" si="14"/>
        <v>0.15879585687949643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41630655</v>
      </c>
      <c r="O93" s="36">
        <f t="shared" si="18"/>
        <v>0.15879585687949643</v>
      </c>
      <c r="P93" s="31">
        <v>50504574</v>
      </c>
      <c r="Q93" s="31">
        <v>236087046</v>
      </c>
      <c r="R93" s="31">
        <v>242915988</v>
      </c>
      <c r="S93" s="31">
        <v>50504574</v>
      </c>
      <c r="T93" s="36">
        <f t="shared" si="19"/>
        <v>0.21392352886655205</v>
      </c>
      <c r="U93" s="36">
        <f t="shared" si="20"/>
        <v>-0.17570525394392988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190770646</v>
      </c>
      <c r="E94" s="31">
        <v>190770646</v>
      </c>
      <c r="F94" s="31">
        <v>28993403</v>
      </c>
      <c r="G94" s="36">
        <f t="shared" si="14"/>
        <v>0.15198042050976751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28993403</v>
      </c>
      <c r="O94" s="36">
        <f t="shared" si="18"/>
        <v>0.15198042050976751</v>
      </c>
      <c r="P94" s="31">
        <v>28838999</v>
      </c>
      <c r="Q94" s="31">
        <v>158447419</v>
      </c>
      <c r="R94" s="31">
        <v>174418429</v>
      </c>
      <c r="S94" s="31">
        <v>28838999</v>
      </c>
      <c r="T94" s="36">
        <f t="shared" si="19"/>
        <v>0.18200990071034229</v>
      </c>
      <c r="U94" s="36">
        <f t="shared" si="20"/>
        <v>5.3539999775997771E-3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2234634742</v>
      </c>
      <c r="E96" s="32">
        <f>SUM(E92:E95)</f>
        <v>2234634742</v>
      </c>
      <c r="F96" s="32">
        <f>SUM(F92:F95)</f>
        <v>574826049</v>
      </c>
      <c r="G96" s="37">
        <f t="shared" si="14"/>
        <v>0.25723490206078609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574826049</v>
      </c>
      <c r="O96" s="37">
        <f t="shared" si="18"/>
        <v>0.25723490206078609</v>
      </c>
      <c r="P96" s="32">
        <f>SUM(P92:P95)</f>
        <v>428291671</v>
      </c>
      <c r="Q96" s="32">
        <f>SUM(Q92:Q95)</f>
        <v>1790124881</v>
      </c>
      <c r="R96" s="32">
        <f>SUM(R92:R95)</f>
        <v>1907616356</v>
      </c>
      <c r="S96" s="32">
        <f>SUM(S92:S95)</f>
        <v>428291671</v>
      </c>
      <c r="T96" s="37">
        <f t="shared" si="19"/>
        <v>0.23925239828002814</v>
      </c>
      <c r="U96" s="37">
        <f t="shared" si="20"/>
        <v>0.34213688456248303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687087571</v>
      </c>
      <c r="E97" s="31">
        <v>687087571</v>
      </c>
      <c r="F97" s="31">
        <v>172570516</v>
      </c>
      <c r="G97" s="36">
        <f t="shared" si="14"/>
        <v>0.2511623310968028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172570516</v>
      </c>
      <c r="O97" s="36">
        <f t="shared" si="18"/>
        <v>0.2511623310968028</v>
      </c>
      <c r="P97" s="31">
        <v>156674772</v>
      </c>
      <c r="Q97" s="31">
        <v>600098550</v>
      </c>
      <c r="R97" s="31">
        <v>668325648</v>
      </c>
      <c r="S97" s="31">
        <v>156674772</v>
      </c>
      <c r="T97" s="36">
        <f t="shared" si="19"/>
        <v>0.2610817373246444</v>
      </c>
      <c r="U97" s="36">
        <f t="shared" si="20"/>
        <v>0.1014569467508144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589317046</v>
      </c>
      <c r="E98" s="31">
        <v>589317046</v>
      </c>
      <c r="F98" s="31">
        <v>113930702</v>
      </c>
      <c r="G98" s="36">
        <f t="shared" si="14"/>
        <v>0.19332666986863298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113930702</v>
      </c>
      <c r="O98" s="36">
        <f t="shared" si="18"/>
        <v>0.19332666986863298</v>
      </c>
      <c r="P98" s="31">
        <v>86904761</v>
      </c>
      <c r="Q98" s="31">
        <v>530626601</v>
      </c>
      <c r="R98" s="31">
        <v>586033446</v>
      </c>
      <c r="S98" s="31">
        <v>86904761</v>
      </c>
      <c r="T98" s="36">
        <f t="shared" si="19"/>
        <v>0.16377761845377217</v>
      </c>
      <c r="U98" s="36">
        <f t="shared" si="20"/>
        <v>0.31098343392256722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442982529</v>
      </c>
      <c r="E99" s="31">
        <v>442982529</v>
      </c>
      <c r="F99" s="31">
        <v>23750002</v>
      </c>
      <c r="G99" s="36">
        <f t="shared" si="14"/>
        <v>5.3613857082837682E-2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23750002</v>
      </c>
      <c r="O99" s="36">
        <f t="shared" si="18"/>
        <v>5.3613857082837682E-2</v>
      </c>
      <c r="P99" s="31">
        <v>92217643</v>
      </c>
      <c r="Q99" s="31">
        <v>423102318</v>
      </c>
      <c r="R99" s="31">
        <v>391789600</v>
      </c>
      <c r="S99" s="31">
        <v>92217643</v>
      </c>
      <c r="T99" s="36">
        <f t="shared" si="19"/>
        <v>0.21795589169993629</v>
      </c>
      <c r="U99" s="36">
        <f t="shared" si="20"/>
        <v>-0.74245706973881342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1719387146</v>
      </c>
      <c r="E101" s="32">
        <f>SUM(E97:E100)</f>
        <v>1719387146</v>
      </c>
      <c r="F101" s="32">
        <f>SUM(F97:F100)</f>
        <v>310251220</v>
      </c>
      <c r="G101" s="37">
        <f>IF(($D101     =0),0,($F101     /$D101     ))</f>
        <v>0.18044290997625034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310251220</v>
      </c>
      <c r="O101" s="37">
        <f>IF(($D101     =0),0,($N101     /$D101     ))</f>
        <v>0.18044290997625034</v>
      </c>
      <c r="P101" s="32">
        <f>SUM(P97:P100)</f>
        <v>335797176</v>
      </c>
      <c r="Q101" s="32">
        <f>SUM(Q97:Q100)</f>
        <v>1553827469</v>
      </c>
      <c r="R101" s="32">
        <f>SUM(R97:R100)</f>
        <v>1646148694</v>
      </c>
      <c r="S101" s="32">
        <f>SUM(S97:S100)</f>
        <v>335797176</v>
      </c>
      <c r="T101" s="37">
        <f>IF(($Q101     =0),0,($S101     /$Q101     ))</f>
        <v>0.2161096921629978</v>
      </c>
      <c r="U101" s="37">
        <f>IF(($P101     =0),0,(($F101     /$P101     )-1))</f>
        <v>-7.6075553416804165E-2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31439876904</v>
      </c>
      <c r="E102" s="32">
        <f>SUM(E88:E90,E92:E95,E97:E100)</f>
        <v>31439876904</v>
      </c>
      <c r="F102" s="32">
        <f>SUM(F88:F90,F92:F95,F97:F100)</f>
        <v>6482129312</v>
      </c>
      <c r="G102" s="37">
        <f>IF(($D102     =0),0,($F102     /$D102     ))</f>
        <v>0.20617540366944942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6482129312</v>
      </c>
      <c r="O102" s="37">
        <f>IF(($D102     =0),0,($N102     /$D102     ))</f>
        <v>0.20617540366944942</v>
      </c>
      <c r="P102" s="32">
        <f>SUM(P88:P90,P92:P95,P97:P100)</f>
        <v>5567324823</v>
      </c>
      <c r="Q102" s="32">
        <f>SUM(Q88:Q90,Q92:Q95,Q97:Q100)</f>
        <v>26440610907</v>
      </c>
      <c r="R102" s="32">
        <f>SUM(R88:R90,R92:R95,R97:R100)</f>
        <v>29515282773</v>
      </c>
      <c r="S102" s="32">
        <f>SUM(S88:S90,S92:S95,S97:S100)</f>
        <v>5567324823</v>
      </c>
      <c r="T102" s="37">
        <f>IF(($Q102     =0),0,($S102     /$Q102     ))</f>
        <v>0.21055961386754807</v>
      </c>
      <c r="U102" s="37">
        <f>IF(($P102     =0),0,(($F102     /$P102     )-1))</f>
        <v>0.16431670830857859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8687483690</v>
      </c>
      <c r="E105" s="31">
        <v>8687483690</v>
      </c>
      <c r="F105" s="31">
        <v>1849216699</v>
      </c>
      <c r="G105" s="36">
        <f t="shared" ref="G105:G136" si="21">IF(($D105     =0),0,($F105     /$D105     ))</f>
        <v>0.21285987576915957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1849216699</v>
      </c>
      <c r="O105" s="36">
        <f t="shared" ref="O105:O136" si="25">IF(($D105     =0),0,($N105     /$D105     ))</f>
        <v>0.21285987576915957</v>
      </c>
      <c r="P105" s="31">
        <v>1448520595</v>
      </c>
      <c r="Q105" s="31">
        <v>6884617980</v>
      </c>
      <c r="R105" s="31">
        <v>7032500680</v>
      </c>
      <c r="S105" s="31">
        <v>1448520595</v>
      </c>
      <c r="T105" s="36">
        <f t="shared" ref="T105:T136" si="26">IF(($Q105     =0),0,($S105     /$Q105     ))</f>
        <v>0.21039956018009875</v>
      </c>
      <c r="U105" s="36">
        <f t="shared" ref="U105:U136" si="27">IF(($P105     =0),0,(($F105     /$P105     )-1))</f>
        <v>0.27662437481601709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8687483690</v>
      </c>
      <c r="E106" s="32">
        <f>E105</f>
        <v>8687483690</v>
      </c>
      <c r="F106" s="32">
        <f>F105</f>
        <v>1849216699</v>
      </c>
      <c r="G106" s="37">
        <f t="shared" si="21"/>
        <v>0.21285987576915957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1849216699</v>
      </c>
      <c r="O106" s="37">
        <f t="shared" si="25"/>
        <v>0.21285987576915957</v>
      </c>
      <c r="P106" s="32">
        <f>P105</f>
        <v>1448520595</v>
      </c>
      <c r="Q106" s="32">
        <f>Q105</f>
        <v>6884617980</v>
      </c>
      <c r="R106" s="32">
        <f>R105</f>
        <v>7032500680</v>
      </c>
      <c r="S106" s="32">
        <f>S105</f>
        <v>1448520595</v>
      </c>
      <c r="T106" s="37">
        <f t="shared" si="26"/>
        <v>0.21039956018009875</v>
      </c>
      <c r="U106" s="37">
        <f t="shared" si="27"/>
        <v>0.27662437481601709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395001030</v>
      </c>
      <c r="E111" s="31">
        <v>395001030</v>
      </c>
      <c r="F111" s="31">
        <v>183123884</v>
      </c>
      <c r="G111" s="36">
        <f t="shared" si="21"/>
        <v>0.46360356072995557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183123884</v>
      </c>
      <c r="O111" s="36">
        <f t="shared" si="25"/>
        <v>0.46360356072995557</v>
      </c>
      <c r="P111" s="31">
        <v>159746775</v>
      </c>
      <c r="Q111" s="31">
        <v>500402348</v>
      </c>
      <c r="R111" s="31">
        <v>448714307</v>
      </c>
      <c r="S111" s="31">
        <v>159746775</v>
      </c>
      <c r="T111" s="36">
        <f t="shared" si="26"/>
        <v>0.31923666153540908</v>
      </c>
      <c r="U111" s="36">
        <f t="shared" si="27"/>
        <v>0.14633853484679116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395001030</v>
      </c>
      <c r="E112" s="32">
        <f>SUM(E107:E111)</f>
        <v>395001030</v>
      </c>
      <c r="F112" s="32">
        <f>SUM(F107:F111)</f>
        <v>183123884</v>
      </c>
      <c r="G112" s="37">
        <f t="shared" si="21"/>
        <v>0.46360356072995557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183123884</v>
      </c>
      <c r="O112" s="37">
        <f t="shared" si="25"/>
        <v>0.46360356072995557</v>
      </c>
      <c r="P112" s="32">
        <f>SUM(P107:P111)</f>
        <v>159746775</v>
      </c>
      <c r="Q112" s="32">
        <f>SUM(Q107:Q111)</f>
        <v>500402348</v>
      </c>
      <c r="R112" s="32">
        <f>SUM(R107:R111)</f>
        <v>448714307</v>
      </c>
      <c r="S112" s="32">
        <f>SUM(S107:S111)</f>
        <v>159746775</v>
      </c>
      <c r="T112" s="37">
        <f t="shared" si="26"/>
        <v>0.31923666153540908</v>
      </c>
      <c r="U112" s="37">
        <f t="shared" si="27"/>
        <v>0.14633853484679116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750000</v>
      </c>
      <c r="E113" s="31">
        <v>750000</v>
      </c>
      <c r="F113" s="31">
        <v>43328</v>
      </c>
      <c r="G113" s="36">
        <f t="shared" si="21"/>
        <v>5.7770666666666665E-2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43328</v>
      </c>
      <c r="O113" s="36">
        <f t="shared" si="25"/>
        <v>5.7770666666666665E-2</v>
      </c>
      <c r="P113" s="31">
        <v>158101</v>
      </c>
      <c r="Q113" s="31">
        <v>170000</v>
      </c>
      <c r="R113" s="31">
        <v>700000</v>
      </c>
      <c r="S113" s="31">
        <v>158101</v>
      </c>
      <c r="T113" s="36">
        <f t="shared" si="26"/>
        <v>0.93000588235294113</v>
      </c>
      <c r="U113" s="36">
        <f t="shared" si="27"/>
        <v>-0.7259473374614962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1338423608</v>
      </c>
      <c r="E117" s="31">
        <v>1338423608</v>
      </c>
      <c r="F117" s="31">
        <v>217273744</v>
      </c>
      <c r="G117" s="36">
        <f t="shared" si="21"/>
        <v>0.16233555856405665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217273744</v>
      </c>
      <c r="O117" s="36">
        <f t="shared" si="25"/>
        <v>0.16233555856405665</v>
      </c>
      <c r="P117" s="31">
        <v>102070497</v>
      </c>
      <c r="Q117" s="31">
        <v>803962133</v>
      </c>
      <c r="R117" s="31">
        <v>1013073282</v>
      </c>
      <c r="S117" s="31">
        <v>102070497</v>
      </c>
      <c r="T117" s="36">
        <f t="shared" si="26"/>
        <v>0.12695933404117182</v>
      </c>
      <c r="U117" s="36">
        <f t="shared" si="27"/>
        <v>1.1286635255631214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655186410</v>
      </c>
      <c r="E120" s="31">
        <v>655186410</v>
      </c>
      <c r="F120" s="31">
        <v>91646642</v>
      </c>
      <c r="G120" s="36">
        <f t="shared" si="21"/>
        <v>0.13987872855909816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91646642</v>
      </c>
      <c r="O120" s="36">
        <f t="shared" si="25"/>
        <v>0.13987872855909816</v>
      </c>
      <c r="P120" s="31">
        <v>56503434</v>
      </c>
      <c r="Q120" s="31">
        <v>309756913</v>
      </c>
      <c r="R120" s="31">
        <v>565564839</v>
      </c>
      <c r="S120" s="31">
        <v>56503434</v>
      </c>
      <c r="T120" s="36">
        <f t="shared" si="26"/>
        <v>0.18241218074122531</v>
      </c>
      <c r="U120" s="36">
        <f t="shared" si="27"/>
        <v>0.6219658791003746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1994360018</v>
      </c>
      <c r="E121" s="32">
        <f>SUM(E113:E120)</f>
        <v>1994360018</v>
      </c>
      <c r="F121" s="32">
        <f>SUM(F113:F120)</f>
        <v>308963714</v>
      </c>
      <c r="G121" s="37">
        <f t="shared" si="21"/>
        <v>0.15491872641421955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308963714</v>
      </c>
      <c r="O121" s="37">
        <f t="shared" si="25"/>
        <v>0.15491872641421955</v>
      </c>
      <c r="P121" s="32">
        <f>SUM(P113:P120)</f>
        <v>158732032</v>
      </c>
      <c r="Q121" s="32">
        <f>SUM(Q113:Q120)</f>
        <v>1113889046</v>
      </c>
      <c r="R121" s="32">
        <f>SUM(R113:R120)</f>
        <v>1579338121</v>
      </c>
      <c r="S121" s="32">
        <f>SUM(S113:S120)</f>
        <v>158732032</v>
      </c>
      <c r="T121" s="37">
        <f t="shared" si="26"/>
        <v>0.14250255226946545</v>
      </c>
      <c r="U121" s="37">
        <f t="shared" si="27"/>
        <v>0.94644842699424392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24950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24950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556975068</v>
      </c>
      <c r="E125" s="31">
        <v>556975068</v>
      </c>
      <c r="F125" s="31">
        <v>84986491</v>
      </c>
      <c r="G125" s="36">
        <f t="shared" si="21"/>
        <v>0.15258580838307828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84986491</v>
      </c>
      <c r="O125" s="36">
        <f t="shared" si="25"/>
        <v>0.15258580838307828</v>
      </c>
      <c r="P125" s="31">
        <v>80371274</v>
      </c>
      <c r="Q125" s="31">
        <v>545743041</v>
      </c>
      <c r="R125" s="31">
        <v>484300320</v>
      </c>
      <c r="S125" s="31">
        <v>80371274</v>
      </c>
      <c r="T125" s="36">
        <f t="shared" si="26"/>
        <v>0.1472694436061531</v>
      </c>
      <c r="U125" s="36">
        <f t="shared" si="27"/>
        <v>5.7423713353106809E-2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556975068</v>
      </c>
      <c r="E126" s="32">
        <f>SUM(E122:E125)</f>
        <v>556975068</v>
      </c>
      <c r="F126" s="32">
        <f>SUM(F122:F125)</f>
        <v>85011441</v>
      </c>
      <c r="G126" s="37">
        <f t="shared" si="21"/>
        <v>0.15263060392498573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85011441</v>
      </c>
      <c r="O126" s="37">
        <f t="shared" si="25"/>
        <v>0.15263060392498573</v>
      </c>
      <c r="P126" s="32">
        <f>SUM(P122:P125)</f>
        <v>80371274</v>
      </c>
      <c r="Q126" s="32">
        <f>SUM(Q122:Q125)</f>
        <v>545743041</v>
      </c>
      <c r="R126" s="32">
        <f>SUM(R122:R125)</f>
        <v>484300320</v>
      </c>
      <c r="S126" s="32">
        <f>SUM(S122:S125)</f>
        <v>80371274</v>
      </c>
      <c r="T126" s="37">
        <f t="shared" si="26"/>
        <v>0.1472694436061531</v>
      </c>
      <c r="U126" s="37">
        <f t="shared" si="27"/>
        <v>5.773414765081375E-2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300279793</v>
      </c>
      <c r="E131" s="31">
        <v>300279793</v>
      </c>
      <c r="F131" s="31">
        <v>67934883</v>
      </c>
      <c r="G131" s="36">
        <f t="shared" si="21"/>
        <v>0.22623861006857693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67934883</v>
      </c>
      <c r="O131" s="36">
        <f t="shared" si="25"/>
        <v>0.22623861006857693</v>
      </c>
      <c r="P131" s="31">
        <v>81892419</v>
      </c>
      <c r="Q131" s="31">
        <v>357880898</v>
      </c>
      <c r="R131" s="31">
        <v>339573936</v>
      </c>
      <c r="S131" s="31">
        <v>81892419</v>
      </c>
      <c r="T131" s="36">
        <f t="shared" si="26"/>
        <v>0.22882590118011831</v>
      </c>
      <c r="U131" s="36">
        <f t="shared" si="27"/>
        <v>-0.17043746137234017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300279793</v>
      </c>
      <c r="E132" s="32">
        <f>SUM(E127:E131)</f>
        <v>300279793</v>
      </c>
      <c r="F132" s="32">
        <f>SUM(F127:F131)</f>
        <v>67934883</v>
      </c>
      <c r="G132" s="37">
        <f t="shared" si="21"/>
        <v>0.22623861006857693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67934883</v>
      </c>
      <c r="O132" s="37">
        <f t="shared" si="25"/>
        <v>0.22623861006857693</v>
      </c>
      <c r="P132" s="32">
        <f>SUM(P127:P131)</f>
        <v>81892419</v>
      </c>
      <c r="Q132" s="32">
        <f>SUM(Q127:Q131)</f>
        <v>357880898</v>
      </c>
      <c r="R132" s="32">
        <f>SUM(R127:R131)</f>
        <v>339573936</v>
      </c>
      <c r="S132" s="32">
        <f>SUM(S127:S131)</f>
        <v>81892419</v>
      </c>
      <c r="T132" s="37">
        <f t="shared" si="26"/>
        <v>0.22882590118011831</v>
      </c>
      <c r="U132" s="37">
        <f t="shared" si="27"/>
        <v>-0.17043746137234017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657652391</v>
      </c>
      <c r="E133" s="31">
        <v>657652391</v>
      </c>
      <c r="F133" s="31">
        <v>85026719</v>
      </c>
      <c r="G133" s="36">
        <f t="shared" si="21"/>
        <v>0.12928823822979152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85026719</v>
      </c>
      <c r="O133" s="36">
        <f t="shared" si="25"/>
        <v>0.12928823822979152</v>
      </c>
      <c r="P133" s="31">
        <v>64169223</v>
      </c>
      <c r="Q133" s="31">
        <v>597906920</v>
      </c>
      <c r="R133" s="31">
        <v>472546728</v>
      </c>
      <c r="S133" s="31">
        <v>64169223</v>
      </c>
      <c r="T133" s="36">
        <f t="shared" si="26"/>
        <v>0.10732309805011121</v>
      </c>
      <c r="U133" s="36">
        <f t="shared" si="27"/>
        <v>0.32503893650075821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71303500</v>
      </c>
      <c r="E136" s="31">
        <v>71303500</v>
      </c>
      <c r="F136" s="31">
        <v>17022411</v>
      </c>
      <c r="G136" s="36">
        <f t="shared" si="21"/>
        <v>0.23873177333510978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17022411</v>
      </c>
      <c r="O136" s="36">
        <f t="shared" si="25"/>
        <v>0.23873177333510978</v>
      </c>
      <c r="P136" s="31">
        <v>15589143</v>
      </c>
      <c r="Q136" s="31">
        <v>62625286</v>
      </c>
      <c r="R136" s="31">
        <v>80572092</v>
      </c>
      <c r="S136" s="31">
        <v>15589143</v>
      </c>
      <c r="T136" s="36">
        <f t="shared" si="26"/>
        <v>0.24892729432006108</v>
      </c>
      <c r="U136" s="36">
        <f t="shared" si="27"/>
        <v>9.1940140647885471E-2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728955891</v>
      </c>
      <c r="E137" s="32">
        <f>SUM(E133:E136)</f>
        <v>728955891</v>
      </c>
      <c r="F137" s="32">
        <f>SUM(F133:F136)</f>
        <v>102049130</v>
      </c>
      <c r="G137" s="37">
        <f t="shared" ref="G137:G170" si="28">IF(($D137     =0),0,($F137     /$D137     ))</f>
        <v>0.13999355963775317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102049130</v>
      </c>
      <c r="O137" s="37">
        <f t="shared" ref="O137:O170" si="32">IF(($D137     =0),0,($N137     /$D137     ))</f>
        <v>0.13999355963775317</v>
      </c>
      <c r="P137" s="32">
        <f>SUM(P133:P136)</f>
        <v>79758366</v>
      </c>
      <c r="Q137" s="32">
        <f>SUM(Q133:Q136)</f>
        <v>660532206</v>
      </c>
      <c r="R137" s="32">
        <f>SUM(R133:R136)</f>
        <v>553118820</v>
      </c>
      <c r="S137" s="32">
        <f>SUM(S133:S136)</f>
        <v>79758366</v>
      </c>
      <c r="T137" s="37">
        <f t="shared" ref="T137:T170" si="33">IF(($Q137     =0),0,($S137     /$Q137     ))</f>
        <v>0.12074864068020931</v>
      </c>
      <c r="U137" s="37">
        <f t="shared" ref="U137:U170" si="34">IF(($P137     =0),0,(($F137     /$P137     )-1))</f>
        <v>0.27947869443564066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54692305</v>
      </c>
      <c r="E140" s="31">
        <v>54692305</v>
      </c>
      <c r="F140" s="31">
        <v>12863898</v>
      </c>
      <c r="G140" s="36">
        <f t="shared" si="28"/>
        <v>0.23520489765424954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12863898</v>
      </c>
      <c r="O140" s="36">
        <f t="shared" si="32"/>
        <v>0.23520489765424954</v>
      </c>
      <c r="P140" s="31">
        <v>8480621</v>
      </c>
      <c r="Q140" s="31">
        <v>47040875</v>
      </c>
      <c r="R140" s="31">
        <v>47060158</v>
      </c>
      <c r="S140" s="31">
        <v>8480621</v>
      </c>
      <c r="T140" s="36">
        <f t="shared" si="33"/>
        <v>0.18028195691512966</v>
      </c>
      <c r="U140" s="36">
        <f t="shared" si="34"/>
        <v>0.5168580225433963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4396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4396</v>
      </c>
      <c r="O141" s="36">
        <f t="shared" si="32"/>
        <v>0</v>
      </c>
      <c r="P141" s="31">
        <v>4374</v>
      </c>
      <c r="Q141" s="31">
        <v>0</v>
      </c>
      <c r="R141" s="31">
        <v>0</v>
      </c>
      <c r="S141" s="31">
        <v>4374</v>
      </c>
      <c r="T141" s="36">
        <f t="shared" si="33"/>
        <v>0</v>
      </c>
      <c r="U141" s="36">
        <f t="shared" si="34"/>
        <v>5.0297210791037106E-3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386071155</v>
      </c>
      <c r="E143" s="31">
        <v>386071155</v>
      </c>
      <c r="F143" s="31">
        <v>73165559</v>
      </c>
      <c r="G143" s="36">
        <f t="shared" si="28"/>
        <v>0.18951314557545745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73165559</v>
      </c>
      <c r="O143" s="36">
        <f t="shared" si="32"/>
        <v>0.18951314557545745</v>
      </c>
      <c r="P143" s="31">
        <v>84007382</v>
      </c>
      <c r="Q143" s="31">
        <v>332231389</v>
      </c>
      <c r="R143" s="31">
        <v>344334858</v>
      </c>
      <c r="S143" s="31">
        <v>84007382</v>
      </c>
      <c r="T143" s="36">
        <f t="shared" si="33"/>
        <v>0.25285805249425125</v>
      </c>
      <c r="U143" s="36">
        <f t="shared" si="34"/>
        <v>-0.12905797969040389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440763460</v>
      </c>
      <c r="E144" s="32">
        <f>SUM(E138:E143)</f>
        <v>440763460</v>
      </c>
      <c r="F144" s="32">
        <f>SUM(F138:F143)</f>
        <v>86033853</v>
      </c>
      <c r="G144" s="37">
        <f t="shared" si="28"/>
        <v>0.19519279796923275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86033853</v>
      </c>
      <c r="O144" s="37">
        <f t="shared" si="32"/>
        <v>0.19519279796923275</v>
      </c>
      <c r="P144" s="32">
        <f>SUM(P138:P143)</f>
        <v>92492377</v>
      </c>
      <c r="Q144" s="32">
        <f>SUM(Q138:Q143)</f>
        <v>379272264</v>
      </c>
      <c r="R144" s="32">
        <f>SUM(R138:R143)</f>
        <v>391395016</v>
      </c>
      <c r="S144" s="32">
        <f>SUM(S138:S143)</f>
        <v>92492377</v>
      </c>
      <c r="T144" s="37">
        <f t="shared" si="33"/>
        <v>0.24386802247158257</v>
      </c>
      <c r="U144" s="37">
        <f t="shared" si="34"/>
        <v>-6.9827635633150642E-2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330</v>
      </c>
      <c r="Q146" s="31">
        <v>0</v>
      </c>
      <c r="R146" s="31">
        <v>0</v>
      </c>
      <c r="S146" s="31">
        <v>330</v>
      </c>
      <c r="T146" s="36">
        <f t="shared" si="33"/>
        <v>0</v>
      </c>
      <c r="U146" s="36">
        <f t="shared" si="34"/>
        <v>-1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272606134</v>
      </c>
      <c r="E149" s="31">
        <v>272606134</v>
      </c>
      <c r="F149" s="31">
        <v>49597001</v>
      </c>
      <c r="G149" s="36">
        <f t="shared" si="28"/>
        <v>0.18193648203088489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49597001</v>
      </c>
      <c r="O149" s="36">
        <f t="shared" si="32"/>
        <v>0.18193648203088489</v>
      </c>
      <c r="P149" s="31">
        <v>13617428</v>
      </c>
      <c r="Q149" s="31">
        <v>226876415</v>
      </c>
      <c r="R149" s="31">
        <v>233460162</v>
      </c>
      <c r="S149" s="31">
        <v>13617428</v>
      </c>
      <c r="T149" s="36">
        <f t="shared" si="33"/>
        <v>6.0021346864106609E-2</v>
      </c>
      <c r="U149" s="36">
        <f t="shared" si="34"/>
        <v>2.6421709738432249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272606134</v>
      </c>
      <c r="E150" s="32">
        <f>SUM(E145:E149)</f>
        <v>272606134</v>
      </c>
      <c r="F150" s="32">
        <f>SUM(F145:F149)</f>
        <v>49597001</v>
      </c>
      <c r="G150" s="37">
        <f t="shared" si="28"/>
        <v>0.18193648203088489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49597001</v>
      </c>
      <c r="O150" s="37">
        <f t="shared" si="32"/>
        <v>0.18193648203088489</v>
      </c>
      <c r="P150" s="32">
        <f>SUM(P145:P149)</f>
        <v>13617758</v>
      </c>
      <c r="Q150" s="32">
        <f>SUM(Q145:Q149)</f>
        <v>226876415</v>
      </c>
      <c r="R150" s="32">
        <f>SUM(R145:R149)</f>
        <v>233460162</v>
      </c>
      <c r="S150" s="32">
        <f>SUM(S145:S149)</f>
        <v>13617758</v>
      </c>
      <c r="T150" s="37">
        <f t="shared" si="33"/>
        <v>6.0022801400489337E-2</v>
      </c>
      <c r="U150" s="37">
        <f t="shared" si="34"/>
        <v>2.6420827128812245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103958</v>
      </c>
      <c r="E151" s="31">
        <v>103958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10327</v>
      </c>
      <c r="Q151" s="31">
        <v>42071</v>
      </c>
      <c r="R151" s="31">
        <v>257995</v>
      </c>
      <c r="S151" s="31">
        <v>10327</v>
      </c>
      <c r="T151" s="36">
        <f t="shared" si="33"/>
        <v>0.24546599795583657</v>
      </c>
      <c r="U151" s="36">
        <f t="shared" si="34"/>
        <v>-1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1049454600</v>
      </c>
      <c r="E152" s="31">
        <v>1049454600</v>
      </c>
      <c r="F152" s="31">
        <v>326782274</v>
      </c>
      <c r="G152" s="36">
        <f t="shared" si="28"/>
        <v>0.3113829545365755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326782274</v>
      </c>
      <c r="O152" s="36">
        <f t="shared" si="32"/>
        <v>0.3113829545365755</v>
      </c>
      <c r="P152" s="31">
        <v>248318227</v>
      </c>
      <c r="Q152" s="31">
        <v>992718000</v>
      </c>
      <c r="R152" s="31">
        <v>994840994</v>
      </c>
      <c r="S152" s="31">
        <v>248318227</v>
      </c>
      <c r="T152" s="36">
        <f t="shared" si="33"/>
        <v>0.25013974462032523</v>
      </c>
      <c r="U152" s="36">
        <f t="shared" si="34"/>
        <v>0.31598182681934173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49623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49623</v>
      </c>
      <c r="O154" s="36">
        <f t="shared" si="32"/>
        <v>0</v>
      </c>
      <c r="P154" s="31">
        <v>49623</v>
      </c>
      <c r="Q154" s="31">
        <v>10000</v>
      </c>
      <c r="R154" s="31">
        <v>0</v>
      </c>
      <c r="S154" s="31">
        <v>49623</v>
      </c>
      <c r="T154" s="36">
        <f t="shared" si="33"/>
        <v>4.9622999999999999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539457002</v>
      </c>
      <c r="E156" s="31">
        <v>539457002</v>
      </c>
      <c r="F156" s="31">
        <v>132581358</v>
      </c>
      <c r="G156" s="36">
        <f t="shared" si="28"/>
        <v>0.24576816596774845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132581358</v>
      </c>
      <c r="O156" s="36">
        <f t="shared" si="32"/>
        <v>0.24576816596774845</v>
      </c>
      <c r="P156" s="31">
        <v>133563735</v>
      </c>
      <c r="Q156" s="31">
        <v>520808533</v>
      </c>
      <c r="R156" s="31">
        <v>625731651</v>
      </c>
      <c r="S156" s="31">
        <v>133563735</v>
      </c>
      <c r="T156" s="36">
        <f t="shared" si="33"/>
        <v>0.25645458270554106</v>
      </c>
      <c r="U156" s="36">
        <f t="shared" si="34"/>
        <v>-7.3551177645638788E-3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1589015560</v>
      </c>
      <c r="E157" s="32">
        <f>SUM(E151:E156)</f>
        <v>1589015560</v>
      </c>
      <c r="F157" s="32">
        <f>SUM(F151:F156)</f>
        <v>459413255</v>
      </c>
      <c r="G157" s="37">
        <f t="shared" si="28"/>
        <v>0.2891181600512458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459413255</v>
      </c>
      <c r="O157" s="37">
        <f t="shared" si="32"/>
        <v>0.2891181600512458</v>
      </c>
      <c r="P157" s="32">
        <f>SUM(P151:P156)</f>
        <v>381941912</v>
      </c>
      <c r="Q157" s="32">
        <f>SUM(Q151:Q156)</f>
        <v>1513578604</v>
      </c>
      <c r="R157" s="32">
        <f>SUM(R151:R156)</f>
        <v>1620830640</v>
      </c>
      <c r="S157" s="32">
        <f>SUM(S151:S156)</f>
        <v>381941912</v>
      </c>
      <c r="T157" s="37">
        <f t="shared" si="33"/>
        <v>0.25234362522740839</v>
      </c>
      <c r="U157" s="37">
        <f t="shared" si="34"/>
        <v>0.20283540655260679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722854278</v>
      </c>
      <c r="E162" s="31">
        <v>722854278</v>
      </c>
      <c r="F162" s="31">
        <v>66038396</v>
      </c>
      <c r="G162" s="36">
        <f t="shared" si="28"/>
        <v>9.1357826895229366E-2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66038396</v>
      </c>
      <c r="O162" s="36">
        <f t="shared" si="32"/>
        <v>9.1357826895229366E-2</v>
      </c>
      <c r="P162" s="31">
        <v>66339987</v>
      </c>
      <c r="Q162" s="31">
        <v>602806146</v>
      </c>
      <c r="R162" s="31">
        <v>664264886</v>
      </c>
      <c r="S162" s="31">
        <v>66339987</v>
      </c>
      <c r="T162" s="36">
        <f t="shared" si="33"/>
        <v>0.1100519419720714</v>
      </c>
      <c r="U162" s="36">
        <f t="shared" si="34"/>
        <v>-4.5461419822104832E-3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722854278</v>
      </c>
      <c r="E163" s="32">
        <f>SUM(E158:E162)</f>
        <v>722854278</v>
      </c>
      <c r="F163" s="32">
        <f>SUM(F158:F162)</f>
        <v>66038396</v>
      </c>
      <c r="G163" s="37">
        <f t="shared" si="28"/>
        <v>9.1357826895229366E-2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66038396</v>
      </c>
      <c r="O163" s="37">
        <f t="shared" si="32"/>
        <v>9.1357826895229366E-2</v>
      </c>
      <c r="P163" s="32">
        <f>SUM(P158:P162)</f>
        <v>66339987</v>
      </c>
      <c r="Q163" s="32">
        <f>SUM(Q158:Q162)</f>
        <v>602806146</v>
      </c>
      <c r="R163" s="32">
        <f>SUM(R158:R162)</f>
        <v>664264886</v>
      </c>
      <c r="S163" s="32">
        <f>SUM(S158:S162)</f>
        <v>66339987</v>
      </c>
      <c r="T163" s="37">
        <f t="shared" si="33"/>
        <v>0.1100519419720714</v>
      </c>
      <c r="U163" s="37">
        <f t="shared" si="34"/>
        <v>-4.5461419822104832E-3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255000</v>
      </c>
      <c r="E166" s="31">
        <v>255000</v>
      </c>
      <c r="F166" s="31">
        <v>22585</v>
      </c>
      <c r="G166" s="36">
        <f t="shared" si="28"/>
        <v>8.8568627450980389E-2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22585</v>
      </c>
      <c r="O166" s="36">
        <f t="shared" si="32"/>
        <v>8.8568627450980389E-2</v>
      </c>
      <c r="P166" s="31">
        <v>48325</v>
      </c>
      <c r="Q166" s="31">
        <v>246000</v>
      </c>
      <c r="R166" s="31">
        <v>198000</v>
      </c>
      <c r="S166" s="31">
        <v>48325</v>
      </c>
      <c r="T166" s="36">
        <f t="shared" si="33"/>
        <v>0.19644308943089431</v>
      </c>
      <c r="U166" s="36">
        <f t="shared" si="34"/>
        <v>-0.53264355923435081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200518266</v>
      </c>
      <c r="E168" s="31">
        <v>200518266</v>
      </c>
      <c r="F168" s="31">
        <v>45558428</v>
      </c>
      <c r="G168" s="36">
        <f t="shared" si="28"/>
        <v>0.22720338106255117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45558428</v>
      </c>
      <c r="O168" s="36">
        <f t="shared" si="32"/>
        <v>0.22720338106255117</v>
      </c>
      <c r="P168" s="31">
        <v>46799042</v>
      </c>
      <c r="Q168" s="31">
        <v>162341948</v>
      </c>
      <c r="R168" s="31">
        <v>174015613</v>
      </c>
      <c r="S168" s="31">
        <v>46799042</v>
      </c>
      <c r="T168" s="36">
        <f t="shared" si="33"/>
        <v>0.28827448836575498</v>
      </c>
      <c r="U168" s="36">
        <f t="shared" si="34"/>
        <v>-2.6509388803300671E-2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200773266</v>
      </c>
      <c r="E169" s="32">
        <f>SUM(E164:E168)</f>
        <v>200773266</v>
      </c>
      <c r="F169" s="32">
        <f>SUM(F164:F168)</f>
        <v>45581013</v>
      </c>
      <c r="G169" s="37">
        <f t="shared" si="28"/>
        <v>0.22702730252941147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45581013</v>
      </c>
      <c r="O169" s="37">
        <f t="shared" si="32"/>
        <v>0.22702730252941147</v>
      </c>
      <c r="P169" s="32">
        <f>SUM(P164:P168)</f>
        <v>46847367</v>
      </c>
      <c r="Q169" s="32">
        <f>SUM(Q164:Q168)</f>
        <v>162587948</v>
      </c>
      <c r="R169" s="32">
        <f>SUM(R164:R168)</f>
        <v>174213613</v>
      </c>
      <c r="S169" s="32">
        <f>SUM(S164:S168)</f>
        <v>46847367</v>
      </c>
      <c r="T169" s="37">
        <f t="shared" si="33"/>
        <v>0.28813554495441446</v>
      </c>
      <c r="U169" s="37">
        <f t="shared" si="34"/>
        <v>-2.7031487169812518E-2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15889068188</v>
      </c>
      <c r="E170" s="32">
        <f>SUM(E105,E107:E111,E113:E120,E122:E125,E127:E131,E133:E136,E138:E143,E145:E149,E151:E156,E158:E162,E164:E168)</f>
        <v>15889068188</v>
      </c>
      <c r="F170" s="32">
        <f>SUM(F105,F107:F111,F113:F120,F122:F125,F127:F131,F133:F136,F138:F143,F145:F149,F151:F156,F158:F162,F164:F168)</f>
        <v>3302963269</v>
      </c>
      <c r="G170" s="37">
        <f t="shared" si="28"/>
        <v>0.2078764613455758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3302963269</v>
      </c>
      <c r="O170" s="37">
        <f t="shared" si="32"/>
        <v>0.2078764613455758</v>
      </c>
      <c r="P170" s="32">
        <f>SUM(P105,P107:P111,P113:P120,P122:P125,P127:P131,P133:P136,P138:P143,P145:P149,P151:P156,P158:P162,P164:P168)</f>
        <v>2610260862</v>
      </c>
      <c r="Q170" s="32">
        <f>SUM(Q105,Q107:Q111,Q113:Q120,Q122:Q125,Q127:Q131,Q133:Q136,Q138:Q143,Q145:Q149,Q151:Q156,Q158:Q162,Q164:Q168)</f>
        <v>12948186896</v>
      </c>
      <c r="R170" s="32">
        <f>SUM(R105,R107:R111,R113:R120,R122:R125,R127:R131,R133:R136,R138:R143,R145:R149,R151:R156,R158:R162,R164:R168)</f>
        <v>13521710501</v>
      </c>
      <c r="S170" s="32">
        <f>SUM(S105,S107:S111,S113:S120,S122:S125,S127:S131,S133:S136,S138:S143,S145:S149,S151:S156,S158:S162,S164:S168)</f>
        <v>2610260862</v>
      </c>
      <c r="T170" s="37">
        <f t="shared" si="33"/>
        <v>0.20159276993494518</v>
      </c>
      <c r="U170" s="37">
        <f t="shared" si="34"/>
        <v>0.26537669743446513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2145518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2145518</v>
      </c>
      <c r="O174" s="36">
        <f t="shared" si="39"/>
        <v>0</v>
      </c>
      <c r="P174" s="31">
        <v>193830</v>
      </c>
      <c r="Q174" s="31">
        <v>0</v>
      </c>
      <c r="R174" s="31">
        <v>0</v>
      </c>
      <c r="S174" s="31">
        <v>193830</v>
      </c>
      <c r="T174" s="36">
        <f t="shared" si="40"/>
        <v>0</v>
      </c>
      <c r="U174" s="36">
        <f t="shared" si="41"/>
        <v>10.069070835268018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800000</v>
      </c>
      <c r="E175" s="31">
        <v>800000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65004</v>
      </c>
      <c r="E177" s="31">
        <v>65004</v>
      </c>
      <c r="F177" s="31">
        <v>1051938</v>
      </c>
      <c r="G177" s="36">
        <f t="shared" si="35"/>
        <v>16.182665682111871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1051938</v>
      </c>
      <c r="O177" s="36">
        <f t="shared" si="39"/>
        <v>16.182665682111871</v>
      </c>
      <c r="P177" s="31">
        <v>880790</v>
      </c>
      <c r="Q177" s="31">
        <v>0</v>
      </c>
      <c r="R177" s="31">
        <v>0</v>
      </c>
      <c r="S177" s="31">
        <v>880790</v>
      </c>
      <c r="T177" s="36">
        <f t="shared" si="40"/>
        <v>0</v>
      </c>
      <c r="U177" s="36">
        <f t="shared" si="41"/>
        <v>0.19431192452230395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1083440451</v>
      </c>
      <c r="E178" s="31">
        <v>1083440451</v>
      </c>
      <c r="F178" s="31">
        <v>119038310</v>
      </c>
      <c r="G178" s="36">
        <f t="shared" si="35"/>
        <v>0.10987065314953798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119038310</v>
      </c>
      <c r="O178" s="36">
        <f t="shared" si="39"/>
        <v>0.10987065314953798</v>
      </c>
      <c r="P178" s="31">
        <v>110384966</v>
      </c>
      <c r="Q178" s="31">
        <v>844546798</v>
      </c>
      <c r="R178" s="31">
        <v>841261058</v>
      </c>
      <c r="S178" s="31">
        <v>110384966</v>
      </c>
      <c r="T178" s="36">
        <f t="shared" si="40"/>
        <v>0.13070319639054506</v>
      </c>
      <c r="U178" s="36">
        <f t="shared" si="41"/>
        <v>7.8392414416289302E-2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1084305455</v>
      </c>
      <c r="E179" s="32">
        <f>SUM(E173:E178)</f>
        <v>1084305455</v>
      </c>
      <c r="F179" s="32">
        <f>SUM(F173:F178)</f>
        <v>122235766</v>
      </c>
      <c r="G179" s="37">
        <f t="shared" si="35"/>
        <v>0.11273185561904232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122235766</v>
      </c>
      <c r="O179" s="37">
        <f t="shared" si="39"/>
        <v>0.11273185561904232</v>
      </c>
      <c r="P179" s="32">
        <f>SUM(P173:P178)</f>
        <v>111459586</v>
      </c>
      <c r="Q179" s="32">
        <f>SUM(Q173:Q178)</f>
        <v>844546798</v>
      </c>
      <c r="R179" s="32">
        <f>SUM(R173:R178)</f>
        <v>841261058</v>
      </c>
      <c r="S179" s="32">
        <f>SUM(S173:S178)</f>
        <v>111459586</v>
      </c>
      <c r="T179" s="37">
        <f t="shared" si="40"/>
        <v>0.13197561847839723</v>
      </c>
      <c r="U179" s="37">
        <f t="shared" si="41"/>
        <v>9.6682397510430285E-2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19891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19891</v>
      </c>
      <c r="O180" s="36">
        <f t="shared" si="39"/>
        <v>0</v>
      </c>
      <c r="P180" s="31">
        <v>8600</v>
      </c>
      <c r="Q180" s="31">
        <v>0</v>
      </c>
      <c r="R180" s="31">
        <v>51580</v>
      </c>
      <c r="S180" s="31">
        <v>8600</v>
      </c>
      <c r="T180" s="36">
        <f t="shared" si="40"/>
        <v>0</v>
      </c>
      <c r="U180" s="36">
        <f t="shared" si="41"/>
        <v>1.3129069767441859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110310</v>
      </c>
      <c r="E182" s="31">
        <v>110310</v>
      </c>
      <c r="F182" s="31">
        <v>116140</v>
      </c>
      <c r="G182" s="36">
        <f t="shared" si="35"/>
        <v>1.0528510561145861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116140</v>
      </c>
      <c r="O182" s="36">
        <f t="shared" si="39"/>
        <v>1.0528510561145861</v>
      </c>
      <c r="P182" s="31">
        <v>24969</v>
      </c>
      <c r="Q182" s="31">
        <v>104758</v>
      </c>
      <c r="R182" s="31">
        <v>104758</v>
      </c>
      <c r="S182" s="31">
        <v>24969</v>
      </c>
      <c r="T182" s="36">
        <f t="shared" si="40"/>
        <v>0.23834933847534318</v>
      </c>
      <c r="U182" s="36">
        <f t="shared" si="41"/>
        <v>3.6513676959429695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888502057</v>
      </c>
      <c r="E184" s="31">
        <v>888502057</v>
      </c>
      <c r="F184" s="31">
        <v>609853017</v>
      </c>
      <c r="G184" s="36">
        <f t="shared" si="35"/>
        <v>0.68638334846308635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609853017</v>
      </c>
      <c r="O184" s="36">
        <f t="shared" si="39"/>
        <v>0.68638334846308635</v>
      </c>
      <c r="P184" s="31">
        <v>133908033</v>
      </c>
      <c r="Q184" s="31">
        <v>833702384</v>
      </c>
      <c r="R184" s="31">
        <v>740796279</v>
      </c>
      <c r="S184" s="31">
        <v>133908033</v>
      </c>
      <c r="T184" s="36">
        <f t="shared" si="40"/>
        <v>0.16061850795907043</v>
      </c>
      <c r="U184" s="36">
        <f t="shared" si="41"/>
        <v>3.5542676069328865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888612367</v>
      </c>
      <c r="E185" s="32">
        <f>SUM(E180:E184)</f>
        <v>888612367</v>
      </c>
      <c r="F185" s="32">
        <f>SUM(F180:F184)</f>
        <v>609989048</v>
      </c>
      <c r="G185" s="37">
        <f t="shared" si="35"/>
        <v>0.68645122513808088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609989048</v>
      </c>
      <c r="O185" s="37">
        <f t="shared" si="39"/>
        <v>0.68645122513808088</v>
      </c>
      <c r="P185" s="32">
        <f>SUM(P180:P184)</f>
        <v>133941602</v>
      </c>
      <c r="Q185" s="32">
        <f>SUM(Q180:Q184)</f>
        <v>833807142</v>
      </c>
      <c r="R185" s="32">
        <f>SUM(R180:R184)</f>
        <v>740952617</v>
      </c>
      <c r="S185" s="32">
        <f>SUM(S180:S184)</f>
        <v>133941602</v>
      </c>
      <c r="T185" s="37">
        <f t="shared" si="40"/>
        <v>0.16063858805373485</v>
      </c>
      <c r="U185" s="37">
        <f t="shared" si="41"/>
        <v>3.5541417968108222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5224628</v>
      </c>
      <c r="E187" s="31">
        <v>5224628</v>
      </c>
      <c r="F187" s="31">
        <v>1531222</v>
      </c>
      <c r="G187" s="36">
        <f t="shared" si="35"/>
        <v>0.2930777081162525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1531222</v>
      </c>
      <c r="O187" s="36">
        <f t="shared" si="39"/>
        <v>0.2930777081162525</v>
      </c>
      <c r="P187" s="31">
        <v>1541156</v>
      </c>
      <c r="Q187" s="31">
        <v>5959405</v>
      </c>
      <c r="R187" s="31">
        <v>5473295</v>
      </c>
      <c r="S187" s="31">
        <v>1541156</v>
      </c>
      <c r="T187" s="36">
        <f t="shared" si="40"/>
        <v>0.25860903898963067</v>
      </c>
      <c r="U187" s="36">
        <f t="shared" si="41"/>
        <v>-6.4458108069527231E-3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612879263</v>
      </c>
      <c r="E188" s="31">
        <v>612879263</v>
      </c>
      <c r="F188" s="31">
        <v>203674860</v>
      </c>
      <c r="G188" s="36">
        <f t="shared" si="35"/>
        <v>0.33232460664931979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203674860</v>
      </c>
      <c r="O188" s="36">
        <f t="shared" si="39"/>
        <v>0.33232460664931979</v>
      </c>
      <c r="P188" s="31">
        <v>98337112</v>
      </c>
      <c r="Q188" s="31">
        <v>569373829</v>
      </c>
      <c r="R188" s="31">
        <v>588304882</v>
      </c>
      <c r="S188" s="31">
        <v>98337112</v>
      </c>
      <c r="T188" s="36">
        <f t="shared" si="40"/>
        <v>0.17271098001239535</v>
      </c>
      <c r="U188" s="36">
        <f t="shared" si="41"/>
        <v>1.0711901728413582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350367000</v>
      </c>
      <c r="E190" s="31">
        <v>350367000</v>
      </c>
      <c r="F190" s="31">
        <v>76189723</v>
      </c>
      <c r="G190" s="36">
        <f t="shared" si="35"/>
        <v>0.21745690376091356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76189723</v>
      </c>
      <c r="O190" s="36">
        <f t="shared" si="39"/>
        <v>0.21745690376091356</v>
      </c>
      <c r="P190" s="31">
        <v>60126213</v>
      </c>
      <c r="Q190" s="31">
        <v>321773000</v>
      </c>
      <c r="R190" s="31">
        <v>334152000</v>
      </c>
      <c r="S190" s="31">
        <v>60126213</v>
      </c>
      <c r="T190" s="36">
        <f t="shared" si="40"/>
        <v>0.18685909942723597</v>
      </c>
      <c r="U190" s="36">
        <f t="shared" si="41"/>
        <v>0.26716317556869917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968470891</v>
      </c>
      <c r="E191" s="32">
        <f>SUM(E186:E190)</f>
        <v>968470891</v>
      </c>
      <c r="F191" s="32">
        <f>SUM(F186:F190)</f>
        <v>281395805</v>
      </c>
      <c r="G191" s="37">
        <f t="shared" si="35"/>
        <v>0.29055680208358475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281395805</v>
      </c>
      <c r="O191" s="37">
        <f t="shared" si="39"/>
        <v>0.29055680208358475</v>
      </c>
      <c r="P191" s="32">
        <f>SUM(P186:P190)</f>
        <v>160004481</v>
      </c>
      <c r="Q191" s="32">
        <f>SUM(Q186:Q190)</f>
        <v>897106234</v>
      </c>
      <c r="R191" s="32">
        <f>SUM(R186:R190)</f>
        <v>927930177</v>
      </c>
      <c r="S191" s="32">
        <f>SUM(S186:S190)</f>
        <v>160004481</v>
      </c>
      <c r="T191" s="37">
        <f t="shared" si="40"/>
        <v>0.17835622464306719</v>
      </c>
      <c r="U191" s="37">
        <f t="shared" si="41"/>
        <v>0.75867452737151786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85524638</v>
      </c>
      <c r="E192" s="31">
        <v>85524638</v>
      </c>
      <c r="F192" s="31">
        <v>14368824</v>
      </c>
      <c r="G192" s="36">
        <f t="shared" si="35"/>
        <v>0.16800800723646442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14368824</v>
      </c>
      <c r="O192" s="36">
        <f t="shared" si="39"/>
        <v>0.16800800723646442</v>
      </c>
      <c r="P192" s="31">
        <v>9582391</v>
      </c>
      <c r="Q192" s="31">
        <v>71976701</v>
      </c>
      <c r="R192" s="31">
        <v>70789487</v>
      </c>
      <c r="S192" s="31">
        <v>9582391</v>
      </c>
      <c r="T192" s="36">
        <f t="shared" si="40"/>
        <v>0.13313184498411507</v>
      </c>
      <c r="U192" s="36">
        <f t="shared" si="41"/>
        <v>0.49950299460750447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138018380</v>
      </c>
      <c r="E193" s="31">
        <v>138018380</v>
      </c>
      <c r="F193" s="31">
        <v>27108978</v>
      </c>
      <c r="G193" s="36">
        <f t="shared" si="35"/>
        <v>0.19641570927002622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27108978</v>
      </c>
      <c r="O193" s="36">
        <f t="shared" si="39"/>
        <v>0.19641570927002622</v>
      </c>
      <c r="P193" s="31">
        <v>14629280</v>
      </c>
      <c r="Q193" s="31">
        <v>106277208</v>
      </c>
      <c r="R193" s="31">
        <v>115254428</v>
      </c>
      <c r="S193" s="31">
        <v>14629280</v>
      </c>
      <c r="T193" s="36">
        <f t="shared" si="40"/>
        <v>0.13765209187655739</v>
      </c>
      <c r="U193" s="36">
        <f t="shared" si="41"/>
        <v>0.8530630352279811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40897678</v>
      </c>
      <c r="E194" s="31">
        <v>40897678</v>
      </c>
      <c r="F194" s="31">
        <v>4927708</v>
      </c>
      <c r="G194" s="36">
        <f t="shared" si="35"/>
        <v>0.1204886986493463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4927708</v>
      </c>
      <c r="O194" s="36">
        <f t="shared" si="39"/>
        <v>0.1204886986493463</v>
      </c>
      <c r="P194" s="31">
        <v>5252564</v>
      </c>
      <c r="Q194" s="31">
        <v>33858408</v>
      </c>
      <c r="R194" s="31">
        <v>34268408</v>
      </c>
      <c r="S194" s="31">
        <v>5252564</v>
      </c>
      <c r="T194" s="36">
        <f t="shared" si="40"/>
        <v>0.155133224220111</v>
      </c>
      <c r="U194" s="36">
        <f t="shared" si="41"/>
        <v>-6.184712837387607E-2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185225184</v>
      </c>
      <c r="E195" s="31">
        <v>185225184</v>
      </c>
      <c r="F195" s="31">
        <v>37655424</v>
      </c>
      <c r="G195" s="36">
        <f t="shared" si="35"/>
        <v>0.203295379099205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37655424</v>
      </c>
      <c r="O195" s="36">
        <f t="shared" si="39"/>
        <v>0.203295379099205</v>
      </c>
      <c r="P195" s="31">
        <v>16501350</v>
      </c>
      <c r="Q195" s="31">
        <v>175133607</v>
      </c>
      <c r="R195" s="31">
        <v>169333594</v>
      </c>
      <c r="S195" s="31">
        <v>16501350</v>
      </c>
      <c r="T195" s="36">
        <f t="shared" si="40"/>
        <v>9.4221493422447469E-2</v>
      </c>
      <c r="U195" s="36">
        <f t="shared" si="41"/>
        <v>1.2819602032560971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76760920</v>
      </c>
      <c r="E196" s="31">
        <v>76760920</v>
      </c>
      <c r="F196" s="31">
        <v>12857704</v>
      </c>
      <c r="G196" s="36">
        <f t="shared" si="35"/>
        <v>0.16750325556285672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12857704</v>
      </c>
      <c r="O196" s="36">
        <f t="shared" si="39"/>
        <v>0.16750325556285672</v>
      </c>
      <c r="P196" s="31">
        <v>9745976</v>
      </c>
      <c r="Q196" s="31">
        <v>61675660</v>
      </c>
      <c r="R196" s="31">
        <v>63951098</v>
      </c>
      <c r="S196" s="31">
        <v>9745976</v>
      </c>
      <c r="T196" s="36">
        <f t="shared" si="40"/>
        <v>0.15801980878680505</v>
      </c>
      <c r="U196" s="36">
        <f t="shared" si="41"/>
        <v>0.31928336371852351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526426800</v>
      </c>
      <c r="E198" s="32">
        <f>SUM(E192:E197)</f>
        <v>526426800</v>
      </c>
      <c r="F198" s="32">
        <f>SUM(F192:F197)</f>
        <v>96918638</v>
      </c>
      <c r="G198" s="37">
        <f t="shared" si="35"/>
        <v>0.1841065804400536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96918638</v>
      </c>
      <c r="O198" s="37">
        <f t="shared" si="39"/>
        <v>0.1841065804400536</v>
      </c>
      <c r="P198" s="32">
        <f>SUM(P192:P197)</f>
        <v>55711561</v>
      </c>
      <c r="Q198" s="32">
        <f>SUM(Q192:Q197)</f>
        <v>448921584</v>
      </c>
      <c r="R198" s="32">
        <f>SUM(R192:R197)</f>
        <v>453597015</v>
      </c>
      <c r="S198" s="32">
        <f>SUM(S192:S197)</f>
        <v>55711561</v>
      </c>
      <c r="T198" s="37">
        <f t="shared" si="40"/>
        <v>0.12410087415177613</v>
      </c>
      <c r="U198" s="37">
        <f t="shared" si="41"/>
        <v>0.73965037526053168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20000000</v>
      </c>
      <c r="E201" s="31">
        <v>20000000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537507902</v>
      </c>
      <c r="E203" s="31">
        <v>537507902</v>
      </c>
      <c r="F203" s="31">
        <v>123560682</v>
      </c>
      <c r="G203" s="36">
        <f t="shared" si="35"/>
        <v>0.22987695909259395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123560682</v>
      </c>
      <c r="O203" s="36">
        <f t="shared" si="39"/>
        <v>0.22987695909259395</v>
      </c>
      <c r="P203" s="31">
        <v>62586241</v>
      </c>
      <c r="Q203" s="31">
        <v>569958867</v>
      </c>
      <c r="R203" s="31">
        <v>496366506</v>
      </c>
      <c r="S203" s="31">
        <v>62586241</v>
      </c>
      <c r="T203" s="36">
        <f t="shared" si="40"/>
        <v>0.10980834692409479</v>
      </c>
      <c r="U203" s="36">
        <f t="shared" si="41"/>
        <v>0.9742467357961313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557507902</v>
      </c>
      <c r="E204" s="32">
        <f>SUM(E199:E203)</f>
        <v>557507902</v>
      </c>
      <c r="F204" s="32">
        <f>SUM(F199:F203)</f>
        <v>123560682</v>
      </c>
      <c r="G204" s="37">
        <f t="shared" si="35"/>
        <v>0.22163036892703988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123560682</v>
      </c>
      <c r="O204" s="37">
        <f t="shared" si="39"/>
        <v>0.22163036892703988</v>
      </c>
      <c r="P204" s="32">
        <f>SUM(P199:P203)</f>
        <v>62586241</v>
      </c>
      <c r="Q204" s="32">
        <f>SUM(Q199:Q203)</f>
        <v>569958867</v>
      </c>
      <c r="R204" s="32">
        <f>SUM(R199:R203)</f>
        <v>496366506</v>
      </c>
      <c r="S204" s="32">
        <f>SUM(S199:S203)</f>
        <v>62586241</v>
      </c>
      <c r="T204" s="37">
        <f t="shared" si="40"/>
        <v>0.10980834692409479</v>
      </c>
      <c r="U204" s="37">
        <f t="shared" si="41"/>
        <v>0.9742467357961313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4025323415</v>
      </c>
      <c r="E205" s="32">
        <f>SUM(E173:E178,E180:E184,E186:E190,E192:E197,E199:E203)</f>
        <v>4025323415</v>
      </c>
      <c r="F205" s="32">
        <f>SUM(F173:F178,F180:F184,F186:F190,F192:F197,F199:F203)</f>
        <v>1234099939</v>
      </c>
      <c r="G205" s="37">
        <f t="shared" si="35"/>
        <v>0.3065840459927367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1234099939</v>
      </c>
      <c r="O205" s="37">
        <f t="shared" si="39"/>
        <v>0.3065840459927367</v>
      </c>
      <c r="P205" s="32">
        <f>SUM(P173:P178,P180:P184,P186:P190,P192:P197,P199:P203)</f>
        <v>523703471</v>
      </c>
      <c r="Q205" s="32">
        <f>SUM(Q173:Q178,Q180:Q184,Q186:Q190,Q192:Q197,Q199:Q203)</f>
        <v>3594340625</v>
      </c>
      <c r="R205" s="32">
        <f>SUM(R173:R178,R180:R184,R186:R190,R192:R197,R199:R203)</f>
        <v>3460107373</v>
      </c>
      <c r="S205" s="32">
        <f>SUM(S173:S178,S180:S184,S186:S190,S192:S197,S199:S203)</f>
        <v>523703471</v>
      </c>
      <c r="T205" s="37">
        <f t="shared" si="40"/>
        <v>0.14570223738881175</v>
      </c>
      <c r="U205" s="37">
        <f t="shared" si="41"/>
        <v>1.356486079123199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92208108</v>
      </c>
      <c r="E208" s="31">
        <v>92208108</v>
      </c>
      <c r="F208" s="31">
        <v>6009898</v>
      </c>
      <c r="G208" s="36">
        <f t="shared" ref="G208:G231" si="42">IF(($D208     =0),0,($F208     /$D208     ))</f>
        <v>6.5177543822935835E-2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6009898</v>
      </c>
      <c r="O208" s="36">
        <f t="shared" ref="O208:O231" si="46">IF(($D208     =0),0,($N208     /$D208     ))</f>
        <v>6.5177543822935835E-2</v>
      </c>
      <c r="P208" s="31">
        <v>19307139</v>
      </c>
      <c r="Q208" s="31">
        <v>115284440</v>
      </c>
      <c r="R208" s="31">
        <v>92880763</v>
      </c>
      <c r="S208" s="31">
        <v>19307139</v>
      </c>
      <c r="T208" s="36">
        <f t="shared" ref="T208:T231" si="47">IF(($Q208     =0),0,($S208     /$Q208     ))</f>
        <v>0.167473936638804</v>
      </c>
      <c r="U208" s="36">
        <f t="shared" ref="U208:U231" si="48">IF(($P208     =0),0,(($F208     /$P208     )-1))</f>
        <v>-0.68872146204572315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116384504</v>
      </c>
      <c r="E209" s="31">
        <v>116384504</v>
      </c>
      <c r="F209" s="31">
        <v>11037544</v>
      </c>
      <c r="G209" s="36">
        <f t="shared" si="42"/>
        <v>9.4836886532592007E-2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11037544</v>
      </c>
      <c r="O209" s="36">
        <f t="shared" si="46"/>
        <v>9.4836886532592007E-2</v>
      </c>
      <c r="P209" s="31">
        <v>6552669</v>
      </c>
      <c r="Q209" s="31">
        <v>139092424</v>
      </c>
      <c r="R209" s="31">
        <v>135084745</v>
      </c>
      <c r="S209" s="31">
        <v>6552669</v>
      </c>
      <c r="T209" s="36">
        <f t="shared" si="47"/>
        <v>4.71101790561936E-2</v>
      </c>
      <c r="U209" s="36">
        <f t="shared" si="48"/>
        <v>0.68443484631987372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98660431</v>
      </c>
      <c r="E210" s="31">
        <v>98660431</v>
      </c>
      <c r="F210" s="31">
        <v>23149712</v>
      </c>
      <c r="G210" s="36">
        <f t="shared" si="42"/>
        <v>0.23464028856715616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23149712</v>
      </c>
      <c r="O210" s="36">
        <f t="shared" si="46"/>
        <v>0.23464028856715616</v>
      </c>
      <c r="P210" s="31">
        <v>12600542</v>
      </c>
      <c r="Q210" s="31">
        <v>86117177</v>
      </c>
      <c r="R210" s="31">
        <v>96703907</v>
      </c>
      <c r="S210" s="31">
        <v>12600542</v>
      </c>
      <c r="T210" s="36">
        <f t="shared" si="47"/>
        <v>0.14631856778119887</v>
      </c>
      <c r="U210" s="36">
        <f t="shared" si="48"/>
        <v>0.83719970140966948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124039135</v>
      </c>
      <c r="E211" s="31">
        <v>124039135</v>
      </c>
      <c r="F211" s="31">
        <v>30563145</v>
      </c>
      <c r="G211" s="36">
        <f t="shared" si="42"/>
        <v>0.24639921102319845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30563145</v>
      </c>
      <c r="O211" s="36">
        <f t="shared" si="46"/>
        <v>0.24639921102319845</v>
      </c>
      <c r="P211" s="31">
        <v>8161880</v>
      </c>
      <c r="Q211" s="31">
        <v>63979445</v>
      </c>
      <c r="R211" s="31">
        <v>96718477</v>
      </c>
      <c r="S211" s="31">
        <v>8161880</v>
      </c>
      <c r="T211" s="36">
        <f t="shared" si="47"/>
        <v>0.1275703470075428</v>
      </c>
      <c r="U211" s="36">
        <f t="shared" si="48"/>
        <v>2.7446207246369707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122165962</v>
      </c>
      <c r="E212" s="31">
        <v>122165962</v>
      </c>
      <c r="F212" s="31">
        <v>12665859</v>
      </c>
      <c r="G212" s="36">
        <f t="shared" si="42"/>
        <v>0.10367747932930778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12665859</v>
      </c>
      <c r="O212" s="36">
        <f t="shared" si="46"/>
        <v>0.10367747932930778</v>
      </c>
      <c r="P212" s="31">
        <v>6688989</v>
      </c>
      <c r="Q212" s="31">
        <v>132576257</v>
      </c>
      <c r="R212" s="31">
        <v>132576257</v>
      </c>
      <c r="S212" s="31">
        <v>6688989</v>
      </c>
      <c r="T212" s="36">
        <f t="shared" si="47"/>
        <v>5.045389839298299E-2</v>
      </c>
      <c r="U212" s="36">
        <f t="shared" si="48"/>
        <v>0.89353861996185069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10752609</v>
      </c>
      <c r="E213" s="31">
        <v>10752609</v>
      </c>
      <c r="F213" s="31">
        <v>708148</v>
      </c>
      <c r="G213" s="36">
        <f t="shared" si="42"/>
        <v>6.5858248914286752E-2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708148</v>
      </c>
      <c r="O213" s="36">
        <f t="shared" si="46"/>
        <v>6.5858248914286752E-2</v>
      </c>
      <c r="P213" s="31">
        <v>4923786</v>
      </c>
      <c r="Q213" s="31">
        <v>8933000</v>
      </c>
      <c r="R213" s="31">
        <v>10153000</v>
      </c>
      <c r="S213" s="31">
        <v>4923786</v>
      </c>
      <c r="T213" s="36">
        <f t="shared" si="47"/>
        <v>0.55119064144184482</v>
      </c>
      <c r="U213" s="36">
        <f t="shared" si="48"/>
        <v>-0.85617815234049566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516161373</v>
      </c>
      <c r="E214" s="31">
        <v>516161373</v>
      </c>
      <c r="F214" s="31">
        <v>113364924</v>
      </c>
      <c r="G214" s="36">
        <f t="shared" si="42"/>
        <v>0.21963077814426071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113364924</v>
      </c>
      <c r="O214" s="36">
        <f t="shared" si="46"/>
        <v>0.21963077814426071</v>
      </c>
      <c r="P214" s="31">
        <v>105541126</v>
      </c>
      <c r="Q214" s="31">
        <v>484999051</v>
      </c>
      <c r="R214" s="31">
        <v>489099051</v>
      </c>
      <c r="S214" s="31">
        <v>105541126</v>
      </c>
      <c r="T214" s="36">
        <f t="shared" si="47"/>
        <v>0.21761099487182295</v>
      </c>
      <c r="U214" s="36">
        <f t="shared" si="48"/>
        <v>7.413032527244412E-2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16648870</v>
      </c>
      <c r="E215" s="31">
        <v>16648870</v>
      </c>
      <c r="F215" s="31">
        <v>3257914</v>
      </c>
      <c r="G215" s="36">
        <f t="shared" si="42"/>
        <v>0.19568379115219231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3257914</v>
      </c>
      <c r="O215" s="36">
        <f t="shared" si="46"/>
        <v>0.19568379115219231</v>
      </c>
      <c r="P215" s="31">
        <v>3481239</v>
      </c>
      <c r="Q215" s="31">
        <v>15643890</v>
      </c>
      <c r="R215" s="31">
        <v>15743890</v>
      </c>
      <c r="S215" s="31">
        <v>3481239</v>
      </c>
      <c r="T215" s="36">
        <f t="shared" si="47"/>
        <v>0.22253026580984653</v>
      </c>
      <c r="U215" s="36">
        <f t="shared" si="48"/>
        <v>-6.4151010602834235E-2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1097020992</v>
      </c>
      <c r="E216" s="32">
        <f>SUM(E208:E215)</f>
        <v>1097020992</v>
      </c>
      <c r="F216" s="32">
        <f>SUM(F208:F215)</f>
        <v>200757144</v>
      </c>
      <c r="G216" s="37">
        <f t="shared" si="42"/>
        <v>0.1830020988331279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200757144</v>
      </c>
      <c r="O216" s="37">
        <f t="shared" si="46"/>
        <v>0.1830020988331279</v>
      </c>
      <c r="P216" s="32">
        <f>SUM(P208:P215)</f>
        <v>167257370</v>
      </c>
      <c r="Q216" s="32">
        <f>SUM(Q208:Q215)</f>
        <v>1046625684</v>
      </c>
      <c r="R216" s="32">
        <f>SUM(R208:R215)</f>
        <v>1068960090</v>
      </c>
      <c r="S216" s="32">
        <f>SUM(S208:S215)</f>
        <v>167257370</v>
      </c>
      <c r="T216" s="37">
        <f t="shared" si="47"/>
        <v>0.1598062923133845</v>
      </c>
      <c r="U216" s="37">
        <f t="shared" si="48"/>
        <v>0.20028877651250876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113796317</v>
      </c>
      <c r="E217" s="31">
        <v>113796317</v>
      </c>
      <c r="F217" s="31">
        <v>30153716</v>
      </c>
      <c r="G217" s="36">
        <f t="shared" si="42"/>
        <v>0.26497971810458504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30153716</v>
      </c>
      <c r="O217" s="36">
        <f t="shared" si="46"/>
        <v>0.26497971810458504</v>
      </c>
      <c r="P217" s="31">
        <v>20397912</v>
      </c>
      <c r="Q217" s="31">
        <v>151315285</v>
      </c>
      <c r="R217" s="31">
        <v>142051904</v>
      </c>
      <c r="S217" s="31">
        <v>20397912</v>
      </c>
      <c r="T217" s="36">
        <f t="shared" si="47"/>
        <v>0.13480404177277927</v>
      </c>
      <c r="U217" s="36">
        <f t="shared" si="48"/>
        <v>0.47827463909051082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597725421</v>
      </c>
      <c r="E218" s="31">
        <v>597725421</v>
      </c>
      <c r="F218" s="31">
        <v>79826886</v>
      </c>
      <c r="G218" s="36">
        <f t="shared" si="42"/>
        <v>0.13355109753647235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79826886</v>
      </c>
      <c r="O218" s="36">
        <f t="shared" si="46"/>
        <v>0.13355109753647235</v>
      </c>
      <c r="P218" s="31">
        <v>133626775</v>
      </c>
      <c r="Q218" s="31">
        <v>530126828</v>
      </c>
      <c r="R218" s="31">
        <v>531281963</v>
      </c>
      <c r="S218" s="31">
        <v>133626775</v>
      </c>
      <c r="T218" s="36">
        <f t="shared" si="47"/>
        <v>0.25206567172638922</v>
      </c>
      <c r="U218" s="36">
        <f t="shared" si="48"/>
        <v>-0.40261309157539726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164745153</v>
      </c>
      <c r="E219" s="31">
        <v>155795152</v>
      </c>
      <c r="F219" s="31">
        <v>34767495</v>
      </c>
      <c r="G219" s="36">
        <f t="shared" si="42"/>
        <v>0.2110380449250607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34767495</v>
      </c>
      <c r="O219" s="36">
        <f t="shared" si="46"/>
        <v>0.2110380449250607</v>
      </c>
      <c r="P219" s="31">
        <v>30806015</v>
      </c>
      <c r="Q219" s="31">
        <v>139595134</v>
      </c>
      <c r="R219" s="31">
        <v>153368862</v>
      </c>
      <c r="S219" s="31">
        <v>30806015</v>
      </c>
      <c r="T219" s="36">
        <f t="shared" si="47"/>
        <v>0.22068115210949976</v>
      </c>
      <c r="U219" s="36">
        <f t="shared" si="48"/>
        <v>0.12859436704163141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15534408</v>
      </c>
      <c r="E220" s="31">
        <v>15534408</v>
      </c>
      <c r="F220" s="31">
        <v>2032557</v>
      </c>
      <c r="G220" s="36">
        <f t="shared" si="42"/>
        <v>0.1308422567503055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2032557</v>
      </c>
      <c r="O220" s="36">
        <f t="shared" si="46"/>
        <v>0.1308422567503055</v>
      </c>
      <c r="P220" s="31">
        <v>2335700</v>
      </c>
      <c r="Q220" s="31">
        <v>26858780</v>
      </c>
      <c r="R220" s="31">
        <v>25747709</v>
      </c>
      <c r="S220" s="31">
        <v>2335700</v>
      </c>
      <c r="T220" s="36">
        <f t="shared" si="47"/>
        <v>8.696225219462686E-2</v>
      </c>
      <c r="U220" s="36">
        <f t="shared" si="48"/>
        <v>-0.12978678768677487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211923193</v>
      </c>
      <c r="E221" s="31">
        <v>211923193</v>
      </c>
      <c r="F221" s="31">
        <v>23059676</v>
      </c>
      <c r="G221" s="36">
        <f t="shared" si="42"/>
        <v>0.1088114786945476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23059676</v>
      </c>
      <c r="O221" s="36">
        <f t="shared" si="46"/>
        <v>0.1088114786945476</v>
      </c>
      <c r="P221" s="31">
        <v>49362924</v>
      </c>
      <c r="Q221" s="31">
        <v>204810868</v>
      </c>
      <c r="R221" s="31">
        <v>213042252</v>
      </c>
      <c r="S221" s="31">
        <v>49362924</v>
      </c>
      <c r="T221" s="36">
        <f t="shared" si="47"/>
        <v>0.2410171124317485</v>
      </c>
      <c r="U221" s="36">
        <f t="shared" si="48"/>
        <v>-0.53285433415573191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108413865</v>
      </c>
      <c r="E222" s="31">
        <v>108413865</v>
      </c>
      <c r="F222" s="31">
        <v>30037115</v>
      </c>
      <c r="G222" s="36">
        <f t="shared" si="42"/>
        <v>0.2770597192526989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30037115</v>
      </c>
      <c r="O222" s="36">
        <f t="shared" si="46"/>
        <v>0.2770597192526989</v>
      </c>
      <c r="P222" s="31">
        <v>17499927</v>
      </c>
      <c r="Q222" s="31">
        <v>99443988</v>
      </c>
      <c r="R222" s="31">
        <v>109698732</v>
      </c>
      <c r="S222" s="31">
        <v>17499927</v>
      </c>
      <c r="T222" s="36">
        <f t="shared" si="47"/>
        <v>0.17597772728100969</v>
      </c>
      <c r="U222" s="36">
        <f t="shared" si="48"/>
        <v>0.71641373132585073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1212138357</v>
      </c>
      <c r="E224" s="32">
        <f>SUM(E217:E223)</f>
        <v>1203188356</v>
      </c>
      <c r="F224" s="32">
        <f>SUM(F217:F223)</f>
        <v>199877445</v>
      </c>
      <c r="G224" s="37">
        <f t="shared" si="42"/>
        <v>0.16489655974148831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199877445</v>
      </c>
      <c r="O224" s="37">
        <f t="shared" si="46"/>
        <v>0.16489655974148831</v>
      </c>
      <c r="P224" s="32">
        <f>SUM(P217:P223)</f>
        <v>254029253</v>
      </c>
      <c r="Q224" s="32">
        <f>SUM(Q217:Q223)</f>
        <v>1152150883</v>
      </c>
      <c r="R224" s="32">
        <f>SUM(R217:R223)</f>
        <v>1175191422</v>
      </c>
      <c r="S224" s="32">
        <f>SUM(S217:S223)</f>
        <v>254029253</v>
      </c>
      <c r="T224" s="37">
        <f t="shared" si="47"/>
        <v>0.22048262666652838</v>
      </c>
      <c r="U224" s="37">
        <f t="shared" si="48"/>
        <v>-0.21317154367257063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65764987</v>
      </c>
      <c r="E225" s="31">
        <v>65764987</v>
      </c>
      <c r="F225" s="31">
        <v>5133891</v>
      </c>
      <c r="G225" s="36">
        <f t="shared" si="42"/>
        <v>7.8064198507330346E-2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5133891</v>
      </c>
      <c r="O225" s="36">
        <f t="shared" si="46"/>
        <v>7.8064198507330346E-2</v>
      </c>
      <c r="P225" s="31">
        <v>6600115</v>
      </c>
      <c r="Q225" s="31">
        <v>58732416</v>
      </c>
      <c r="R225" s="31">
        <v>60232416</v>
      </c>
      <c r="S225" s="31">
        <v>6600115</v>
      </c>
      <c r="T225" s="36">
        <f t="shared" si="47"/>
        <v>0.1123760173598171</v>
      </c>
      <c r="U225" s="36">
        <f t="shared" si="48"/>
        <v>-0.22215128069738177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229349108</v>
      </c>
      <c r="E226" s="31">
        <v>230169108</v>
      </c>
      <c r="F226" s="31">
        <v>53121489</v>
      </c>
      <c r="G226" s="36">
        <f t="shared" si="42"/>
        <v>0.23161846785992296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53121489</v>
      </c>
      <c r="O226" s="36">
        <f t="shared" si="46"/>
        <v>0.23161846785992296</v>
      </c>
      <c r="P226" s="31">
        <v>43110051</v>
      </c>
      <c r="Q226" s="31">
        <v>181306842</v>
      </c>
      <c r="R226" s="31">
        <v>180306842</v>
      </c>
      <c r="S226" s="31">
        <v>43110051</v>
      </c>
      <c r="T226" s="36">
        <f t="shared" si="47"/>
        <v>0.23777398869481164</v>
      </c>
      <c r="U226" s="36">
        <f t="shared" si="48"/>
        <v>0.23222978789795445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174767183</v>
      </c>
      <c r="E227" s="31">
        <v>174767183</v>
      </c>
      <c r="F227" s="31">
        <v>53352644</v>
      </c>
      <c r="G227" s="36">
        <f t="shared" si="42"/>
        <v>0.30527838856337236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53352644</v>
      </c>
      <c r="O227" s="36">
        <f t="shared" si="46"/>
        <v>0.30527838856337236</v>
      </c>
      <c r="P227" s="31">
        <v>56074556</v>
      </c>
      <c r="Q227" s="31">
        <v>221303325</v>
      </c>
      <c r="R227" s="31">
        <v>261719543</v>
      </c>
      <c r="S227" s="31">
        <v>56074556</v>
      </c>
      <c r="T227" s="36">
        <f t="shared" si="47"/>
        <v>0.25338325124577321</v>
      </c>
      <c r="U227" s="36">
        <f t="shared" si="48"/>
        <v>-4.8540946093269088E-2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277537401</v>
      </c>
      <c r="E228" s="31">
        <v>277537401</v>
      </c>
      <c r="F228" s="31">
        <v>67071136</v>
      </c>
      <c r="G228" s="36">
        <f t="shared" si="42"/>
        <v>0.24166521614144537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67071136</v>
      </c>
      <c r="O228" s="36">
        <f t="shared" si="46"/>
        <v>0.24166521614144537</v>
      </c>
      <c r="P228" s="31">
        <v>67527428</v>
      </c>
      <c r="Q228" s="31">
        <v>370756032</v>
      </c>
      <c r="R228" s="31">
        <v>299923950</v>
      </c>
      <c r="S228" s="31">
        <v>67527428</v>
      </c>
      <c r="T228" s="36">
        <f t="shared" si="47"/>
        <v>0.18213440152472016</v>
      </c>
      <c r="U228" s="36">
        <f t="shared" si="48"/>
        <v>-6.7571357819226074E-3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5273124</v>
      </c>
      <c r="E229" s="31">
        <v>5273124</v>
      </c>
      <c r="F229" s="31">
        <v>720038</v>
      </c>
      <c r="G229" s="36">
        <f t="shared" si="42"/>
        <v>0.13654865692519272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720038</v>
      </c>
      <c r="O229" s="36">
        <f t="shared" si="46"/>
        <v>0.13654865692519272</v>
      </c>
      <c r="P229" s="31">
        <v>633377</v>
      </c>
      <c r="Q229" s="31">
        <v>5237979</v>
      </c>
      <c r="R229" s="31">
        <v>4542230</v>
      </c>
      <c r="S229" s="31">
        <v>633377</v>
      </c>
      <c r="T229" s="36">
        <f t="shared" si="47"/>
        <v>0.12092011059990886</v>
      </c>
      <c r="U229" s="36">
        <f t="shared" si="48"/>
        <v>0.13682372425901157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752691803</v>
      </c>
      <c r="E230" s="32">
        <f>SUM(E225:E229)</f>
        <v>753511803</v>
      </c>
      <c r="F230" s="32">
        <f>SUM(F225:F229)</f>
        <v>179399198</v>
      </c>
      <c r="G230" s="37">
        <f t="shared" si="42"/>
        <v>0.23834349900579427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179399198</v>
      </c>
      <c r="O230" s="37">
        <f t="shared" si="46"/>
        <v>0.23834349900579427</v>
      </c>
      <c r="P230" s="32">
        <f>SUM(P225:P229)</f>
        <v>173945527</v>
      </c>
      <c r="Q230" s="32">
        <f>SUM(Q225:Q229)</f>
        <v>837336594</v>
      </c>
      <c r="R230" s="32">
        <f>SUM(R225:R229)</f>
        <v>806724981</v>
      </c>
      <c r="S230" s="32">
        <f>SUM(S225:S229)</f>
        <v>173945527</v>
      </c>
      <c r="T230" s="37">
        <f t="shared" si="47"/>
        <v>0.20773668348716645</v>
      </c>
      <c r="U230" s="37">
        <f t="shared" si="48"/>
        <v>3.1352752175110465E-2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3061851152</v>
      </c>
      <c r="E231" s="32">
        <f>SUM(E208:E215,E217:E223,E225:E229)</f>
        <v>3053721151</v>
      </c>
      <c r="F231" s="32">
        <f>SUM(F208:F215,F217:F223,F225:F229)</f>
        <v>580033787</v>
      </c>
      <c r="G231" s="37">
        <f t="shared" si="42"/>
        <v>0.18943892377691912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580033787</v>
      </c>
      <c r="O231" s="37">
        <f t="shared" si="46"/>
        <v>0.18943892377691912</v>
      </c>
      <c r="P231" s="32">
        <f>SUM(P208:P215,P217:P223,P225:P229)</f>
        <v>595232150</v>
      </c>
      <c r="Q231" s="32">
        <f>SUM(Q208:Q215,Q217:Q223,Q225:Q229)</f>
        <v>3036113161</v>
      </c>
      <c r="R231" s="32">
        <f>SUM(R208:R215,R217:R223,R225:R229)</f>
        <v>3050876493</v>
      </c>
      <c r="S231" s="32">
        <f>SUM(S208:S215,S217:S223,S225:S229)</f>
        <v>595232150</v>
      </c>
      <c r="T231" s="37">
        <f t="shared" si="47"/>
        <v>0.19605071301227431</v>
      </c>
      <c r="U231" s="37">
        <f t="shared" si="48"/>
        <v>-2.5533504868646584E-2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153669798</v>
      </c>
      <c r="E234" s="31">
        <v>153669798</v>
      </c>
      <c r="F234" s="31">
        <v>42091012</v>
      </c>
      <c r="G234" s="36">
        <f t="shared" ref="G234:G260" si="49">IF(($D234     =0),0,($F234     /$D234     ))</f>
        <v>0.27390555950363127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42091012</v>
      </c>
      <c r="O234" s="36">
        <f t="shared" ref="O234:O260" si="53">IF(($D234     =0),0,($N234     /$D234     ))</f>
        <v>0.27390555950363127</v>
      </c>
      <c r="P234" s="31">
        <v>12124180</v>
      </c>
      <c r="Q234" s="31">
        <v>167548275</v>
      </c>
      <c r="R234" s="31">
        <v>169209892</v>
      </c>
      <c r="S234" s="31">
        <v>12124180</v>
      </c>
      <c r="T234" s="36">
        <f t="shared" ref="T234:T260" si="54">IF(($Q234     =0),0,($S234     /$Q234     ))</f>
        <v>7.2362308713712506E-2</v>
      </c>
      <c r="U234" s="36">
        <f t="shared" ref="U234:U260" si="55">IF(($P234     =0),0,(($F234     /$P234     )-1))</f>
        <v>2.4716584544274336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317527122</v>
      </c>
      <c r="E235" s="31">
        <v>317527122</v>
      </c>
      <c r="F235" s="31">
        <v>44964702</v>
      </c>
      <c r="G235" s="36">
        <f t="shared" si="49"/>
        <v>0.14160901190670572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44964702</v>
      </c>
      <c r="O235" s="36">
        <f t="shared" si="53"/>
        <v>0.14160901190670572</v>
      </c>
      <c r="P235" s="31">
        <v>62854177</v>
      </c>
      <c r="Q235" s="31">
        <v>280908341</v>
      </c>
      <c r="R235" s="31">
        <v>280590430</v>
      </c>
      <c r="S235" s="31">
        <v>62854177</v>
      </c>
      <c r="T235" s="36">
        <f t="shared" si="54"/>
        <v>0.22375333098421596</v>
      </c>
      <c r="U235" s="36">
        <f t="shared" si="55"/>
        <v>-0.28461871356616442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1117338203</v>
      </c>
      <c r="E236" s="31">
        <v>1117338203</v>
      </c>
      <c r="F236" s="31">
        <v>81146031</v>
      </c>
      <c r="G236" s="36">
        <f t="shared" si="49"/>
        <v>7.2624412896763718E-2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81146031</v>
      </c>
      <c r="O236" s="36">
        <f t="shared" si="53"/>
        <v>7.2624412896763718E-2</v>
      </c>
      <c r="P236" s="31">
        <v>130414832</v>
      </c>
      <c r="Q236" s="31">
        <v>990713285</v>
      </c>
      <c r="R236" s="31">
        <v>992579425</v>
      </c>
      <c r="S236" s="31">
        <v>130414832</v>
      </c>
      <c r="T236" s="36">
        <f t="shared" si="54"/>
        <v>0.13163731018303645</v>
      </c>
      <c r="U236" s="36">
        <f t="shared" si="55"/>
        <v>-0.37778525835159604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21294501</v>
      </c>
      <c r="E237" s="31">
        <v>21294501</v>
      </c>
      <c r="F237" s="31">
        <v>2349089</v>
      </c>
      <c r="G237" s="36">
        <f t="shared" si="49"/>
        <v>0.11031434829113863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2349089</v>
      </c>
      <c r="O237" s="36">
        <f t="shared" si="53"/>
        <v>0.11031434829113863</v>
      </c>
      <c r="P237" s="31">
        <v>2266705</v>
      </c>
      <c r="Q237" s="31">
        <v>14818362</v>
      </c>
      <c r="R237" s="31">
        <v>15638662</v>
      </c>
      <c r="S237" s="31">
        <v>2266705</v>
      </c>
      <c r="T237" s="36">
        <f t="shared" si="54"/>
        <v>0.15296596209486582</v>
      </c>
      <c r="U237" s="36">
        <f t="shared" si="55"/>
        <v>3.6345267690325755E-2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492992874</v>
      </c>
      <c r="E238" s="31">
        <v>492992874</v>
      </c>
      <c r="F238" s="31">
        <v>642273072</v>
      </c>
      <c r="G238" s="36">
        <f t="shared" si="49"/>
        <v>1.302803967101561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642273072</v>
      </c>
      <c r="O238" s="36">
        <f t="shared" si="53"/>
        <v>1.302803967101561</v>
      </c>
      <c r="P238" s="31">
        <v>52644574</v>
      </c>
      <c r="Q238" s="31">
        <v>462074451</v>
      </c>
      <c r="R238" s="31">
        <v>472074451</v>
      </c>
      <c r="S238" s="31">
        <v>52644574</v>
      </c>
      <c r="T238" s="36">
        <f t="shared" si="54"/>
        <v>0.11393093447618466</v>
      </c>
      <c r="U238" s="36">
        <f t="shared" si="55"/>
        <v>11.200176071326933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1104124</v>
      </c>
      <c r="E239" s="31">
        <v>1104124</v>
      </c>
      <c r="F239" s="31">
        <v>239571</v>
      </c>
      <c r="G239" s="36">
        <f t="shared" si="49"/>
        <v>0.21697834663497939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239571</v>
      </c>
      <c r="O239" s="36">
        <f t="shared" si="53"/>
        <v>0.21697834663497939</v>
      </c>
      <c r="P239" s="31">
        <v>454115</v>
      </c>
      <c r="Q239" s="31">
        <v>3755290</v>
      </c>
      <c r="R239" s="31">
        <v>3096355</v>
      </c>
      <c r="S239" s="31">
        <v>454115</v>
      </c>
      <c r="T239" s="36">
        <f t="shared" si="54"/>
        <v>0.12092674600363754</v>
      </c>
      <c r="U239" s="36">
        <f t="shared" si="55"/>
        <v>-0.47244420466181469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2103926622</v>
      </c>
      <c r="E240" s="32">
        <f>SUM(E234:E239)</f>
        <v>2103926622</v>
      </c>
      <c r="F240" s="32">
        <f>SUM(F234:F239)</f>
        <v>813063477</v>
      </c>
      <c r="G240" s="37">
        <f t="shared" si="49"/>
        <v>0.38645049142783272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813063477</v>
      </c>
      <c r="O240" s="37">
        <f t="shared" si="53"/>
        <v>0.38645049142783272</v>
      </c>
      <c r="P240" s="32">
        <f>SUM(P234:P239)</f>
        <v>260758583</v>
      </c>
      <c r="Q240" s="32">
        <f>SUM(Q234:Q239)</f>
        <v>1919818004</v>
      </c>
      <c r="R240" s="32">
        <f>SUM(R234:R239)</f>
        <v>1933189215</v>
      </c>
      <c r="S240" s="32">
        <f>SUM(S234:S239)</f>
        <v>260758583</v>
      </c>
      <c r="T240" s="37">
        <f t="shared" si="54"/>
        <v>0.13582463673988965</v>
      </c>
      <c r="U240" s="37">
        <f t="shared" si="55"/>
        <v>2.1180698546747356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15138851</v>
      </c>
      <c r="E242" s="31">
        <v>15138851</v>
      </c>
      <c r="F242" s="31">
        <v>954762</v>
      </c>
      <c r="G242" s="36">
        <f t="shared" si="49"/>
        <v>6.3067005547514807E-2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954762</v>
      </c>
      <c r="O242" s="36">
        <f t="shared" si="53"/>
        <v>6.3067005547514807E-2</v>
      </c>
      <c r="P242" s="31">
        <v>1404704</v>
      </c>
      <c r="Q242" s="31">
        <v>7124832</v>
      </c>
      <c r="R242" s="31">
        <v>6611004</v>
      </c>
      <c r="S242" s="31">
        <v>1404704</v>
      </c>
      <c r="T242" s="36">
        <f t="shared" si="54"/>
        <v>0.19715608732949774</v>
      </c>
      <c r="U242" s="36">
        <f t="shared" si="55"/>
        <v>-0.32031089823905967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118436498</v>
      </c>
      <c r="E243" s="31">
        <v>118436498</v>
      </c>
      <c r="F243" s="31">
        <v>19315078</v>
      </c>
      <c r="G243" s="36">
        <f t="shared" si="49"/>
        <v>0.16308383248548941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19315078</v>
      </c>
      <c r="O243" s="36">
        <f t="shared" si="53"/>
        <v>0.16308383248548941</v>
      </c>
      <c r="P243" s="31">
        <v>10604230</v>
      </c>
      <c r="Q243" s="31">
        <v>119173116</v>
      </c>
      <c r="R243" s="31">
        <v>122211116</v>
      </c>
      <c r="S243" s="31">
        <v>10604230</v>
      </c>
      <c r="T243" s="36">
        <f t="shared" si="54"/>
        <v>8.8981729738442011E-2</v>
      </c>
      <c r="U243" s="36">
        <f t="shared" si="55"/>
        <v>0.82145030803745289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26578627</v>
      </c>
      <c r="E244" s="31">
        <v>26578627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17038357</v>
      </c>
      <c r="R244" s="31">
        <v>17038357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15522756</v>
      </c>
      <c r="E245" s="31">
        <v>15522756</v>
      </c>
      <c r="F245" s="31">
        <v>2855489</v>
      </c>
      <c r="G245" s="36">
        <f t="shared" si="49"/>
        <v>0.18395502705833938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2855489</v>
      </c>
      <c r="O245" s="36">
        <f t="shared" si="53"/>
        <v>0.18395502705833938</v>
      </c>
      <c r="P245" s="31">
        <v>2448776</v>
      </c>
      <c r="Q245" s="31">
        <v>13262357</v>
      </c>
      <c r="R245" s="31">
        <v>13966285</v>
      </c>
      <c r="S245" s="31">
        <v>2448776</v>
      </c>
      <c r="T245" s="36">
        <f t="shared" si="54"/>
        <v>0.1846410860452633</v>
      </c>
      <c r="U245" s="36">
        <f t="shared" si="55"/>
        <v>0.16608828247254959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185045435</v>
      </c>
      <c r="E246" s="31">
        <v>185045435</v>
      </c>
      <c r="F246" s="31">
        <v>133706074</v>
      </c>
      <c r="G246" s="36">
        <f t="shared" si="49"/>
        <v>0.72255807877670697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133706074</v>
      </c>
      <c r="O246" s="36">
        <f t="shared" si="53"/>
        <v>0.72255807877670697</v>
      </c>
      <c r="P246" s="31">
        <v>122050768</v>
      </c>
      <c r="Q246" s="31">
        <v>341414553</v>
      </c>
      <c r="R246" s="31">
        <v>341414553</v>
      </c>
      <c r="S246" s="31">
        <v>122050768</v>
      </c>
      <c r="T246" s="36">
        <f t="shared" si="54"/>
        <v>0.35748554631764629</v>
      </c>
      <c r="U246" s="36">
        <f t="shared" si="55"/>
        <v>9.5495556406494764E-2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360722167</v>
      </c>
      <c r="E247" s="32">
        <f>SUM(E241:E246)</f>
        <v>360722167</v>
      </c>
      <c r="F247" s="32">
        <f>SUM(F241:F246)</f>
        <v>156831403</v>
      </c>
      <c r="G247" s="37">
        <f t="shared" si="49"/>
        <v>0.43477062777791531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156831403</v>
      </c>
      <c r="O247" s="37">
        <f t="shared" si="53"/>
        <v>0.43477062777791531</v>
      </c>
      <c r="P247" s="32">
        <f>SUM(P241:P246)</f>
        <v>136508478</v>
      </c>
      <c r="Q247" s="32">
        <f>SUM(Q241:Q246)</f>
        <v>498013215</v>
      </c>
      <c r="R247" s="32">
        <f>SUM(R241:R246)</f>
        <v>501241315</v>
      </c>
      <c r="S247" s="32">
        <f>SUM(S241:S246)</f>
        <v>136508478</v>
      </c>
      <c r="T247" s="37">
        <f t="shared" si="54"/>
        <v>0.27410613591850169</v>
      </c>
      <c r="U247" s="37">
        <f t="shared" si="55"/>
        <v>0.14887665072348111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21408918</v>
      </c>
      <c r="E248" s="31">
        <v>21408918</v>
      </c>
      <c r="F248" s="31">
        <v>1083171</v>
      </c>
      <c r="G248" s="36">
        <f t="shared" si="49"/>
        <v>5.0594383144444761E-2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1083171</v>
      </c>
      <c r="O248" s="36">
        <f t="shared" si="53"/>
        <v>5.0594383144444761E-2</v>
      </c>
      <c r="P248" s="31">
        <v>3710639</v>
      </c>
      <c r="Q248" s="31">
        <v>31801130</v>
      </c>
      <c r="R248" s="31">
        <v>32329165</v>
      </c>
      <c r="S248" s="31">
        <v>3710639</v>
      </c>
      <c r="T248" s="36">
        <f t="shared" si="54"/>
        <v>0.11668261473727506</v>
      </c>
      <c r="U248" s="36">
        <f t="shared" si="55"/>
        <v>-0.70809043940949257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20676960</v>
      </c>
      <c r="E249" s="31">
        <v>20676960</v>
      </c>
      <c r="F249" s="31">
        <v>2520884</v>
      </c>
      <c r="G249" s="36">
        <f t="shared" si="49"/>
        <v>0.12191753526630607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2520884</v>
      </c>
      <c r="O249" s="36">
        <f t="shared" si="53"/>
        <v>0.12191753526630607</v>
      </c>
      <c r="P249" s="31">
        <v>1546578</v>
      </c>
      <c r="Q249" s="31">
        <v>7933046</v>
      </c>
      <c r="R249" s="31">
        <v>9481188</v>
      </c>
      <c r="S249" s="31">
        <v>1546578</v>
      </c>
      <c r="T249" s="36">
        <f t="shared" si="54"/>
        <v>0.19495386765688741</v>
      </c>
      <c r="U249" s="36">
        <f t="shared" si="55"/>
        <v>0.62997533910349168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3497370</v>
      </c>
      <c r="E250" s="31">
        <v>3497370</v>
      </c>
      <c r="F250" s="31">
        <v>799140</v>
      </c>
      <c r="G250" s="36">
        <f t="shared" si="49"/>
        <v>0.22849741377091928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799140</v>
      </c>
      <c r="O250" s="36">
        <f t="shared" si="53"/>
        <v>0.22849741377091928</v>
      </c>
      <c r="P250" s="31">
        <v>1539057</v>
      </c>
      <c r="Q250" s="31">
        <v>3052232</v>
      </c>
      <c r="R250" s="31">
        <v>4851232</v>
      </c>
      <c r="S250" s="31">
        <v>1539057</v>
      </c>
      <c r="T250" s="36">
        <f t="shared" si="54"/>
        <v>0.50423984808494238</v>
      </c>
      <c r="U250" s="36">
        <f t="shared" si="55"/>
        <v>-0.48075997185289432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9719623</v>
      </c>
      <c r="E251" s="31">
        <v>9719623</v>
      </c>
      <c r="F251" s="31">
        <v>1727521</v>
      </c>
      <c r="G251" s="36">
        <f t="shared" si="49"/>
        <v>0.17773539158874785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1727521</v>
      </c>
      <c r="O251" s="36">
        <f t="shared" si="53"/>
        <v>0.17773539158874785</v>
      </c>
      <c r="P251" s="31">
        <v>1038488</v>
      </c>
      <c r="Q251" s="31">
        <v>10815119</v>
      </c>
      <c r="R251" s="31">
        <v>10815119</v>
      </c>
      <c r="S251" s="31">
        <v>1038488</v>
      </c>
      <c r="T251" s="36">
        <f t="shared" si="54"/>
        <v>9.6021874562822657E-2</v>
      </c>
      <c r="U251" s="36">
        <f t="shared" si="55"/>
        <v>0.66349635238924276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221678435</v>
      </c>
      <c r="E253" s="31">
        <v>221678435</v>
      </c>
      <c r="F253" s="31">
        <v>23707983</v>
      </c>
      <c r="G253" s="36">
        <f t="shared" si="49"/>
        <v>0.10694762889317583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23707983</v>
      </c>
      <c r="O253" s="36">
        <f t="shared" si="53"/>
        <v>0.10694762889317583</v>
      </c>
      <c r="P253" s="31">
        <v>13634375</v>
      </c>
      <c r="Q253" s="31">
        <v>196807182</v>
      </c>
      <c r="R253" s="31">
        <v>245167182</v>
      </c>
      <c r="S253" s="31">
        <v>13634375</v>
      </c>
      <c r="T253" s="36">
        <f t="shared" si="54"/>
        <v>6.9277832553895316E-2</v>
      </c>
      <c r="U253" s="36">
        <f t="shared" si="55"/>
        <v>0.73883900068760022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276981306</v>
      </c>
      <c r="E254" s="32">
        <f>SUM(E248:E253)</f>
        <v>276981306</v>
      </c>
      <c r="F254" s="32">
        <f>SUM(F248:F253)</f>
        <v>29838699</v>
      </c>
      <c r="G254" s="37">
        <f t="shared" si="49"/>
        <v>0.1077282053107223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29838699</v>
      </c>
      <c r="O254" s="37">
        <f t="shared" si="53"/>
        <v>0.1077282053107223</v>
      </c>
      <c r="P254" s="32">
        <f>SUM(P248:P253)</f>
        <v>21469137</v>
      </c>
      <c r="Q254" s="32">
        <f>SUM(Q248:Q253)</f>
        <v>250408709</v>
      </c>
      <c r="R254" s="32">
        <f>SUM(R248:R253)</f>
        <v>302643886</v>
      </c>
      <c r="S254" s="32">
        <f>SUM(S248:S253)</f>
        <v>21469137</v>
      </c>
      <c r="T254" s="37">
        <f t="shared" si="54"/>
        <v>8.573638307444012E-2</v>
      </c>
      <c r="U254" s="37">
        <f t="shared" si="55"/>
        <v>0.38984156652407598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672384967</v>
      </c>
      <c r="E255" s="31">
        <v>672384967</v>
      </c>
      <c r="F255" s="31">
        <v>50680020</v>
      </c>
      <c r="G255" s="36">
        <f t="shared" si="49"/>
        <v>7.5373517385614E-2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50680020</v>
      </c>
      <c r="O255" s="36">
        <f t="shared" si="53"/>
        <v>7.5373517385614E-2</v>
      </c>
      <c r="P255" s="31">
        <v>140447745</v>
      </c>
      <c r="Q255" s="31">
        <v>422781466</v>
      </c>
      <c r="R255" s="31">
        <v>755576525</v>
      </c>
      <c r="S255" s="31">
        <v>140447745</v>
      </c>
      <c r="T255" s="36">
        <f t="shared" si="54"/>
        <v>0.33219938974335267</v>
      </c>
      <c r="U255" s="36">
        <f t="shared" si="55"/>
        <v>-0.63915390738384592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88154335</v>
      </c>
      <c r="E256" s="31">
        <v>88154335</v>
      </c>
      <c r="F256" s="31">
        <v>12413001</v>
      </c>
      <c r="G256" s="36">
        <f t="shared" si="49"/>
        <v>0.14080987622446475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12413001</v>
      </c>
      <c r="O256" s="36">
        <f t="shared" si="53"/>
        <v>0.14080987622446475</v>
      </c>
      <c r="P256" s="31">
        <v>6783991</v>
      </c>
      <c r="Q256" s="31">
        <v>76452668</v>
      </c>
      <c r="R256" s="31">
        <v>77097668</v>
      </c>
      <c r="S256" s="31">
        <v>6783991</v>
      </c>
      <c r="T256" s="36">
        <f t="shared" si="54"/>
        <v>8.8734522646089997E-2</v>
      </c>
      <c r="U256" s="36">
        <f t="shared" si="55"/>
        <v>0.82974903710809755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126220684</v>
      </c>
      <c r="E257" s="31">
        <v>126220684</v>
      </c>
      <c r="F257" s="31">
        <v>12530607</v>
      </c>
      <c r="G257" s="36">
        <f t="shared" si="49"/>
        <v>9.9275385007420808E-2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12530607</v>
      </c>
      <c r="O257" s="36">
        <f t="shared" si="53"/>
        <v>9.9275385007420808E-2</v>
      </c>
      <c r="P257" s="31">
        <v>2731938</v>
      </c>
      <c r="Q257" s="31">
        <v>122135334</v>
      </c>
      <c r="R257" s="31">
        <v>115612004</v>
      </c>
      <c r="S257" s="31">
        <v>2731938</v>
      </c>
      <c r="T257" s="36">
        <f t="shared" si="54"/>
        <v>2.2368121578969113E-2</v>
      </c>
      <c r="U257" s="36">
        <f t="shared" si="55"/>
        <v>3.586709874089383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886759986</v>
      </c>
      <c r="E259" s="32">
        <f>SUM(E255:E258)</f>
        <v>886759986</v>
      </c>
      <c r="F259" s="32">
        <f>SUM(F255:F258)</f>
        <v>75623628</v>
      </c>
      <c r="G259" s="37">
        <f t="shared" si="49"/>
        <v>8.5280830432057864E-2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75623628</v>
      </c>
      <c r="O259" s="37">
        <f t="shared" si="53"/>
        <v>8.5280830432057864E-2</v>
      </c>
      <c r="P259" s="32">
        <f>SUM(P255:P258)</f>
        <v>149963674</v>
      </c>
      <c r="Q259" s="32">
        <f>SUM(Q255:Q258)</f>
        <v>621369468</v>
      </c>
      <c r="R259" s="32">
        <f>SUM(R255:R258)</f>
        <v>948286197</v>
      </c>
      <c r="S259" s="32">
        <f>SUM(S255:S258)</f>
        <v>149963674</v>
      </c>
      <c r="T259" s="37">
        <f t="shared" si="54"/>
        <v>0.24134380867262054</v>
      </c>
      <c r="U259" s="37">
        <f t="shared" si="55"/>
        <v>-0.49572035691790262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3628390081</v>
      </c>
      <c r="E260" s="32">
        <f>SUM(E234:E239,E241:E246,E248:E253,E255:E258)</f>
        <v>3628390081</v>
      </c>
      <c r="F260" s="32">
        <f>SUM(F234:F239,F241:F246,F248:F253,F255:F258)</f>
        <v>1075357207</v>
      </c>
      <c r="G260" s="37">
        <f t="shared" si="49"/>
        <v>0.29637309743268475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1075357207</v>
      </c>
      <c r="O260" s="37">
        <f t="shared" si="53"/>
        <v>0.29637309743268475</v>
      </c>
      <c r="P260" s="32">
        <f>SUM(P234:P239,P241:P246,P248:P253,P255:P258)</f>
        <v>568699872</v>
      </c>
      <c r="Q260" s="32">
        <f>SUM(Q234:Q239,Q241:Q246,Q248:Q253,Q255:Q258)</f>
        <v>3289609396</v>
      </c>
      <c r="R260" s="32">
        <f>SUM(R234:R239,R241:R246,R248:R253,R255:R258)</f>
        <v>3685360613</v>
      </c>
      <c r="S260" s="32">
        <f>SUM(S234:S239,S241:S246,S248:S253,S255:S258)</f>
        <v>568699872</v>
      </c>
      <c r="T260" s="37">
        <f t="shared" si="54"/>
        <v>0.17287762878216195</v>
      </c>
      <c r="U260" s="37">
        <f t="shared" si="55"/>
        <v>0.89090460530295323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82143300</v>
      </c>
      <c r="E263" s="31">
        <v>82143300</v>
      </c>
      <c r="F263" s="31">
        <v>7099445</v>
      </c>
      <c r="G263" s="36">
        <f t="shared" ref="G263:G299" si="56">IF(($D263     =0),0,($F263     /$D263     ))</f>
        <v>8.6427560129675826E-2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7099445</v>
      </c>
      <c r="O263" s="36">
        <f t="shared" ref="O263:O299" si="60">IF(($D263     =0),0,($N263     /$D263     ))</f>
        <v>8.6427560129675826E-2</v>
      </c>
      <c r="P263" s="31">
        <v>2601116</v>
      </c>
      <c r="Q263" s="31">
        <v>73446400</v>
      </c>
      <c r="R263" s="31">
        <v>85767189</v>
      </c>
      <c r="S263" s="31">
        <v>2601116</v>
      </c>
      <c r="T263" s="36">
        <f t="shared" ref="T263:T299" si="61">IF(($Q263     =0),0,($S263     /$Q263     ))</f>
        <v>3.5415159898919482E-2</v>
      </c>
      <c r="U263" s="36">
        <f t="shared" ref="U263:U299" si="62">IF(($P263     =0),0,(($F263     /$P263     )-1))</f>
        <v>1.729384233536682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55880090</v>
      </c>
      <c r="E264" s="31">
        <v>55880090</v>
      </c>
      <c r="F264" s="31">
        <v>13735538</v>
      </c>
      <c r="G264" s="36">
        <f t="shared" si="56"/>
        <v>0.24580379165459468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13735538</v>
      </c>
      <c r="O264" s="36">
        <f t="shared" si="60"/>
        <v>0.24580379165459468</v>
      </c>
      <c r="P264" s="31">
        <v>7557399</v>
      </c>
      <c r="Q264" s="31">
        <v>54983510</v>
      </c>
      <c r="R264" s="31">
        <v>52561423</v>
      </c>
      <c r="S264" s="31">
        <v>7557399</v>
      </c>
      <c r="T264" s="36">
        <f t="shared" si="61"/>
        <v>0.13744846409405292</v>
      </c>
      <c r="U264" s="36">
        <f t="shared" si="62"/>
        <v>0.81749541078881771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69855796</v>
      </c>
      <c r="E265" s="31">
        <v>69855796</v>
      </c>
      <c r="F265" s="31">
        <v>9047679</v>
      </c>
      <c r="G265" s="36">
        <f t="shared" si="56"/>
        <v>0.12951937445534226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9047679</v>
      </c>
      <c r="O265" s="36">
        <f t="shared" si="60"/>
        <v>0.12951937445534226</v>
      </c>
      <c r="P265" s="31">
        <v>10765995</v>
      </c>
      <c r="Q265" s="31">
        <v>60870902</v>
      </c>
      <c r="R265" s="31">
        <v>69512977</v>
      </c>
      <c r="S265" s="31">
        <v>10765995</v>
      </c>
      <c r="T265" s="36">
        <f t="shared" si="61"/>
        <v>0.17686603362637865</v>
      </c>
      <c r="U265" s="36">
        <f t="shared" si="62"/>
        <v>-0.15960587014948457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207879186</v>
      </c>
      <c r="E267" s="32">
        <f>SUM(E263:E266)</f>
        <v>207879186</v>
      </c>
      <c r="F267" s="32">
        <f>SUM(F263:F266)</f>
        <v>29882662</v>
      </c>
      <c r="G267" s="37">
        <f t="shared" si="56"/>
        <v>0.14375013956423707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29882662</v>
      </c>
      <c r="O267" s="37">
        <f t="shared" si="60"/>
        <v>0.14375013956423707</v>
      </c>
      <c r="P267" s="32">
        <f>SUM(P263:P266)</f>
        <v>20924510</v>
      </c>
      <c r="Q267" s="32">
        <f>SUM(Q263:Q266)</f>
        <v>189300812</v>
      </c>
      <c r="R267" s="32">
        <f>SUM(R263:R266)</f>
        <v>207841589</v>
      </c>
      <c r="S267" s="32">
        <f>SUM(S263:S266)</f>
        <v>20924510</v>
      </c>
      <c r="T267" s="37">
        <f t="shared" si="61"/>
        <v>0.11053576463264193</v>
      </c>
      <c r="U267" s="37">
        <f t="shared" si="62"/>
        <v>0.42811764767729321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11454411</v>
      </c>
      <c r="E268" s="31">
        <v>11454411</v>
      </c>
      <c r="F268" s="31">
        <v>405699</v>
      </c>
      <c r="G268" s="36">
        <f t="shared" si="56"/>
        <v>3.5418582413360232E-2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405699</v>
      </c>
      <c r="O268" s="36">
        <f t="shared" si="60"/>
        <v>3.5418582413360232E-2</v>
      </c>
      <c r="P268" s="31">
        <v>481190</v>
      </c>
      <c r="Q268" s="31">
        <v>7665276</v>
      </c>
      <c r="R268" s="31">
        <v>11583000</v>
      </c>
      <c r="S268" s="31">
        <v>481190</v>
      </c>
      <c r="T268" s="36">
        <f t="shared" si="61"/>
        <v>6.2775299937014667E-2</v>
      </c>
      <c r="U268" s="36">
        <f t="shared" si="62"/>
        <v>-0.15688397514495311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89021880</v>
      </c>
      <c r="E269" s="31">
        <v>89021880</v>
      </c>
      <c r="F269" s="31">
        <v>11081550</v>
      </c>
      <c r="G269" s="36">
        <f t="shared" si="56"/>
        <v>0.12448119496016036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11081550</v>
      </c>
      <c r="O269" s="36">
        <f t="shared" si="60"/>
        <v>0.12448119496016036</v>
      </c>
      <c r="P269" s="31">
        <v>11559602</v>
      </c>
      <c r="Q269" s="31">
        <v>79997619</v>
      </c>
      <c r="R269" s="31">
        <v>82700441</v>
      </c>
      <c r="S269" s="31">
        <v>11559602</v>
      </c>
      <c r="T269" s="36">
        <f t="shared" si="61"/>
        <v>0.14449932566117998</v>
      </c>
      <c r="U269" s="36">
        <f t="shared" si="62"/>
        <v>-4.1355403066645424E-2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5695847</v>
      </c>
      <c r="E270" s="31">
        <v>5695847</v>
      </c>
      <c r="F270" s="31">
        <v>910481</v>
      </c>
      <c r="G270" s="36">
        <f t="shared" si="56"/>
        <v>0.15984997490276687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910481</v>
      </c>
      <c r="O270" s="36">
        <f t="shared" si="60"/>
        <v>0.15984997490276687</v>
      </c>
      <c r="P270" s="31">
        <v>558034</v>
      </c>
      <c r="Q270" s="31">
        <v>5378203</v>
      </c>
      <c r="R270" s="31">
        <v>5378203</v>
      </c>
      <c r="S270" s="31">
        <v>558034</v>
      </c>
      <c r="T270" s="36">
        <f t="shared" si="61"/>
        <v>0.10375844868629912</v>
      </c>
      <c r="U270" s="36">
        <f t="shared" si="62"/>
        <v>0.63158696423515415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20190976</v>
      </c>
      <c r="E271" s="31">
        <v>20190976</v>
      </c>
      <c r="F271" s="31">
        <v>2260856</v>
      </c>
      <c r="G271" s="36">
        <f t="shared" si="56"/>
        <v>0.11197358661611999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2260856</v>
      </c>
      <c r="O271" s="36">
        <f t="shared" si="60"/>
        <v>0.11197358661611999</v>
      </c>
      <c r="P271" s="31">
        <v>2873525</v>
      </c>
      <c r="Q271" s="31">
        <v>18394866</v>
      </c>
      <c r="R271" s="31">
        <v>22630075</v>
      </c>
      <c r="S271" s="31">
        <v>2873525</v>
      </c>
      <c r="T271" s="36">
        <f t="shared" si="61"/>
        <v>0.15621342389773321</v>
      </c>
      <c r="U271" s="36">
        <f t="shared" si="62"/>
        <v>-0.21321164771491463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5828542</v>
      </c>
      <c r="E272" s="31">
        <v>5828542</v>
      </c>
      <c r="F272" s="31">
        <v>215266</v>
      </c>
      <c r="G272" s="36">
        <f t="shared" si="56"/>
        <v>3.6933078632700941E-2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215266</v>
      </c>
      <c r="O272" s="36">
        <f t="shared" si="60"/>
        <v>3.6933078632700941E-2</v>
      </c>
      <c r="P272" s="31">
        <v>335601</v>
      </c>
      <c r="Q272" s="31">
        <v>8275740</v>
      </c>
      <c r="R272" s="31">
        <v>9038248</v>
      </c>
      <c r="S272" s="31">
        <v>335601</v>
      </c>
      <c r="T272" s="36">
        <f t="shared" si="61"/>
        <v>4.0552385647688302E-2</v>
      </c>
      <c r="U272" s="36">
        <f t="shared" si="62"/>
        <v>-0.35856567769464331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17530058</v>
      </c>
      <c r="E273" s="31">
        <v>17530058</v>
      </c>
      <c r="F273" s="31">
        <v>916994</v>
      </c>
      <c r="G273" s="36">
        <f t="shared" si="56"/>
        <v>5.2309809813521436E-2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916994</v>
      </c>
      <c r="O273" s="36">
        <f t="shared" si="60"/>
        <v>5.2309809813521436E-2</v>
      </c>
      <c r="P273" s="31">
        <v>1316994</v>
      </c>
      <c r="Q273" s="31">
        <v>17238554</v>
      </c>
      <c r="R273" s="31">
        <v>18742564</v>
      </c>
      <c r="S273" s="31">
        <v>1316994</v>
      </c>
      <c r="T273" s="36">
        <f t="shared" si="61"/>
        <v>7.6398171215520741E-2</v>
      </c>
      <c r="U273" s="36">
        <f t="shared" si="62"/>
        <v>-0.30372196076823432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149721714</v>
      </c>
      <c r="E275" s="32">
        <f>SUM(E268:E274)</f>
        <v>149721714</v>
      </c>
      <c r="F275" s="32">
        <f>SUM(F268:F274)</f>
        <v>15790846</v>
      </c>
      <c r="G275" s="37">
        <f t="shared" si="56"/>
        <v>0.10546797507274062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15790846</v>
      </c>
      <c r="O275" s="37">
        <f t="shared" si="60"/>
        <v>0.10546797507274062</v>
      </c>
      <c r="P275" s="32">
        <f>SUM(P268:P274)</f>
        <v>17124946</v>
      </c>
      <c r="Q275" s="32">
        <f>SUM(Q268:Q274)</f>
        <v>136950258</v>
      </c>
      <c r="R275" s="32">
        <f>SUM(R268:R274)</f>
        <v>150072531</v>
      </c>
      <c r="S275" s="32">
        <f>SUM(S268:S274)</f>
        <v>17124946</v>
      </c>
      <c r="T275" s="37">
        <f t="shared" si="61"/>
        <v>0.12504500721714595</v>
      </c>
      <c r="U275" s="37">
        <f t="shared" si="62"/>
        <v>-7.7903895288195413E-2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9090365</v>
      </c>
      <c r="E276" s="31">
        <v>9090365</v>
      </c>
      <c r="F276" s="31">
        <v>1392170</v>
      </c>
      <c r="G276" s="36">
        <f t="shared" si="56"/>
        <v>0.15314786589977411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1392170</v>
      </c>
      <c r="O276" s="36">
        <f t="shared" si="60"/>
        <v>0.15314786589977411</v>
      </c>
      <c r="P276" s="31">
        <v>828134</v>
      </c>
      <c r="Q276" s="31">
        <v>7863781</v>
      </c>
      <c r="R276" s="31">
        <v>8013776</v>
      </c>
      <c r="S276" s="31">
        <v>828134</v>
      </c>
      <c r="T276" s="36">
        <f t="shared" si="61"/>
        <v>0.10530990117858063</v>
      </c>
      <c r="U276" s="36">
        <f t="shared" si="62"/>
        <v>0.68109267340792679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32588976</v>
      </c>
      <c r="E277" s="31">
        <v>32588976</v>
      </c>
      <c r="F277" s="31">
        <v>3156750</v>
      </c>
      <c r="G277" s="36">
        <f t="shared" si="56"/>
        <v>9.6865578102239239E-2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3156750</v>
      </c>
      <c r="O277" s="36">
        <f t="shared" si="60"/>
        <v>9.6865578102239239E-2</v>
      </c>
      <c r="P277" s="31">
        <v>3219520</v>
      </c>
      <c r="Q277" s="31">
        <v>35745199</v>
      </c>
      <c r="R277" s="31">
        <v>36368611</v>
      </c>
      <c r="S277" s="31">
        <v>3219520</v>
      </c>
      <c r="T277" s="36">
        <f t="shared" si="61"/>
        <v>9.0068599142503022E-2</v>
      </c>
      <c r="U277" s="36">
        <f t="shared" si="62"/>
        <v>-1.94966951595269E-2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9177604</v>
      </c>
      <c r="E278" s="31">
        <v>9177604</v>
      </c>
      <c r="F278" s="31">
        <v>715632</v>
      </c>
      <c r="G278" s="36">
        <f t="shared" si="56"/>
        <v>7.7975907437278835E-2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715632</v>
      </c>
      <c r="O278" s="36">
        <f t="shared" si="60"/>
        <v>7.7975907437278835E-2</v>
      </c>
      <c r="P278" s="31">
        <v>1423391</v>
      </c>
      <c r="Q278" s="31">
        <v>11916176</v>
      </c>
      <c r="R278" s="31">
        <v>15288952</v>
      </c>
      <c r="S278" s="31">
        <v>1423391</v>
      </c>
      <c r="T278" s="36">
        <f t="shared" si="61"/>
        <v>0.11945031694731599</v>
      </c>
      <c r="U278" s="36">
        <f t="shared" si="62"/>
        <v>-0.49723442118153061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4688171</v>
      </c>
      <c r="E279" s="31">
        <v>4688171</v>
      </c>
      <c r="F279" s="31">
        <v>92972</v>
      </c>
      <c r="G279" s="36">
        <f t="shared" si="56"/>
        <v>1.9831187898222996E-2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92972</v>
      </c>
      <c r="O279" s="36">
        <f t="shared" si="60"/>
        <v>1.9831187898222996E-2</v>
      </c>
      <c r="P279" s="31">
        <v>643275</v>
      </c>
      <c r="Q279" s="31">
        <v>4752714</v>
      </c>
      <c r="R279" s="31">
        <v>4593326</v>
      </c>
      <c r="S279" s="31">
        <v>643275</v>
      </c>
      <c r="T279" s="36">
        <f t="shared" si="61"/>
        <v>0.13534898165553408</v>
      </c>
      <c r="U279" s="36">
        <f t="shared" si="62"/>
        <v>-0.855470832847538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12490888</v>
      </c>
      <c r="E280" s="31">
        <v>12490888</v>
      </c>
      <c r="F280" s="31">
        <v>995580</v>
      </c>
      <c r="G280" s="36">
        <f t="shared" si="56"/>
        <v>7.9704501393335681E-2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995580</v>
      </c>
      <c r="O280" s="36">
        <f t="shared" si="60"/>
        <v>7.9704501393335681E-2</v>
      </c>
      <c r="P280" s="31">
        <v>814526</v>
      </c>
      <c r="Q280" s="31">
        <v>8515590</v>
      </c>
      <c r="R280" s="31">
        <v>10892520</v>
      </c>
      <c r="S280" s="31">
        <v>814526</v>
      </c>
      <c r="T280" s="36">
        <f t="shared" si="61"/>
        <v>9.5651152768040731E-2</v>
      </c>
      <c r="U280" s="36">
        <f t="shared" si="62"/>
        <v>0.22228142502510662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11800892</v>
      </c>
      <c r="E281" s="31">
        <v>11800892</v>
      </c>
      <c r="F281" s="31">
        <v>1207621</v>
      </c>
      <c r="G281" s="36">
        <f t="shared" si="56"/>
        <v>0.10233302702880426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1207621</v>
      </c>
      <c r="O281" s="36">
        <f t="shared" si="60"/>
        <v>0.10233302702880426</v>
      </c>
      <c r="P281" s="31">
        <v>1648891</v>
      </c>
      <c r="Q281" s="31">
        <v>12374008</v>
      </c>
      <c r="R281" s="31">
        <v>12323183</v>
      </c>
      <c r="S281" s="31">
        <v>1648891</v>
      </c>
      <c r="T281" s="36">
        <f t="shared" si="61"/>
        <v>0.13325439905970643</v>
      </c>
      <c r="U281" s="36">
        <f t="shared" si="62"/>
        <v>-0.26761623418406677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17087092</v>
      </c>
      <c r="E282" s="31">
        <v>17087092</v>
      </c>
      <c r="F282" s="31">
        <v>1408918</v>
      </c>
      <c r="G282" s="36">
        <f t="shared" si="56"/>
        <v>8.24551070480571E-2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1408918</v>
      </c>
      <c r="O282" s="36">
        <f t="shared" si="60"/>
        <v>8.24551070480571E-2</v>
      </c>
      <c r="P282" s="31">
        <v>735701</v>
      </c>
      <c r="Q282" s="31">
        <v>18860460</v>
      </c>
      <c r="R282" s="31">
        <v>20972817</v>
      </c>
      <c r="S282" s="31">
        <v>735701</v>
      </c>
      <c r="T282" s="36">
        <f t="shared" si="61"/>
        <v>3.900758518084925E-2</v>
      </c>
      <c r="U282" s="36">
        <f t="shared" si="62"/>
        <v>0.91506875755232087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15999717</v>
      </c>
      <c r="E283" s="31">
        <v>15999717</v>
      </c>
      <c r="F283" s="31">
        <v>803793</v>
      </c>
      <c r="G283" s="36">
        <f t="shared" si="56"/>
        <v>5.0237951083759794E-2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803793</v>
      </c>
      <c r="O283" s="36">
        <f t="shared" si="60"/>
        <v>5.0237951083759794E-2</v>
      </c>
      <c r="P283" s="31">
        <v>736257</v>
      </c>
      <c r="Q283" s="31">
        <v>14326072</v>
      </c>
      <c r="R283" s="31">
        <v>13760438</v>
      </c>
      <c r="S283" s="31">
        <v>736257</v>
      </c>
      <c r="T283" s="36">
        <f t="shared" si="61"/>
        <v>5.1392803275035891E-2</v>
      </c>
      <c r="U283" s="36">
        <f t="shared" si="62"/>
        <v>9.1728839250424743E-2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112923705</v>
      </c>
      <c r="E285" s="32">
        <f>SUM(E276:E284)</f>
        <v>112923705</v>
      </c>
      <c r="F285" s="32">
        <f>SUM(F276:F284)</f>
        <v>9773436</v>
      </c>
      <c r="G285" s="37">
        <f t="shared" si="56"/>
        <v>8.6549019977692015E-2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9773436</v>
      </c>
      <c r="O285" s="37">
        <f t="shared" si="60"/>
        <v>8.6549019977692015E-2</v>
      </c>
      <c r="P285" s="32">
        <f>SUM(P276:P284)</f>
        <v>10049695</v>
      </c>
      <c r="Q285" s="32">
        <f>SUM(Q276:Q284)</f>
        <v>114354000</v>
      </c>
      <c r="R285" s="32">
        <f>SUM(R276:R284)</f>
        <v>122213623</v>
      </c>
      <c r="S285" s="32">
        <f>SUM(S276:S284)</f>
        <v>10049695</v>
      </c>
      <c r="T285" s="37">
        <f t="shared" si="61"/>
        <v>8.7882321562866184E-2</v>
      </c>
      <c r="U285" s="37">
        <f t="shared" si="62"/>
        <v>-2.7489291963586959E-2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24601686</v>
      </c>
      <c r="E286" s="31">
        <v>24601686</v>
      </c>
      <c r="F286" s="31">
        <v>4390122</v>
      </c>
      <c r="G286" s="36">
        <f t="shared" si="56"/>
        <v>0.17844801368491575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4390122</v>
      </c>
      <c r="O286" s="36">
        <f t="shared" si="60"/>
        <v>0.17844801368491575</v>
      </c>
      <c r="P286" s="31">
        <v>3772139</v>
      </c>
      <c r="Q286" s="31">
        <v>32789980</v>
      </c>
      <c r="R286" s="31">
        <v>20808664</v>
      </c>
      <c r="S286" s="31">
        <v>3772139</v>
      </c>
      <c r="T286" s="36">
        <f t="shared" si="61"/>
        <v>0.11503938093283375</v>
      </c>
      <c r="U286" s="36">
        <f t="shared" si="62"/>
        <v>0.16382826825840713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11106246</v>
      </c>
      <c r="E287" s="31">
        <v>11106246</v>
      </c>
      <c r="F287" s="31">
        <v>2471531</v>
      </c>
      <c r="G287" s="36">
        <f t="shared" si="56"/>
        <v>0.22253522927549058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2471531</v>
      </c>
      <c r="O287" s="36">
        <f t="shared" si="60"/>
        <v>0.22253522927549058</v>
      </c>
      <c r="P287" s="31">
        <v>976793</v>
      </c>
      <c r="Q287" s="31">
        <v>8859522</v>
      </c>
      <c r="R287" s="31">
        <v>9334748</v>
      </c>
      <c r="S287" s="31">
        <v>976793</v>
      </c>
      <c r="T287" s="36">
        <f t="shared" si="61"/>
        <v>0.11025346514179885</v>
      </c>
      <c r="U287" s="36">
        <f t="shared" si="62"/>
        <v>1.5302505239083408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38207153</v>
      </c>
      <c r="E288" s="31">
        <v>38207153</v>
      </c>
      <c r="F288" s="31">
        <v>1352409</v>
      </c>
      <c r="G288" s="36">
        <f t="shared" si="56"/>
        <v>3.5396748875792972E-2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1352409</v>
      </c>
      <c r="O288" s="36">
        <f t="shared" si="60"/>
        <v>3.5396748875792972E-2</v>
      </c>
      <c r="P288" s="31">
        <v>2986933</v>
      </c>
      <c r="Q288" s="31">
        <v>29480134</v>
      </c>
      <c r="R288" s="31">
        <v>26678384</v>
      </c>
      <c r="S288" s="31">
        <v>2986933</v>
      </c>
      <c r="T288" s="36">
        <f t="shared" si="61"/>
        <v>0.10132019752691762</v>
      </c>
      <c r="U288" s="36">
        <f t="shared" si="62"/>
        <v>-0.54722486242577251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5034373</v>
      </c>
      <c r="E289" s="31">
        <v>5034373</v>
      </c>
      <c r="F289" s="31">
        <v>641439</v>
      </c>
      <c r="G289" s="36">
        <f t="shared" si="56"/>
        <v>0.1274118941921864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641439</v>
      </c>
      <c r="O289" s="36">
        <f t="shared" si="60"/>
        <v>0.1274118941921864</v>
      </c>
      <c r="P289" s="31">
        <v>150598</v>
      </c>
      <c r="Q289" s="31">
        <v>6730557</v>
      </c>
      <c r="R289" s="31">
        <v>6361786</v>
      </c>
      <c r="S289" s="31">
        <v>150598</v>
      </c>
      <c r="T289" s="36">
        <f t="shared" si="61"/>
        <v>2.237526552408664E-2</v>
      </c>
      <c r="U289" s="36">
        <f t="shared" si="62"/>
        <v>3.2592796717087875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70140147</v>
      </c>
      <c r="E290" s="31">
        <v>70140147</v>
      </c>
      <c r="F290" s="31">
        <v>10467777</v>
      </c>
      <c r="G290" s="36">
        <f t="shared" si="56"/>
        <v>0.14924087627019089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10467777</v>
      </c>
      <c r="O290" s="36">
        <f t="shared" si="60"/>
        <v>0.14924087627019089</v>
      </c>
      <c r="P290" s="31">
        <v>7759181</v>
      </c>
      <c r="Q290" s="31">
        <v>69805974</v>
      </c>
      <c r="R290" s="31">
        <v>69473898</v>
      </c>
      <c r="S290" s="31">
        <v>7759181</v>
      </c>
      <c r="T290" s="36">
        <f t="shared" si="61"/>
        <v>0.11115353823442102</v>
      </c>
      <c r="U290" s="36">
        <f t="shared" si="62"/>
        <v>0.34908271891066844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149089605</v>
      </c>
      <c r="E292" s="32">
        <f>SUM(E286:E291)</f>
        <v>149089605</v>
      </c>
      <c r="F292" s="32">
        <f>SUM(F286:F291)</f>
        <v>19323278</v>
      </c>
      <c r="G292" s="37">
        <f t="shared" si="56"/>
        <v>0.12960848611813011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19323278</v>
      </c>
      <c r="O292" s="37">
        <f t="shared" si="60"/>
        <v>0.12960848611813011</v>
      </c>
      <c r="P292" s="32">
        <f>SUM(P286:P291)</f>
        <v>15645644</v>
      </c>
      <c r="Q292" s="32">
        <f>SUM(Q286:Q291)</f>
        <v>147666167</v>
      </c>
      <c r="R292" s="32">
        <f>SUM(R286:R291)</f>
        <v>132657480</v>
      </c>
      <c r="S292" s="32">
        <f>SUM(S286:S291)</f>
        <v>15645644</v>
      </c>
      <c r="T292" s="37">
        <f t="shared" si="61"/>
        <v>0.10595280095541453</v>
      </c>
      <c r="U292" s="37">
        <f t="shared" si="62"/>
        <v>0.23505801359151457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341800244</v>
      </c>
      <c r="E293" s="31">
        <v>341800244</v>
      </c>
      <c r="F293" s="31">
        <v>48266924</v>
      </c>
      <c r="G293" s="36">
        <f t="shared" si="56"/>
        <v>0.14121383716741875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48266924</v>
      </c>
      <c r="O293" s="36">
        <f t="shared" si="60"/>
        <v>0.14121383716741875</v>
      </c>
      <c r="P293" s="31">
        <v>59657050</v>
      </c>
      <c r="Q293" s="31">
        <v>322468772</v>
      </c>
      <c r="R293" s="31">
        <v>352071772</v>
      </c>
      <c r="S293" s="31">
        <v>59657050</v>
      </c>
      <c r="T293" s="36">
        <f t="shared" si="61"/>
        <v>0.18500101460987362</v>
      </c>
      <c r="U293" s="36">
        <f t="shared" si="62"/>
        <v>-0.19092673875091037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35372766</v>
      </c>
      <c r="E294" s="31">
        <v>35372766</v>
      </c>
      <c r="F294" s="31">
        <v>7291354</v>
      </c>
      <c r="G294" s="36">
        <f t="shared" si="56"/>
        <v>0.20612903158322424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7291354</v>
      </c>
      <c r="O294" s="36">
        <f t="shared" si="60"/>
        <v>0.20612903158322424</v>
      </c>
      <c r="P294" s="31">
        <v>1578135</v>
      </c>
      <c r="Q294" s="31">
        <v>32988849</v>
      </c>
      <c r="R294" s="31">
        <v>33917161</v>
      </c>
      <c r="S294" s="31">
        <v>1578135</v>
      </c>
      <c r="T294" s="36">
        <f t="shared" si="61"/>
        <v>4.7838437770290197E-2</v>
      </c>
      <c r="U294" s="36">
        <f t="shared" si="62"/>
        <v>3.6202346440577013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24969968</v>
      </c>
      <c r="E295" s="31">
        <v>24969968</v>
      </c>
      <c r="F295" s="31">
        <v>3298823</v>
      </c>
      <c r="G295" s="36">
        <f t="shared" si="56"/>
        <v>0.13211162305053814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3298823</v>
      </c>
      <c r="O295" s="36">
        <f t="shared" si="60"/>
        <v>0.13211162305053814</v>
      </c>
      <c r="P295" s="31">
        <v>1206689</v>
      </c>
      <c r="Q295" s="31">
        <v>28868454</v>
      </c>
      <c r="R295" s="31">
        <v>27252930</v>
      </c>
      <c r="S295" s="31">
        <v>1206689</v>
      </c>
      <c r="T295" s="36">
        <f t="shared" si="61"/>
        <v>4.1799571255183944E-2</v>
      </c>
      <c r="U295" s="36">
        <f t="shared" si="62"/>
        <v>1.7337806178725423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86711991</v>
      </c>
      <c r="E296" s="31">
        <v>86711991</v>
      </c>
      <c r="F296" s="31">
        <v>6395440</v>
      </c>
      <c r="G296" s="36">
        <f t="shared" si="56"/>
        <v>7.3754966599717448E-2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6395440</v>
      </c>
      <c r="O296" s="36">
        <f t="shared" si="60"/>
        <v>7.3754966599717448E-2</v>
      </c>
      <c r="P296" s="31">
        <v>5333908</v>
      </c>
      <c r="Q296" s="31">
        <v>78103055</v>
      </c>
      <c r="R296" s="31">
        <v>101988483</v>
      </c>
      <c r="S296" s="31">
        <v>5333908</v>
      </c>
      <c r="T296" s="36">
        <f t="shared" si="61"/>
        <v>6.829320568830502E-2</v>
      </c>
      <c r="U296" s="36">
        <f t="shared" si="62"/>
        <v>0.1990158060468985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488854969</v>
      </c>
      <c r="E298" s="32">
        <f>SUM(E293:E297)</f>
        <v>488854969</v>
      </c>
      <c r="F298" s="32">
        <f>SUM(F293:F297)</f>
        <v>65252541</v>
      </c>
      <c r="G298" s="37">
        <f t="shared" si="56"/>
        <v>0.13348036767117324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65252541</v>
      </c>
      <c r="O298" s="37">
        <f t="shared" si="60"/>
        <v>0.13348036767117324</v>
      </c>
      <c r="P298" s="32">
        <f>SUM(P293:P297)</f>
        <v>67775782</v>
      </c>
      <c r="Q298" s="32">
        <f>SUM(Q293:Q297)</f>
        <v>462429130</v>
      </c>
      <c r="R298" s="32">
        <f>SUM(R293:R297)</f>
        <v>515230346</v>
      </c>
      <c r="S298" s="32">
        <f>SUM(S293:S297)</f>
        <v>67775782</v>
      </c>
      <c r="T298" s="37">
        <f t="shared" si="61"/>
        <v>0.14656468981528045</v>
      </c>
      <c r="U298" s="37">
        <f t="shared" si="62"/>
        <v>-3.7229242150241815E-2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1108469179</v>
      </c>
      <c r="E299" s="32">
        <f>SUM(E263:E266,E268:E274,E276:E284,E286:E291,E293:E297)</f>
        <v>1108469179</v>
      </c>
      <c r="F299" s="32">
        <f>SUM(F263:F266,F268:F274,F276:F284,F286:F291,F293:F297)</f>
        <v>140022763</v>
      </c>
      <c r="G299" s="37">
        <f t="shared" si="56"/>
        <v>0.12632084468629146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140022763</v>
      </c>
      <c r="O299" s="37">
        <f t="shared" si="60"/>
        <v>0.12632084468629146</v>
      </c>
      <c r="P299" s="32">
        <f>SUM(P263:P266,P268:P274,P276:P284,P286:P291,P293:P297)</f>
        <v>131520577</v>
      </c>
      <c r="Q299" s="32">
        <f>SUM(Q263:Q266,Q268:Q274,Q276:Q284,Q286:Q291,Q293:Q297)</f>
        <v>1050700367</v>
      </c>
      <c r="R299" s="32">
        <f>SUM(R263:R266,R268:R274,R276:R284,R286:R291,R293:R297)</f>
        <v>1128015569</v>
      </c>
      <c r="S299" s="32">
        <f>SUM(S263:S266,S268:S274,S276:S284,S286:S291,S293:S297)</f>
        <v>131520577</v>
      </c>
      <c r="T299" s="37">
        <f t="shared" si="61"/>
        <v>0.12517419916348044</v>
      </c>
      <c r="U299" s="37">
        <f t="shared" si="62"/>
        <v>6.4645291207930056E-2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7691240849</v>
      </c>
      <c r="E302" s="31">
        <v>7691240849</v>
      </c>
      <c r="F302" s="31">
        <v>639270104</v>
      </c>
      <c r="G302" s="36">
        <f t="shared" ref="G302:G339" si="63">IF(($D302     =0),0,($F302     /$D302     ))</f>
        <v>8.3116640936178279E-2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639270104</v>
      </c>
      <c r="O302" s="36">
        <f t="shared" ref="O302:O339" si="67">IF(($D302     =0),0,($N302     /$D302     ))</f>
        <v>8.3116640936178279E-2</v>
      </c>
      <c r="P302" s="31">
        <v>866735895</v>
      </c>
      <c r="Q302" s="31">
        <v>6826831973</v>
      </c>
      <c r="R302" s="31">
        <v>7014778863</v>
      </c>
      <c r="S302" s="31">
        <v>866735895</v>
      </c>
      <c r="T302" s="36">
        <f t="shared" ref="T302:T339" si="68">IF(($Q302     =0),0,($S302     /$Q302     ))</f>
        <v>0.1269601915541389</v>
      </c>
      <c r="U302" s="36">
        <f t="shared" ref="U302:U339" si="69">IF(($P302     =0),0,(($F302     /$P302     )-1))</f>
        <v>-0.26243956470730911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7691240849</v>
      </c>
      <c r="E303" s="32">
        <f>E302</f>
        <v>7691240849</v>
      </c>
      <c r="F303" s="32">
        <f>F302</f>
        <v>639270104</v>
      </c>
      <c r="G303" s="37">
        <f t="shared" si="63"/>
        <v>8.3116640936178279E-2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639270104</v>
      </c>
      <c r="O303" s="37">
        <f t="shared" si="67"/>
        <v>8.3116640936178279E-2</v>
      </c>
      <c r="P303" s="32">
        <f>P302</f>
        <v>866735895</v>
      </c>
      <c r="Q303" s="32">
        <f>Q302</f>
        <v>6826831973</v>
      </c>
      <c r="R303" s="32">
        <f>R302</f>
        <v>7014778863</v>
      </c>
      <c r="S303" s="32">
        <f>S302</f>
        <v>866735895</v>
      </c>
      <c r="T303" s="37">
        <f t="shared" si="68"/>
        <v>0.1269601915541389</v>
      </c>
      <c r="U303" s="37">
        <f t="shared" si="69"/>
        <v>-0.26243956470730911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36782096</v>
      </c>
      <c r="E304" s="31">
        <v>36782096</v>
      </c>
      <c r="F304" s="31">
        <v>5126614</v>
      </c>
      <c r="G304" s="36">
        <f t="shared" si="63"/>
        <v>0.13937797345752129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5126614</v>
      </c>
      <c r="O304" s="36">
        <f t="shared" si="67"/>
        <v>0.13937797345752129</v>
      </c>
      <c r="P304" s="31">
        <v>4525013</v>
      </c>
      <c r="Q304" s="31">
        <v>30205531</v>
      </c>
      <c r="R304" s="31">
        <v>38759512</v>
      </c>
      <c r="S304" s="31">
        <v>4525013</v>
      </c>
      <c r="T304" s="36">
        <f t="shared" si="68"/>
        <v>0.14980743096355431</v>
      </c>
      <c r="U304" s="36">
        <f t="shared" si="69"/>
        <v>0.13295011528143674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33566147</v>
      </c>
      <c r="E305" s="31">
        <v>33566147</v>
      </c>
      <c r="F305" s="31">
        <v>7333627</v>
      </c>
      <c r="G305" s="36">
        <f t="shared" si="63"/>
        <v>0.21848283629336426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7333627</v>
      </c>
      <c r="O305" s="36">
        <f t="shared" si="67"/>
        <v>0.21848283629336426</v>
      </c>
      <c r="P305" s="31">
        <v>6803448</v>
      </c>
      <c r="Q305" s="31">
        <v>29885800</v>
      </c>
      <c r="R305" s="31">
        <v>32025491</v>
      </c>
      <c r="S305" s="31">
        <v>6803448</v>
      </c>
      <c r="T305" s="36">
        <f t="shared" si="68"/>
        <v>0.22764818074135543</v>
      </c>
      <c r="U305" s="36">
        <f t="shared" si="69"/>
        <v>7.792798592713579E-2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30034990</v>
      </c>
      <c r="E306" s="31">
        <v>30034990</v>
      </c>
      <c r="F306" s="31">
        <v>5503863</v>
      </c>
      <c r="G306" s="36">
        <f t="shared" si="63"/>
        <v>0.18324837131625482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5503863</v>
      </c>
      <c r="O306" s="36">
        <f t="shared" si="67"/>
        <v>0.18324837131625482</v>
      </c>
      <c r="P306" s="31">
        <v>4617039</v>
      </c>
      <c r="Q306" s="31">
        <v>23508750</v>
      </c>
      <c r="R306" s="31">
        <v>29006100</v>
      </c>
      <c r="S306" s="31">
        <v>4617039</v>
      </c>
      <c r="T306" s="36">
        <f t="shared" si="68"/>
        <v>0.19639661828042751</v>
      </c>
      <c r="U306" s="36">
        <f t="shared" si="69"/>
        <v>0.19207635023225933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155077553</v>
      </c>
      <c r="E307" s="31">
        <v>155086193</v>
      </c>
      <c r="F307" s="31">
        <v>23964365</v>
      </c>
      <c r="G307" s="36">
        <f t="shared" si="63"/>
        <v>0.15453148786787987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23964365</v>
      </c>
      <c r="O307" s="36">
        <f t="shared" si="67"/>
        <v>0.15453148786787987</v>
      </c>
      <c r="P307" s="31">
        <v>24720506</v>
      </c>
      <c r="Q307" s="31">
        <v>128743397</v>
      </c>
      <c r="R307" s="31">
        <v>151903634</v>
      </c>
      <c r="S307" s="31">
        <v>24720506</v>
      </c>
      <c r="T307" s="36">
        <f t="shared" si="68"/>
        <v>0.1920137776075615</v>
      </c>
      <c r="U307" s="36">
        <f t="shared" si="69"/>
        <v>-3.0587602049893303E-2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107650377</v>
      </c>
      <c r="E308" s="31">
        <v>107676387</v>
      </c>
      <c r="F308" s="31">
        <v>6385990</v>
      </c>
      <c r="G308" s="36">
        <f t="shared" si="63"/>
        <v>5.9321575808322528E-2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6385990</v>
      </c>
      <c r="O308" s="36">
        <f t="shared" si="67"/>
        <v>5.9321575808322528E-2</v>
      </c>
      <c r="P308" s="31">
        <v>5641729</v>
      </c>
      <c r="Q308" s="31">
        <v>91449846</v>
      </c>
      <c r="R308" s="31">
        <v>96425985</v>
      </c>
      <c r="S308" s="31">
        <v>5641729</v>
      </c>
      <c r="T308" s="36">
        <f t="shared" si="68"/>
        <v>6.1692055774484299E-2</v>
      </c>
      <c r="U308" s="36">
        <f t="shared" si="69"/>
        <v>0.13192072855679537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144429657</v>
      </c>
      <c r="E309" s="31">
        <v>144429657</v>
      </c>
      <c r="F309" s="31">
        <v>25921838</v>
      </c>
      <c r="G309" s="36">
        <f t="shared" si="63"/>
        <v>0.17947725237622075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25921838</v>
      </c>
      <c r="O309" s="36">
        <f t="shared" si="67"/>
        <v>0.17947725237622075</v>
      </c>
      <c r="P309" s="31">
        <v>20248746</v>
      </c>
      <c r="Q309" s="31">
        <v>124835834</v>
      </c>
      <c r="R309" s="31">
        <v>124735834</v>
      </c>
      <c r="S309" s="31">
        <v>20248746</v>
      </c>
      <c r="T309" s="36">
        <f t="shared" si="68"/>
        <v>0.16220299373335384</v>
      </c>
      <c r="U309" s="36">
        <f t="shared" si="69"/>
        <v>0.28017004114723942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507540820</v>
      </c>
      <c r="E310" s="32">
        <f>SUM(E304:E309)</f>
        <v>507575470</v>
      </c>
      <c r="F310" s="32">
        <f>SUM(F304:F309)</f>
        <v>74236297</v>
      </c>
      <c r="G310" s="37">
        <f t="shared" si="63"/>
        <v>0.14626665299551669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74236297</v>
      </c>
      <c r="O310" s="37">
        <f t="shared" si="67"/>
        <v>0.14626665299551669</v>
      </c>
      <c r="P310" s="32">
        <f>SUM(P304:P309)</f>
        <v>66556481</v>
      </c>
      <c r="Q310" s="32">
        <f>SUM(Q304:Q309)</f>
        <v>428629158</v>
      </c>
      <c r="R310" s="32">
        <f>SUM(R304:R309)</f>
        <v>472856556</v>
      </c>
      <c r="S310" s="32">
        <f>SUM(S304:S309)</f>
        <v>66556481</v>
      </c>
      <c r="T310" s="37">
        <f t="shared" si="68"/>
        <v>0.15527753947154477</v>
      </c>
      <c r="U310" s="37">
        <f t="shared" si="69"/>
        <v>0.11538795147537928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51024496</v>
      </c>
      <c r="E311" s="31">
        <v>51633190</v>
      </c>
      <c r="F311" s="31">
        <v>7819252</v>
      </c>
      <c r="G311" s="36">
        <f t="shared" si="63"/>
        <v>0.15324506096052373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7819252</v>
      </c>
      <c r="O311" s="36">
        <f t="shared" si="67"/>
        <v>0.15324506096052373</v>
      </c>
      <c r="P311" s="31">
        <v>8456336</v>
      </c>
      <c r="Q311" s="31">
        <v>40654930</v>
      </c>
      <c r="R311" s="31">
        <v>44237879</v>
      </c>
      <c r="S311" s="31">
        <v>8456336</v>
      </c>
      <c r="T311" s="36">
        <f t="shared" si="68"/>
        <v>0.20800271947338245</v>
      </c>
      <c r="U311" s="36">
        <f t="shared" si="69"/>
        <v>-7.5338066037111129E-2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144825307</v>
      </c>
      <c r="E312" s="31">
        <v>144825307</v>
      </c>
      <c r="F312" s="31">
        <v>12817195</v>
      </c>
      <c r="G312" s="36">
        <f t="shared" si="63"/>
        <v>8.8501072536997974E-2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12817195</v>
      </c>
      <c r="O312" s="36">
        <f t="shared" si="67"/>
        <v>8.8501072536997974E-2</v>
      </c>
      <c r="P312" s="31">
        <v>12765884</v>
      </c>
      <c r="Q312" s="31">
        <v>137002143</v>
      </c>
      <c r="R312" s="31">
        <v>135548012</v>
      </c>
      <c r="S312" s="31">
        <v>12765884</v>
      </c>
      <c r="T312" s="36">
        <f t="shared" si="68"/>
        <v>9.3180177480873413E-2</v>
      </c>
      <c r="U312" s="36">
        <f t="shared" si="69"/>
        <v>4.0193847915270808E-3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146032394</v>
      </c>
      <c r="E313" s="31">
        <v>146032394</v>
      </c>
      <c r="F313" s="31">
        <v>16953104</v>
      </c>
      <c r="G313" s="36">
        <f t="shared" si="63"/>
        <v>0.1160913927083877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16953104</v>
      </c>
      <c r="O313" s="36">
        <f t="shared" si="67"/>
        <v>0.1160913927083877</v>
      </c>
      <c r="P313" s="31">
        <v>14933744</v>
      </c>
      <c r="Q313" s="31">
        <v>132423536</v>
      </c>
      <c r="R313" s="31">
        <v>144739894</v>
      </c>
      <c r="S313" s="31">
        <v>14933744</v>
      </c>
      <c r="T313" s="36">
        <f t="shared" si="68"/>
        <v>0.11277258145410042</v>
      </c>
      <c r="U313" s="36">
        <f t="shared" si="69"/>
        <v>0.13522128141476109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76905820</v>
      </c>
      <c r="E314" s="31">
        <v>76905820</v>
      </c>
      <c r="F314" s="31">
        <v>11040374</v>
      </c>
      <c r="G314" s="36">
        <f t="shared" si="63"/>
        <v>0.14355706759254372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11040374</v>
      </c>
      <c r="O314" s="36">
        <f t="shared" si="67"/>
        <v>0.14355706759254372</v>
      </c>
      <c r="P314" s="31">
        <v>8777034</v>
      </c>
      <c r="Q314" s="31">
        <v>70156798</v>
      </c>
      <c r="R314" s="31">
        <v>69675036</v>
      </c>
      <c r="S314" s="31">
        <v>8777034</v>
      </c>
      <c r="T314" s="36">
        <f t="shared" si="68"/>
        <v>0.12510596621014544</v>
      </c>
      <c r="U314" s="36">
        <f t="shared" si="69"/>
        <v>0.25787071122203686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43381140</v>
      </c>
      <c r="E315" s="31">
        <v>43552962</v>
      </c>
      <c r="F315" s="31">
        <v>7670314</v>
      </c>
      <c r="G315" s="36">
        <f t="shared" si="63"/>
        <v>0.1768121815148242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7670314</v>
      </c>
      <c r="O315" s="36">
        <f t="shared" si="67"/>
        <v>0.1768121815148242</v>
      </c>
      <c r="P315" s="31">
        <v>6598699</v>
      </c>
      <c r="Q315" s="31">
        <v>36138632</v>
      </c>
      <c r="R315" s="31">
        <v>43584249</v>
      </c>
      <c r="S315" s="31">
        <v>6598699</v>
      </c>
      <c r="T315" s="36">
        <f t="shared" si="68"/>
        <v>0.18259404506512589</v>
      </c>
      <c r="U315" s="36">
        <f t="shared" si="69"/>
        <v>0.1623979211659754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462169157</v>
      </c>
      <c r="E317" s="32">
        <f>SUM(E311:E316)</f>
        <v>462949673</v>
      </c>
      <c r="F317" s="32">
        <f>SUM(F311:F316)</f>
        <v>56300239</v>
      </c>
      <c r="G317" s="37">
        <f t="shared" si="63"/>
        <v>0.12181738687508306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56300239</v>
      </c>
      <c r="O317" s="37">
        <f t="shared" si="67"/>
        <v>0.12181738687508306</v>
      </c>
      <c r="P317" s="32">
        <f>SUM(P311:P316)</f>
        <v>51531697</v>
      </c>
      <c r="Q317" s="32">
        <f>SUM(Q311:Q316)</f>
        <v>416376039</v>
      </c>
      <c r="R317" s="32">
        <f>SUM(R311:R316)</f>
        <v>437785070</v>
      </c>
      <c r="S317" s="32">
        <f>SUM(S311:S316)</f>
        <v>51531697</v>
      </c>
      <c r="T317" s="37">
        <f t="shared" si="68"/>
        <v>0.1237623978645899</v>
      </c>
      <c r="U317" s="37">
        <f t="shared" si="69"/>
        <v>9.2536094823347348E-2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111443176</v>
      </c>
      <c r="E318" s="31">
        <v>111443176</v>
      </c>
      <c r="F318" s="31">
        <v>51747471</v>
      </c>
      <c r="G318" s="36">
        <f t="shared" si="63"/>
        <v>0.46433952133596768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51747471</v>
      </c>
      <c r="O318" s="36">
        <f t="shared" si="67"/>
        <v>0.46433952133596768</v>
      </c>
      <c r="P318" s="31">
        <v>25134747</v>
      </c>
      <c r="Q318" s="31">
        <v>66577481</v>
      </c>
      <c r="R318" s="31">
        <v>88091237</v>
      </c>
      <c r="S318" s="31">
        <v>25134747</v>
      </c>
      <c r="T318" s="36">
        <f t="shared" si="68"/>
        <v>0.37752625395965339</v>
      </c>
      <c r="U318" s="36">
        <f t="shared" si="69"/>
        <v>1.0588021435027772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149900782</v>
      </c>
      <c r="E319" s="31">
        <v>149900782</v>
      </c>
      <c r="F319" s="31">
        <v>25297281</v>
      </c>
      <c r="G319" s="36">
        <f t="shared" si="63"/>
        <v>0.1687601669749795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25297281</v>
      </c>
      <c r="O319" s="36">
        <f t="shared" si="67"/>
        <v>0.1687601669749795</v>
      </c>
      <c r="P319" s="31">
        <v>22394507</v>
      </c>
      <c r="Q319" s="31">
        <v>133992307</v>
      </c>
      <c r="R319" s="31">
        <v>140737543</v>
      </c>
      <c r="S319" s="31">
        <v>22394507</v>
      </c>
      <c r="T319" s="36">
        <f t="shared" si="68"/>
        <v>0.16713278173499915</v>
      </c>
      <c r="U319" s="36">
        <f t="shared" si="69"/>
        <v>0.12961991081116464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29101613</v>
      </c>
      <c r="E320" s="31">
        <v>29101613</v>
      </c>
      <c r="F320" s="31">
        <v>5666801</v>
      </c>
      <c r="G320" s="36">
        <f t="shared" si="63"/>
        <v>0.19472463605367854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5666801</v>
      </c>
      <c r="O320" s="36">
        <f t="shared" si="67"/>
        <v>0.19472463605367854</v>
      </c>
      <c r="P320" s="31">
        <v>5131470</v>
      </c>
      <c r="Q320" s="31">
        <v>24946220</v>
      </c>
      <c r="R320" s="31">
        <v>25624205</v>
      </c>
      <c r="S320" s="31">
        <v>5131470</v>
      </c>
      <c r="T320" s="36">
        <f t="shared" si="68"/>
        <v>0.20570130464655567</v>
      </c>
      <c r="U320" s="36">
        <f t="shared" si="69"/>
        <v>0.10432312768076213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26334069</v>
      </c>
      <c r="E321" s="31">
        <v>26334069</v>
      </c>
      <c r="F321" s="31">
        <v>6175817</v>
      </c>
      <c r="G321" s="36">
        <f t="shared" si="63"/>
        <v>0.23451814453740513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6175817</v>
      </c>
      <c r="O321" s="36">
        <f t="shared" si="67"/>
        <v>0.23451814453740513</v>
      </c>
      <c r="P321" s="31">
        <v>5583082</v>
      </c>
      <c r="Q321" s="31">
        <v>23983487</v>
      </c>
      <c r="R321" s="31">
        <v>26023916</v>
      </c>
      <c r="S321" s="31">
        <v>5583082</v>
      </c>
      <c r="T321" s="36">
        <f t="shared" si="68"/>
        <v>0.23278858491261092</v>
      </c>
      <c r="U321" s="36">
        <f t="shared" si="69"/>
        <v>0.10616627160410674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316779640</v>
      </c>
      <c r="E323" s="32">
        <f>SUM(E318:E322)</f>
        <v>316779640</v>
      </c>
      <c r="F323" s="32">
        <f>SUM(F318:F322)</f>
        <v>88887370</v>
      </c>
      <c r="G323" s="37">
        <f t="shared" si="63"/>
        <v>0.28059685275227914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88887370</v>
      </c>
      <c r="O323" s="37">
        <f t="shared" si="67"/>
        <v>0.28059685275227914</v>
      </c>
      <c r="P323" s="32">
        <f>SUM(P318:P322)</f>
        <v>58243806</v>
      </c>
      <c r="Q323" s="32">
        <f>SUM(Q318:Q322)</f>
        <v>249499495</v>
      </c>
      <c r="R323" s="32">
        <f>SUM(R318:R322)</f>
        <v>280476901</v>
      </c>
      <c r="S323" s="32">
        <f>SUM(S318:S322)</f>
        <v>58243806</v>
      </c>
      <c r="T323" s="37">
        <f t="shared" si="68"/>
        <v>0.23344258071544394</v>
      </c>
      <c r="U323" s="37">
        <f t="shared" si="69"/>
        <v>0.52612571369391614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14005916</v>
      </c>
      <c r="E324" s="31">
        <v>14005916</v>
      </c>
      <c r="F324" s="31">
        <v>2922961</v>
      </c>
      <c r="G324" s="36">
        <f t="shared" si="63"/>
        <v>0.20869474013695355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2922961</v>
      </c>
      <c r="O324" s="36">
        <f t="shared" si="67"/>
        <v>0.20869474013695355</v>
      </c>
      <c r="P324" s="31">
        <v>2137190</v>
      </c>
      <c r="Q324" s="31">
        <v>20485186</v>
      </c>
      <c r="R324" s="31">
        <v>21642796</v>
      </c>
      <c r="S324" s="31">
        <v>2137190</v>
      </c>
      <c r="T324" s="36">
        <f t="shared" si="68"/>
        <v>0.10432856211312896</v>
      </c>
      <c r="U324" s="36">
        <f t="shared" si="69"/>
        <v>0.36766548598861126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49394727</v>
      </c>
      <c r="E325" s="31">
        <v>49394727</v>
      </c>
      <c r="F325" s="31">
        <v>9746720</v>
      </c>
      <c r="G325" s="36">
        <f t="shared" si="63"/>
        <v>0.19732308673352927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9746720</v>
      </c>
      <c r="O325" s="36">
        <f t="shared" si="67"/>
        <v>0.19732308673352927</v>
      </c>
      <c r="P325" s="31">
        <v>6930982</v>
      </c>
      <c r="Q325" s="31">
        <v>41212993</v>
      </c>
      <c r="R325" s="31">
        <v>40409714</v>
      </c>
      <c r="S325" s="31">
        <v>6930982</v>
      </c>
      <c r="T325" s="36">
        <f t="shared" si="68"/>
        <v>0.1681746821930647</v>
      </c>
      <c r="U325" s="36">
        <f t="shared" si="69"/>
        <v>0.40625383242951729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140370003</v>
      </c>
      <c r="E326" s="31">
        <v>140370003</v>
      </c>
      <c r="F326" s="31">
        <v>6466062</v>
      </c>
      <c r="G326" s="36">
        <f t="shared" si="63"/>
        <v>4.606441448889903E-2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6466062</v>
      </c>
      <c r="O326" s="36">
        <f t="shared" si="67"/>
        <v>4.606441448889903E-2</v>
      </c>
      <c r="P326" s="31">
        <v>32461699</v>
      </c>
      <c r="Q326" s="31">
        <v>115624312</v>
      </c>
      <c r="R326" s="31">
        <v>124302867</v>
      </c>
      <c r="S326" s="31">
        <v>32461699</v>
      </c>
      <c r="T326" s="36">
        <f t="shared" si="68"/>
        <v>0.28075149973649138</v>
      </c>
      <c r="U326" s="36">
        <f t="shared" si="69"/>
        <v>-0.80080950168381515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425698811</v>
      </c>
      <c r="E327" s="31">
        <v>425698811</v>
      </c>
      <c r="F327" s="31">
        <v>88914005</v>
      </c>
      <c r="G327" s="36">
        <f t="shared" si="63"/>
        <v>0.20886599328556735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88914005</v>
      </c>
      <c r="O327" s="36">
        <f t="shared" si="67"/>
        <v>0.20886599328556735</v>
      </c>
      <c r="P327" s="31">
        <v>36421029</v>
      </c>
      <c r="Q327" s="31">
        <v>392324143</v>
      </c>
      <c r="R327" s="31">
        <v>429917552</v>
      </c>
      <c r="S327" s="31">
        <v>36421029</v>
      </c>
      <c r="T327" s="36">
        <f t="shared" si="68"/>
        <v>9.2834024236943272E-2</v>
      </c>
      <c r="U327" s="36">
        <f t="shared" si="69"/>
        <v>1.4412820681150991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115660300</v>
      </c>
      <c r="E328" s="31">
        <v>115660300</v>
      </c>
      <c r="F328" s="31">
        <v>13446680</v>
      </c>
      <c r="G328" s="36">
        <f t="shared" si="63"/>
        <v>0.11626011691133431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13446680</v>
      </c>
      <c r="O328" s="36">
        <f t="shared" si="67"/>
        <v>0.11626011691133431</v>
      </c>
      <c r="P328" s="31">
        <v>15070224</v>
      </c>
      <c r="Q328" s="31">
        <v>45222000</v>
      </c>
      <c r="R328" s="31">
        <v>55869000</v>
      </c>
      <c r="S328" s="31">
        <v>15070224</v>
      </c>
      <c r="T328" s="36">
        <f t="shared" si="68"/>
        <v>0.33324983415151915</v>
      </c>
      <c r="U328" s="36">
        <f t="shared" si="69"/>
        <v>-0.10773190896167173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74486742</v>
      </c>
      <c r="E329" s="31">
        <v>74486742</v>
      </c>
      <c r="F329" s="31">
        <v>16437961</v>
      </c>
      <c r="G329" s="36">
        <f t="shared" si="63"/>
        <v>0.22068304450743731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16437961</v>
      </c>
      <c r="O329" s="36">
        <f t="shared" si="67"/>
        <v>0.22068304450743731</v>
      </c>
      <c r="P329" s="31">
        <v>21255921</v>
      </c>
      <c r="Q329" s="31">
        <v>86881608</v>
      </c>
      <c r="R329" s="31">
        <v>69335524</v>
      </c>
      <c r="S329" s="31">
        <v>21255921</v>
      </c>
      <c r="T329" s="36">
        <f t="shared" si="68"/>
        <v>0.24465386275999865</v>
      </c>
      <c r="U329" s="36">
        <f t="shared" si="69"/>
        <v>-0.22666437271760653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98024068</v>
      </c>
      <c r="E330" s="31">
        <v>98024068</v>
      </c>
      <c r="F330" s="31">
        <v>19488711</v>
      </c>
      <c r="G330" s="36">
        <f t="shared" si="63"/>
        <v>0.19881557047805851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19488711</v>
      </c>
      <c r="O330" s="36">
        <f t="shared" si="67"/>
        <v>0.19881557047805851</v>
      </c>
      <c r="P330" s="31">
        <v>17882942</v>
      </c>
      <c r="Q330" s="31">
        <v>73560299</v>
      </c>
      <c r="R330" s="31">
        <v>83355124</v>
      </c>
      <c r="S330" s="31">
        <v>17882942</v>
      </c>
      <c r="T330" s="36">
        <f t="shared" si="68"/>
        <v>0.2431058905837237</v>
      </c>
      <c r="U330" s="36">
        <f t="shared" si="69"/>
        <v>8.9793334899816779E-2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917640567</v>
      </c>
      <c r="E332" s="32">
        <f>SUM(E324:E331)</f>
        <v>917640567</v>
      </c>
      <c r="F332" s="32">
        <f>SUM(F324:F331)</f>
        <v>157423100</v>
      </c>
      <c r="G332" s="37">
        <f t="shared" si="63"/>
        <v>0.17155202773418801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157423100</v>
      </c>
      <c r="O332" s="37">
        <f t="shared" si="67"/>
        <v>0.17155202773418801</v>
      </c>
      <c r="P332" s="32">
        <f>SUM(P324:P331)</f>
        <v>132159987</v>
      </c>
      <c r="Q332" s="32">
        <f>SUM(Q324:Q331)</f>
        <v>775310541</v>
      </c>
      <c r="R332" s="32">
        <f>SUM(R324:R331)</f>
        <v>824832577</v>
      </c>
      <c r="S332" s="32">
        <f>SUM(S324:S331)</f>
        <v>132159987</v>
      </c>
      <c r="T332" s="37">
        <f t="shared" si="68"/>
        <v>0.17046071220641382</v>
      </c>
      <c r="U332" s="37">
        <f t="shared" si="69"/>
        <v>0.19115553484429437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6565404</v>
      </c>
      <c r="E333" s="31">
        <v>6565404</v>
      </c>
      <c r="F333" s="31">
        <v>1050709</v>
      </c>
      <c r="G333" s="36">
        <f t="shared" si="63"/>
        <v>0.16003721933943441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1050709</v>
      </c>
      <c r="O333" s="36">
        <f t="shared" si="67"/>
        <v>0.16003721933943441</v>
      </c>
      <c r="P333" s="31">
        <v>1060320</v>
      </c>
      <c r="Q333" s="31">
        <v>5299056</v>
      </c>
      <c r="R333" s="31">
        <v>6017940</v>
      </c>
      <c r="S333" s="31">
        <v>1060320</v>
      </c>
      <c r="T333" s="36">
        <f t="shared" si="68"/>
        <v>0.20009601710191399</v>
      </c>
      <c r="U333" s="36">
        <f t="shared" si="69"/>
        <v>-9.0642447562999662E-3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6323797</v>
      </c>
      <c r="E334" s="31">
        <v>6323797</v>
      </c>
      <c r="F334" s="31">
        <v>2415343</v>
      </c>
      <c r="G334" s="36">
        <f t="shared" si="63"/>
        <v>0.38194505611106744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2415343</v>
      </c>
      <c r="O334" s="36">
        <f t="shared" si="67"/>
        <v>0.38194505611106744</v>
      </c>
      <c r="P334" s="31">
        <v>1353493</v>
      </c>
      <c r="Q334" s="31">
        <v>5518830</v>
      </c>
      <c r="R334" s="31">
        <v>16860497</v>
      </c>
      <c r="S334" s="31">
        <v>1353493</v>
      </c>
      <c r="T334" s="36">
        <f t="shared" si="68"/>
        <v>0.24524998958112498</v>
      </c>
      <c r="U334" s="36">
        <f t="shared" si="69"/>
        <v>0.78452566803079149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30613960</v>
      </c>
      <c r="E335" s="31">
        <v>30613960</v>
      </c>
      <c r="F335" s="31">
        <v>8229535</v>
      </c>
      <c r="G335" s="36">
        <f t="shared" si="63"/>
        <v>0.26881641577894527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8229535</v>
      </c>
      <c r="O335" s="36">
        <f t="shared" si="67"/>
        <v>0.26881641577894527</v>
      </c>
      <c r="P335" s="31">
        <v>3801337</v>
      </c>
      <c r="Q335" s="31">
        <v>34082594</v>
      </c>
      <c r="R335" s="31">
        <v>43454315</v>
      </c>
      <c r="S335" s="31">
        <v>3801337</v>
      </c>
      <c r="T335" s="36">
        <f t="shared" si="68"/>
        <v>0.11153308929478783</v>
      </c>
      <c r="U335" s="36">
        <f t="shared" si="69"/>
        <v>1.1649054003893893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43503161</v>
      </c>
      <c r="E337" s="32">
        <f>SUM(E333:E336)</f>
        <v>43503161</v>
      </c>
      <c r="F337" s="32">
        <f>SUM(F333:F336)</f>
        <v>11695587</v>
      </c>
      <c r="G337" s="37">
        <f t="shared" si="63"/>
        <v>0.2688445329294577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11695587</v>
      </c>
      <c r="O337" s="37">
        <f t="shared" si="67"/>
        <v>0.2688445329294577</v>
      </c>
      <c r="P337" s="32">
        <f>SUM(P333:P336)</f>
        <v>6215150</v>
      </c>
      <c r="Q337" s="32">
        <f>SUM(Q333:Q336)</f>
        <v>44900480</v>
      </c>
      <c r="R337" s="32">
        <f>SUM(R333:R336)</f>
        <v>66332752</v>
      </c>
      <c r="S337" s="32">
        <f>SUM(S333:S336)</f>
        <v>6215150</v>
      </c>
      <c r="T337" s="37">
        <f t="shared" si="68"/>
        <v>0.13842056922331342</v>
      </c>
      <c r="U337" s="37">
        <f t="shared" si="69"/>
        <v>0.88178676299043457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9938874194</v>
      </c>
      <c r="E338" s="32">
        <f>SUM(E302,E304:E309,E311:E316,E318:E322,E324:E331,E333:E336)</f>
        <v>9939689360</v>
      </c>
      <c r="F338" s="32">
        <f>SUM(F302,F304:F309,F311:F316,F318:F322,F324:F331,F333:F336)</f>
        <v>1027812697</v>
      </c>
      <c r="G338" s="37">
        <f t="shared" si="63"/>
        <v>0.10341339239614084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1027812697</v>
      </c>
      <c r="O338" s="37">
        <f t="shared" si="67"/>
        <v>0.10341339239614084</v>
      </c>
      <c r="P338" s="32">
        <f>SUM(P302,P304:P309,P311:P316,P318:P322,P324:P331,P333:P336)</f>
        <v>1181443016</v>
      </c>
      <c r="Q338" s="32">
        <f>SUM(Q302,Q304:Q309,Q311:Q316,Q318:Q322,Q324:Q331,Q333:Q336)</f>
        <v>8741547686</v>
      </c>
      <c r="R338" s="32">
        <f>SUM(R302,R304:R309,R311:R316,R318:R322,R324:R331,R333:R336)</f>
        <v>9097062719</v>
      </c>
      <c r="S338" s="32">
        <f>SUM(S302,S304:S309,S311:S316,S318:S322,S324:S331,S333:S336)</f>
        <v>1181443016</v>
      </c>
      <c r="T338" s="37">
        <f t="shared" si="68"/>
        <v>0.13515261352313351</v>
      </c>
      <c r="U338" s="37">
        <f t="shared" si="69"/>
        <v>-0.13003616502820814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80857265910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80849954535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17970835592</v>
      </c>
      <c r="G339" s="39">
        <f t="shared" si="63"/>
        <v>0.22225381219299256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17970835592</v>
      </c>
      <c r="O339" s="39">
        <f t="shared" si="67"/>
        <v>0.22225381219299256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12673682413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69658790486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75270824786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12673682413</v>
      </c>
      <c r="T339" s="39">
        <f t="shared" si="68"/>
        <v>0.18193945551706289</v>
      </c>
      <c r="U339" s="39">
        <f t="shared" si="69"/>
        <v>0.41796480347073062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363042835</v>
      </c>
      <c r="E8" s="31">
        <v>363042835</v>
      </c>
      <c r="F8" s="31">
        <v>103487726</v>
      </c>
      <c r="G8" s="36">
        <f>IF(($D8       =0),0,($F8       /$D8       ))</f>
        <v>0.28505651681570854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103487726</v>
      </c>
      <c r="O8" s="36">
        <f>IF(($D8       =0),0,($N8       /$D8       ))</f>
        <v>0.28505651681570854</v>
      </c>
      <c r="P8" s="31">
        <v>99721307</v>
      </c>
      <c r="Q8" s="31">
        <v>384295836</v>
      </c>
      <c r="R8" s="31">
        <v>381371083</v>
      </c>
      <c r="S8" s="31">
        <v>99721307</v>
      </c>
      <c r="T8" s="36">
        <f>IF(($Q8       =0),0,($S8       /$Q8       ))</f>
        <v>0.25949099016519139</v>
      </c>
      <c r="U8" s="36">
        <f>IF(($P8       =0),0,(($F8       /$P8       )-1))</f>
        <v>3.7769450815561489E-2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980067790</v>
      </c>
      <c r="E9" s="31">
        <v>980067790</v>
      </c>
      <c r="F9" s="31">
        <v>311863801</v>
      </c>
      <c r="G9" s="36">
        <f>IF(($D9       =0),0,($F9       /$D9       ))</f>
        <v>0.31820635692965688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311863801</v>
      </c>
      <c r="O9" s="36">
        <f>IF(($D9       =0),0,($N9       /$D9       ))</f>
        <v>0.31820635692965688</v>
      </c>
      <c r="P9" s="31">
        <v>95331709</v>
      </c>
      <c r="Q9" s="31">
        <v>1112724030</v>
      </c>
      <c r="R9" s="31">
        <v>867019970</v>
      </c>
      <c r="S9" s="31">
        <v>95331709</v>
      </c>
      <c r="T9" s="36">
        <f>IF(($Q9       =0),0,($S9       /$Q9       ))</f>
        <v>8.5674171159941609E-2</v>
      </c>
      <c r="U9" s="36">
        <f>IF(($P9       =0),0,(($F9       /$P9       )-1))</f>
        <v>2.2713543507333958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1343110625</v>
      </c>
      <c r="E10" s="32">
        <f>SUM(E8:E9)</f>
        <v>1343110625</v>
      </c>
      <c r="F10" s="32">
        <f>SUM(F8:F9)</f>
        <v>415351527</v>
      </c>
      <c r="G10" s="37">
        <f t="shared" ref="G10:G54" si="0">IF(($D10      =0),0,($F10      /$D10      ))</f>
        <v>0.30924595433082813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415351527</v>
      </c>
      <c r="O10" s="37">
        <f t="shared" ref="O10:O54" si="4">IF(($D10      =0),0,($N10      /$D10      ))</f>
        <v>0.30924595433082813</v>
      </c>
      <c r="P10" s="32">
        <f>SUM(P8:P9)</f>
        <v>195053016</v>
      </c>
      <c r="Q10" s="32">
        <f>SUM(Q8:Q9)</f>
        <v>1497019866</v>
      </c>
      <c r="R10" s="32">
        <f>SUM(R8:R9)</f>
        <v>1248391053</v>
      </c>
      <c r="S10" s="32">
        <f>SUM(S8:S9)</f>
        <v>195053016</v>
      </c>
      <c r="T10" s="37">
        <f t="shared" ref="T10:T54" si="5">IF(($Q10      =0),0,($S10      /$Q10      ))</f>
        <v>0.13029420679711942</v>
      </c>
      <c r="U10" s="37">
        <f t="shared" ref="U10:U54" si="6">IF(($P10      =0),0,(($F10      /$P10      )-1))</f>
        <v>1.1294288881951973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44780614</v>
      </c>
      <c r="E11" s="31">
        <v>44780614</v>
      </c>
      <c r="F11" s="31">
        <v>9671325</v>
      </c>
      <c r="G11" s="36">
        <f t="shared" si="0"/>
        <v>0.21597124595031233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9671325</v>
      </c>
      <c r="O11" s="36">
        <f t="shared" si="4"/>
        <v>0.21597124595031233</v>
      </c>
      <c r="P11" s="31">
        <v>6152791</v>
      </c>
      <c r="Q11" s="31">
        <v>38309264</v>
      </c>
      <c r="R11" s="31">
        <v>35095951</v>
      </c>
      <c r="S11" s="31">
        <v>6152791</v>
      </c>
      <c r="T11" s="36">
        <f t="shared" si="5"/>
        <v>0.16060843664341867</v>
      </c>
      <c r="U11" s="36">
        <f t="shared" si="6"/>
        <v>0.57185982751567543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12830837</v>
      </c>
      <c r="E12" s="31">
        <v>12830837</v>
      </c>
      <c r="F12" s="31">
        <v>2966548</v>
      </c>
      <c r="G12" s="36">
        <f t="shared" si="0"/>
        <v>0.23120455820614041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2966548</v>
      </c>
      <c r="O12" s="36">
        <f t="shared" si="4"/>
        <v>0.23120455820614041</v>
      </c>
      <c r="P12" s="31">
        <v>4336477</v>
      </c>
      <c r="Q12" s="31">
        <v>18340291</v>
      </c>
      <c r="R12" s="31">
        <v>18489298</v>
      </c>
      <c r="S12" s="31">
        <v>4336477</v>
      </c>
      <c r="T12" s="36">
        <f t="shared" si="5"/>
        <v>0.23644537592124357</v>
      </c>
      <c r="U12" s="36">
        <f t="shared" si="6"/>
        <v>-0.31590828223002221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57594064</v>
      </c>
      <c r="E13" s="31">
        <v>57594064</v>
      </c>
      <c r="F13" s="31">
        <v>1875568</v>
      </c>
      <c r="G13" s="36">
        <f t="shared" si="0"/>
        <v>3.2565300479577203E-2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1875568</v>
      </c>
      <c r="O13" s="36">
        <f t="shared" si="4"/>
        <v>3.2565300479577203E-2</v>
      </c>
      <c r="P13" s="31">
        <v>4510429</v>
      </c>
      <c r="Q13" s="31">
        <v>45547260</v>
      </c>
      <c r="R13" s="31">
        <v>50932260</v>
      </c>
      <c r="S13" s="31">
        <v>4510429</v>
      </c>
      <c r="T13" s="36">
        <f t="shared" si="5"/>
        <v>9.9027449730236236E-2</v>
      </c>
      <c r="U13" s="36">
        <f t="shared" si="6"/>
        <v>-0.58417081834122653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24748828</v>
      </c>
      <c r="E14" s="31">
        <v>24748828</v>
      </c>
      <c r="F14" s="31">
        <v>6080289</v>
      </c>
      <c r="G14" s="36">
        <f t="shared" si="0"/>
        <v>0.24567987623494736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6080289</v>
      </c>
      <c r="O14" s="36">
        <f t="shared" si="4"/>
        <v>0.24567987623494736</v>
      </c>
      <c r="P14" s="31">
        <v>5658667</v>
      </c>
      <c r="Q14" s="31">
        <v>23625037</v>
      </c>
      <c r="R14" s="31">
        <v>24089537</v>
      </c>
      <c r="S14" s="31">
        <v>5658667</v>
      </c>
      <c r="T14" s="36">
        <f t="shared" si="5"/>
        <v>0.23951992117514992</v>
      </c>
      <c r="U14" s="36">
        <f t="shared" si="6"/>
        <v>7.4509067241454563E-2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14790860</v>
      </c>
      <c r="E15" s="31">
        <v>14790860</v>
      </c>
      <c r="F15" s="31">
        <v>2162556</v>
      </c>
      <c r="G15" s="36">
        <f t="shared" si="0"/>
        <v>0.14620894254965566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2162556</v>
      </c>
      <c r="O15" s="36">
        <f t="shared" si="4"/>
        <v>0.14620894254965566</v>
      </c>
      <c r="P15" s="31">
        <v>1013599</v>
      </c>
      <c r="Q15" s="31">
        <v>14137343</v>
      </c>
      <c r="R15" s="31">
        <v>11929780</v>
      </c>
      <c r="S15" s="31">
        <v>1013599</v>
      </c>
      <c r="T15" s="36">
        <f t="shared" si="5"/>
        <v>7.1696569857575082E-2</v>
      </c>
      <c r="U15" s="36">
        <f t="shared" si="6"/>
        <v>1.1335419628472403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85015058</v>
      </c>
      <c r="E16" s="31">
        <v>85015058</v>
      </c>
      <c r="F16" s="31">
        <v>18110213</v>
      </c>
      <c r="G16" s="36">
        <f t="shared" si="0"/>
        <v>0.21302359165596288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18110213</v>
      </c>
      <c r="O16" s="36">
        <f t="shared" si="4"/>
        <v>0.21302359165596288</v>
      </c>
      <c r="P16" s="31">
        <v>17372342</v>
      </c>
      <c r="Q16" s="31">
        <v>71306399</v>
      </c>
      <c r="R16" s="31">
        <v>73259597</v>
      </c>
      <c r="S16" s="31">
        <v>17372342</v>
      </c>
      <c r="T16" s="36">
        <f t="shared" si="5"/>
        <v>0.24362949529957331</v>
      </c>
      <c r="U16" s="36">
        <f t="shared" si="6"/>
        <v>4.2473893272421126E-2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13829129</v>
      </c>
      <c r="E17" s="31">
        <v>13829129</v>
      </c>
      <c r="F17" s="31">
        <v>1712601</v>
      </c>
      <c r="G17" s="36">
        <f t="shared" si="0"/>
        <v>0.12384012037200608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1712601</v>
      </c>
      <c r="O17" s="36">
        <f t="shared" si="4"/>
        <v>0.12384012037200608</v>
      </c>
      <c r="P17" s="31">
        <v>4780115</v>
      </c>
      <c r="Q17" s="31">
        <v>13132818</v>
      </c>
      <c r="R17" s="31">
        <v>11724624</v>
      </c>
      <c r="S17" s="31">
        <v>4780115</v>
      </c>
      <c r="T17" s="36">
        <f t="shared" si="5"/>
        <v>0.36398242936131453</v>
      </c>
      <c r="U17" s="36">
        <f t="shared" si="6"/>
        <v>-0.64172389158001431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253589390</v>
      </c>
      <c r="E19" s="32">
        <f>SUM(E11:E18)</f>
        <v>253589390</v>
      </c>
      <c r="F19" s="32">
        <f>SUM(F11:F18)</f>
        <v>42579100</v>
      </c>
      <c r="G19" s="37">
        <f t="shared" si="0"/>
        <v>0.16790568406667172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42579100</v>
      </c>
      <c r="O19" s="37">
        <f t="shared" si="4"/>
        <v>0.16790568406667172</v>
      </c>
      <c r="P19" s="32">
        <f>SUM(P11:P18)</f>
        <v>43824420</v>
      </c>
      <c r="Q19" s="32">
        <f>SUM(Q11:Q18)</f>
        <v>224398412</v>
      </c>
      <c r="R19" s="32">
        <f>SUM(R11:R18)</f>
        <v>225521047</v>
      </c>
      <c r="S19" s="32">
        <f>SUM(S11:S18)</f>
        <v>43824420</v>
      </c>
      <c r="T19" s="37">
        <f t="shared" si="5"/>
        <v>0.19529737135572955</v>
      </c>
      <c r="U19" s="37">
        <f t="shared" si="6"/>
        <v>-2.8416120509980547E-2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204143290</v>
      </c>
      <c r="E26" s="31">
        <v>204143290</v>
      </c>
      <c r="F26" s="31">
        <v>22880582</v>
      </c>
      <c r="G26" s="36">
        <f t="shared" si="0"/>
        <v>0.11208098977928689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22880582</v>
      </c>
      <c r="O26" s="36">
        <f t="shared" si="4"/>
        <v>0.11208098977928689</v>
      </c>
      <c r="P26" s="31">
        <v>19348662</v>
      </c>
      <c r="Q26" s="31">
        <v>248846443</v>
      </c>
      <c r="R26" s="31">
        <v>236403446</v>
      </c>
      <c r="S26" s="31">
        <v>19348662</v>
      </c>
      <c r="T26" s="36">
        <f t="shared" si="5"/>
        <v>7.7753420007695265E-2</v>
      </c>
      <c r="U26" s="36">
        <f t="shared" si="6"/>
        <v>0.18254078757487213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204143290</v>
      </c>
      <c r="E27" s="32">
        <f>SUM(E20:E26)</f>
        <v>204143290</v>
      </c>
      <c r="F27" s="32">
        <f>SUM(F20:F26)</f>
        <v>22880582</v>
      </c>
      <c r="G27" s="37">
        <f t="shared" si="0"/>
        <v>0.11208098977928689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22880582</v>
      </c>
      <c r="O27" s="37">
        <f t="shared" si="4"/>
        <v>0.11208098977928689</v>
      </c>
      <c r="P27" s="32">
        <f>SUM(P20:P26)</f>
        <v>19348662</v>
      </c>
      <c r="Q27" s="32">
        <f>SUM(Q20:Q26)</f>
        <v>248846443</v>
      </c>
      <c r="R27" s="32">
        <f>SUM(R20:R26)</f>
        <v>236403446</v>
      </c>
      <c r="S27" s="32">
        <f>SUM(S20:S26)</f>
        <v>19348662</v>
      </c>
      <c r="T27" s="37">
        <f t="shared" si="5"/>
        <v>7.7753420007695265E-2</v>
      </c>
      <c r="U27" s="37">
        <f t="shared" si="6"/>
        <v>0.18254078757487213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0</v>
      </c>
      <c r="E28" s="31">
        <v>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0</v>
      </c>
      <c r="R28" s="31">
        <v>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351500</v>
      </c>
      <c r="E30" s="31">
        <v>351500</v>
      </c>
      <c r="F30" s="31">
        <v>263929</v>
      </c>
      <c r="G30" s="36">
        <f t="shared" si="0"/>
        <v>0.75086486486486481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263929</v>
      </c>
      <c r="O30" s="36">
        <f t="shared" si="4"/>
        <v>0.75086486486486481</v>
      </c>
      <c r="P30" s="31">
        <v>227764</v>
      </c>
      <c r="Q30" s="31">
        <v>986021</v>
      </c>
      <c r="R30" s="31">
        <v>736042</v>
      </c>
      <c r="S30" s="31">
        <v>227764</v>
      </c>
      <c r="T30" s="36">
        <f t="shared" si="5"/>
        <v>0.23099305187212038</v>
      </c>
      <c r="U30" s="36">
        <f t="shared" si="6"/>
        <v>0.15878277515322869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1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353440712</v>
      </c>
      <c r="E34" s="31">
        <v>353440712</v>
      </c>
      <c r="F34" s="31">
        <v>20279552</v>
      </c>
      <c r="G34" s="36">
        <f t="shared" si="0"/>
        <v>5.7377521353567211E-2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20279552</v>
      </c>
      <c r="O34" s="36">
        <f t="shared" si="4"/>
        <v>5.7377521353567211E-2</v>
      </c>
      <c r="P34" s="31">
        <v>19360840</v>
      </c>
      <c r="Q34" s="31">
        <v>100907878</v>
      </c>
      <c r="R34" s="31">
        <v>59649598</v>
      </c>
      <c r="S34" s="31">
        <v>19360840</v>
      </c>
      <c r="T34" s="36">
        <f t="shared" si="5"/>
        <v>0.19186648638077594</v>
      </c>
      <c r="U34" s="36">
        <f t="shared" si="6"/>
        <v>4.7452073360453317E-2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353792212</v>
      </c>
      <c r="E35" s="32">
        <f>SUM(E28:E34)</f>
        <v>353792212</v>
      </c>
      <c r="F35" s="32">
        <f>SUM(F28:F34)</f>
        <v>20543481</v>
      </c>
      <c r="G35" s="37">
        <f t="shared" si="0"/>
        <v>5.8066515607754533E-2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20543481</v>
      </c>
      <c r="O35" s="37">
        <f t="shared" si="4"/>
        <v>5.8066515607754533E-2</v>
      </c>
      <c r="P35" s="32">
        <f>SUM(P28:P34)</f>
        <v>19588604</v>
      </c>
      <c r="Q35" s="32">
        <f>SUM(Q28:Q34)</f>
        <v>101893900</v>
      </c>
      <c r="R35" s="32">
        <f>SUM(R28:R34)</f>
        <v>60385640</v>
      </c>
      <c r="S35" s="32">
        <f>SUM(S28:S34)</f>
        <v>19588604</v>
      </c>
      <c r="T35" s="37">
        <f t="shared" si="5"/>
        <v>0.19224510986428039</v>
      </c>
      <c r="U35" s="37">
        <f t="shared" si="6"/>
        <v>4.8746556926670292E-2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8319253</v>
      </c>
      <c r="E37" s="31">
        <v>8319282</v>
      </c>
      <c r="F37" s="31">
        <v>735840</v>
      </c>
      <c r="G37" s="36">
        <f t="shared" si="0"/>
        <v>8.8450249078853599E-2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735840</v>
      </c>
      <c r="O37" s="36">
        <f t="shared" si="4"/>
        <v>8.8450249078853599E-2</v>
      </c>
      <c r="P37" s="31">
        <v>1076024</v>
      </c>
      <c r="Q37" s="31">
        <v>7212261</v>
      </c>
      <c r="R37" s="31">
        <v>7479192</v>
      </c>
      <c r="S37" s="31">
        <v>1076024</v>
      </c>
      <c r="T37" s="36">
        <f t="shared" si="5"/>
        <v>0.1491937133168087</v>
      </c>
      <c r="U37" s="36">
        <f t="shared" si="6"/>
        <v>-0.31614908217660576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122658325</v>
      </c>
      <c r="E39" s="31">
        <v>122658325</v>
      </c>
      <c r="F39" s="31">
        <v>14333333</v>
      </c>
      <c r="G39" s="36">
        <f t="shared" si="0"/>
        <v>0.11685576987945988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14333333</v>
      </c>
      <c r="O39" s="36">
        <f t="shared" si="4"/>
        <v>0.11685576987945988</v>
      </c>
      <c r="P39" s="31">
        <v>5511887</v>
      </c>
      <c r="Q39" s="31">
        <v>60242406</v>
      </c>
      <c r="R39" s="31">
        <v>62202409</v>
      </c>
      <c r="S39" s="31">
        <v>5511887</v>
      </c>
      <c r="T39" s="36">
        <f t="shared" si="5"/>
        <v>9.1495133843093851E-2</v>
      </c>
      <c r="U39" s="36">
        <f t="shared" si="6"/>
        <v>1.6004402847881316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130977578</v>
      </c>
      <c r="E40" s="32">
        <f>SUM(E36:E39)</f>
        <v>130977607</v>
      </c>
      <c r="F40" s="32">
        <f>SUM(F36:F39)</f>
        <v>15069173</v>
      </c>
      <c r="G40" s="37">
        <f t="shared" si="0"/>
        <v>0.11505154721978444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15069173</v>
      </c>
      <c r="O40" s="37">
        <f t="shared" si="4"/>
        <v>0.11505154721978444</v>
      </c>
      <c r="P40" s="32">
        <f>SUM(P36:P39)</f>
        <v>6587911</v>
      </c>
      <c r="Q40" s="32">
        <f>SUM(Q36:Q39)</f>
        <v>67454667</v>
      </c>
      <c r="R40" s="32">
        <f>SUM(R36:R39)</f>
        <v>69681601</v>
      </c>
      <c r="S40" s="32">
        <f>SUM(S36:S39)</f>
        <v>6587911</v>
      </c>
      <c r="T40" s="37">
        <f t="shared" si="5"/>
        <v>9.7664272807098731E-2</v>
      </c>
      <c r="U40" s="37">
        <f t="shared" si="6"/>
        <v>1.2873977805711099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13305093</v>
      </c>
      <c r="E45" s="31">
        <v>13305093</v>
      </c>
      <c r="F45" s="31">
        <v>1464189</v>
      </c>
      <c r="G45" s="36">
        <f t="shared" si="0"/>
        <v>0.11004725784329354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1464189</v>
      </c>
      <c r="O45" s="36">
        <f t="shared" si="4"/>
        <v>0.11004725784329354</v>
      </c>
      <c r="P45" s="31">
        <v>1034617</v>
      </c>
      <c r="Q45" s="31">
        <v>12852050</v>
      </c>
      <c r="R45" s="31">
        <v>13070930</v>
      </c>
      <c r="S45" s="31">
        <v>1034617</v>
      </c>
      <c r="T45" s="36">
        <f t="shared" si="5"/>
        <v>8.0502098886947995E-2</v>
      </c>
      <c r="U45" s="36">
        <f t="shared" si="6"/>
        <v>0.41519905433604909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13305093</v>
      </c>
      <c r="E47" s="32">
        <f>SUM(E41:E46)</f>
        <v>13305093</v>
      </c>
      <c r="F47" s="32">
        <f>SUM(F41:F46)</f>
        <v>1464189</v>
      </c>
      <c r="G47" s="37">
        <f t="shared" si="0"/>
        <v>0.11004725784329354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1464189</v>
      </c>
      <c r="O47" s="37">
        <f t="shared" si="4"/>
        <v>0.11004725784329354</v>
      </c>
      <c r="P47" s="32">
        <f>SUM(P41:P46)</f>
        <v>1034617</v>
      </c>
      <c r="Q47" s="32">
        <f>SUM(Q41:Q46)</f>
        <v>12852050</v>
      </c>
      <c r="R47" s="32">
        <f>SUM(R41:R46)</f>
        <v>13070930</v>
      </c>
      <c r="S47" s="32">
        <f>SUM(S41:S46)</f>
        <v>1034617</v>
      </c>
      <c r="T47" s="37">
        <f t="shared" si="5"/>
        <v>8.0502098886947995E-2</v>
      </c>
      <c r="U47" s="37">
        <f t="shared" si="6"/>
        <v>0.41519905433604909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11590622</v>
      </c>
      <c r="E52" s="31">
        <v>11590622</v>
      </c>
      <c r="F52" s="31">
        <v>318900</v>
      </c>
      <c r="G52" s="36">
        <f t="shared" si="0"/>
        <v>2.7513622651139862E-2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318900</v>
      </c>
      <c r="O52" s="36">
        <f t="shared" si="4"/>
        <v>2.7513622651139862E-2</v>
      </c>
      <c r="P52" s="31">
        <v>1511181</v>
      </c>
      <c r="Q52" s="31">
        <v>6500000</v>
      </c>
      <c r="R52" s="31">
        <v>8500000</v>
      </c>
      <c r="S52" s="31">
        <v>1511181</v>
      </c>
      <c r="T52" s="36">
        <f t="shared" si="5"/>
        <v>0.23248938461538463</v>
      </c>
      <c r="U52" s="36">
        <f t="shared" si="6"/>
        <v>-0.78897299529308529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11590622</v>
      </c>
      <c r="E53" s="32">
        <f>SUM(E48:E52)</f>
        <v>11590622</v>
      </c>
      <c r="F53" s="32">
        <f>SUM(F48:F52)</f>
        <v>318900</v>
      </c>
      <c r="G53" s="37">
        <f t="shared" si="0"/>
        <v>2.7513622651139862E-2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318900</v>
      </c>
      <c r="O53" s="37">
        <f t="shared" si="4"/>
        <v>2.7513622651139862E-2</v>
      </c>
      <c r="P53" s="32">
        <f>SUM(P48:P52)</f>
        <v>1511181</v>
      </c>
      <c r="Q53" s="32">
        <f>SUM(Q48:Q52)</f>
        <v>6500000</v>
      </c>
      <c r="R53" s="32">
        <f>SUM(R48:R52)</f>
        <v>8500000</v>
      </c>
      <c r="S53" s="32">
        <f>SUM(S48:S52)</f>
        <v>1511181</v>
      </c>
      <c r="T53" s="37">
        <f t="shared" si="5"/>
        <v>0.23248938461538463</v>
      </c>
      <c r="U53" s="37">
        <f t="shared" si="6"/>
        <v>-0.78897299529308529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2310508810</v>
      </c>
      <c r="E54" s="32">
        <f>SUM(E8:E9,E11:E18,E20:E26,E28:E34,E36:E39,E41:E46,E48:E52)</f>
        <v>2310508839</v>
      </c>
      <c r="F54" s="32">
        <f>SUM(F8:F9,F11:F18,F20:F26,F28:F34,F36:F39,F41:F46,F48:F52)</f>
        <v>518206952</v>
      </c>
      <c r="G54" s="37">
        <f t="shared" si="0"/>
        <v>0.22428261245193001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518206952</v>
      </c>
      <c r="O54" s="37">
        <f t="shared" si="4"/>
        <v>0.22428261245193001</v>
      </c>
      <c r="P54" s="32">
        <f>SUM(P8:P9,P11:P18,P20:P26,P28:P34,P36:P39,P41:P46,P48:P52)</f>
        <v>286948411</v>
      </c>
      <c r="Q54" s="32">
        <f>SUM(Q8:Q9,Q11:Q18,Q20:Q26,Q28:Q34,Q36:Q39,Q41:Q46,Q48:Q52)</f>
        <v>2158965338</v>
      </c>
      <c r="R54" s="32">
        <f>SUM(R8:R9,R11:R18,R20:R26,R28:R34,R36:R39,R41:R46,R48:R52)</f>
        <v>1861953717</v>
      </c>
      <c r="S54" s="32">
        <f>SUM(S8:S9,S11:S18,S20:S26,S28:S34,S36:S39,S41:S46,S48:S52)</f>
        <v>286948411</v>
      </c>
      <c r="T54" s="37">
        <f t="shared" si="5"/>
        <v>0.13291015189054414</v>
      </c>
      <c r="U54" s="37">
        <f t="shared" si="6"/>
        <v>0.80592375540284844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349024866</v>
      </c>
      <c r="E57" s="31">
        <v>349024866</v>
      </c>
      <c r="F57" s="31">
        <v>68264035</v>
      </c>
      <c r="G57" s="36">
        <f t="shared" ref="G57:G85" si="7">IF(($D57      =0),0,($F57      /$D57      ))</f>
        <v>0.19558501886223775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68264035</v>
      </c>
      <c r="O57" s="36">
        <f t="shared" ref="O57:O85" si="11">IF(($D57      =0),0,($N57      /$D57      ))</f>
        <v>0.19558501886223775</v>
      </c>
      <c r="P57" s="31">
        <v>104296961</v>
      </c>
      <c r="Q57" s="31">
        <v>340759531</v>
      </c>
      <c r="R57" s="31">
        <v>357849750</v>
      </c>
      <c r="S57" s="31">
        <v>104296961</v>
      </c>
      <c r="T57" s="36">
        <f t="shared" ref="T57:T85" si="12">IF(($Q57      =0),0,($S57      /$Q57      ))</f>
        <v>0.30607202884077217</v>
      </c>
      <c r="U57" s="36">
        <f t="shared" ref="U57:U85" si="13">IF(($P57      =0),0,(($F57      /$P57      )-1))</f>
        <v>-0.34548394943166172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349024866</v>
      </c>
      <c r="E58" s="32">
        <f>E57</f>
        <v>349024866</v>
      </c>
      <c r="F58" s="32">
        <f>F57</f>
        <v>68264035</v>
      </c>
      <c r="G58" s="37">
        <f t="shared" si="7"/>
        <v>0.19558501886223775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68264035</v>
      </c>
      <c r="O58" s="37">
        <f t="shared" si="11"/>
        <v>0.19558501886223775</v>
      </c>
      <c r="P58" s="32">
        <f>P57</f>
        <v>104296961</v>
      </c>
      <c r="Q58" s="32">
        <f>Q57</f>
        <v>340759531</v>
      </c>
      <c r="R58" s="32">
        <f>R57</f>
        <v>357849750</v>
      </c>
      <c r="S58" s="32">
        <f>S57</f>
        <v>104296961</v>
      </c>
      <c r="T58" s="37">
        <f t="shared" si="12"/>
        <v>0.30607202884077217</v>
      </c>
      <c r="U58" s="37">
        <f t="shared" si="13"/>
        <v>-0.34548394943166172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14658416</v>
      </c>
      <c r="E59" s="31">
        <v>14658416</v>
      </c>
      <c r="F59" s="31">
        <v>354336</v>
      </c>
      <c r="G59" s="36">
        <f t="shared" si="7"/>
        <v>2.4172871066014227E-2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354336</v>
      </c>
      <c r="O59" s="36">
        <f t="shared" si="11"/>
        <v>2.4172871066014227E-2</v>
      </c>
      <c r="P59" s="31">
        <v>1647418</v>
      </c>
      <c r="Q59" s="31">
        <v>10449884</v>
      </c>
      <c r="R59" s="31">
        <v>10244884</v>
      </c>
      <c r="S59" s="31">
        <v>1647418</v>
      </c>
      <c r="T59" s="36">
        <f t="shared" si="12"/>
        <v>0.15764940548622358</v>
      </c>
      <c r="U59" s="36">
        <f t="shared" si="13"/>
        <v>-0.78491433261018151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21703700</v>
      </c>
      <c r="E60" s="31">
        <v>21703700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1738053</v>
      </c>
      <c r="Q60" s="31">
        <v>6952204</v>
      </c>
      <c r="R60" s="31">
        <v>6952204</v>
      </c>
      <c r="S60" s="31">
        <v>1738053</v>
      </c>
      <c r="T60" s="36">
        <f t="shared" si="12"/>
        <v>0.25000028767855487</v>
      </c>
      <c r="U60" s="36">
        <f t="shared" si="13"/>
        <v>-1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35382709</v>
      </c>
      <c r="E61" s="31">
        <v>35382709</v>
      </c>
      <c r="F61" s="31">
        <v>875399</v>
      </c>
      <c r="G61" s="36">
        <f t="shared" si="7"/>
        <v>2.4740869897779731E-2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875399</v>
      </c>
      <c r="O61" s="36">
        <f t="shared" si="11"/>
        <v>2.4740869897779731E-2</v>
      </c>
      <c r="P61" s="31">
        <v>2450797</v>
      </c>
      <c r="Q61" s="31">
        <v>9826605</v>
      </c>
      <c r="R61" s="31">
        <v>9586638</v>
      </c>
      <c r="S61" s="31">
        <v>2450797</v>
      </c>
      <c r="T61" s="36">
        <f t="shared" si="12"/>
        <v>0.24940424490452195</v>
      </c>
      <c r="U61" s="36">
        <f t="shared" si="13"/>
        <v>-0.64281048165147903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71744825</v>
      </c>
      <c r="E63" s="32">
        <f>SUM(E59:E62)</f>
        <v>71744825</v>
      </c>
      <c r="F63" s="32">
        <f>SUM(F59:F62)</f>
        <v>1229735</v>
      </c>
      <c r="G63" s="37">
        <f t="shared" si="7"/>
        <v>1.714040002188311E-2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1229735</v>
      </c>
      <c r="O63" s="37">
        <f t="shared" si="11"/>
        <v>1.714040002188311E-2</v>
      </c>
      <c r="P63" s="32">
        <f>SUM(P59:P62)</f>
        <v>5836268</v>
      </c>
      <c r="Q63" s="32">
        <f>SUM(Q59:Q62)</f>
        <v>27228693</v>
      </c>
      <c r="R63" s="32">
        <f>SUM(R59:R62)</f>
        <v>26783726</v>
      </c>
      <c r="S63" s="32">
        <f>SUM(S59:S62)</f>
        <v>5836268</v>
      </c>
      <c r="T63" s="37">
        <f t="shared" si="12"/>
        <v>0.21434256870133281</v>
      </c>
      <c r="U63" s="37">
        <f t="shared" si="13"/>
        <v>-0.78929428874753527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1670331</v>
      </c>
      <c r="E64" s="31">
        <v>1670331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18332604</v>
      </c>
      <c r="R64" s="31">
        <v>18332604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22744951</v>
      </c>
      <c r="E65" s="31">
        <v>22744951</v>
      </c>
      <c r="F65" s="31">
        <v>3193478</v>
      </c>
      <c r="G65" s="36">
        <f t="shared" si="7"/>
        <v>0.14040381973124497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3193478</v>
      </c>
      <c r="O65" s="36">
        <f t="shared" si="11"/>
        <v>0.14040381973124497</v>
      </c>
      <c r="P65" s="31">
        <v>1295069</v>
      </c>
      <c r="Q65" s="31">
        <v>11776443</v>
      </c>
      <c r="R65" s="31">
        <v>13299905</v>
      </c>
      <c r="S65" s="31">
        <v>1295069</v>
      </c>
      <c r="T65" s="36">
        <f t="shared" si="12"/>
        <v>0.10997115173062019</v>
      </c>
      <c r="U65" s="36">
        <f t="shared" si="13"/>
        <v>1.46587479122734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12663024</v>
      </c>
      <c r="E66" s="31">
        <v>12663024</v>
      </c>
      <c r="F66" s="31">
        <v>1000687</v>
      </c>
      <c r="G66" s="36">
        <f t="shared" si="7"/>
        <v>7.9024330997082531E-2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1000687</v>
      </c>
      <c r="O66" s="36">
        <f t="shared" si="11"/>
        <v>7.9024330997082531E-2</v>
      </c>
      <c r="P66" s="31">
        <v>1185487</v>
      </c>
      <c r="Q66" s="31">
        <v>12123509</v>
      </c>
      <c r="R66" s="31">
        <v>12015509</v>
      </c>
      <c r="S66" s="31">
        <v>1185487</v>
      </c>
      <c r="T66" s="36">
        <f t="shared" si="12"/>
        <v>9.7784148137309096E-2</v>
      </c>
      <c r="U66" s="36">
        <f t="shared" si="13"/>
        <v>-0.15588530283335034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256638994</v>
      </c>
      <c r="E67" s="31">
        <v>256638994</v>
      </c>
      <c r="F67" s="31">
        <v>22162116</v>
      </c>
      <c r="G67" s="36">
        <f t="shared" si="7"/>
        <v>8.6355216931687323E-2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22162116</v>
      </c>
      <c r="O67" s="36">
        <f t="shared" si="11"/>
        <v>8.6355216931687323E-2</v>
      </c>
      <c r="P67" s="31">
        <v>23521960</v>
      </c>
      <c r="Q67" s="31">
        <v>266896611</v>
      </c>
      <c r="R67" s="31">
        <v>278145695</v>
      </c>
      <c r="S67" s="31">
        <v>23521960</v>
      </c>
      <c r="T67" s="36">
        <f t="shared" si="12"/>
        <v>8.8131355103643491E-2</v>
      </c>
      <c r="U67" s="36">
        <f t="shared" si="13"/>
        <v>-5.7811678958726187E-2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38434855</v>
      </c>
      <c r="E68" s="31">
        <v>38434855</v>
      </c>
      <c r="F68" s="31">
        <v>6654422</v>
      </c>
      <c r="G68" s="36">
        <f t="shared" si="7"/>
        <v>0.17313508792995316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6654422</v>
      </c>
      <c r="O68" s="36">
        <f t="shared" si="11"/>
        <v>0.17313508792995316</v>
      </c>
      <c r="P68" s="31">
        <v>2429037</v>
      </c>
      <c r="Q68" s="31">
        <v>33685218</v>
      </c>
      <c r="R68" s="31">
        <v>33685218</v>
      </c>
      <c r="S68" s="31">
        <v>2429037</v>
      </c>
      <c r="T68" s="36">
        <f t="shared" si="12"/>
        <v>7.2109879176082511E-2</v>
      </c>
      <c r="U68" s="36">
        <f t="shared" si="13"/>
        <v>1.7395309334522282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332152155</v>
      </c>
      <c r="E70" s="32">
        <f>SUM(E64:E69)</f>
        <v>332152155</v>
      </c>
      <c r="F70" s="32">
        <f>SUM(F64:F69)</f>
        <v>33010703</v>
      </c>
      <c r="G70" s="37">
        <f t="shared" si="7"/>
        <v>9.9384280677028869E-2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33010703</v>
      </c>
      <c r="O70" s="37">
        <f t="shared" si="11"/>
        <v>9.9384280677028869E-2</v>
      </c>
      <c r="P70" s="32">
        <f>SUM(P64:P69)</f>
        <v>28431553</v>
      </c>
      <c r="Q70" s="32">
        <f>SUM(Q64:Q69)</f>
        <v>342814385</v>
      </c>
      <c r="R70" s="32">
        <f>SUM(R64:R69)</f>
        <v>355478931</v>
      </c>
      <c r="S70" s="32">
        <f>SUM(S64:S69)</f>
        <v>28431553</v>
      </c>
      <c r="T70" s="37">
        <f t="shared" si="12"/>
        <v>8.2935705863101394E-2</v>
      </c>
      <c r="U70" s="37">
        <f t="shared" si="13"/>
        <v>0.16105873639755108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48163368</v>
      </c>
      <c r="E71" s="31">
        <v>48163368</v>
      </c>
      <c r="F71" s="31">
        <v>15451174</v>
      </c>
      <c r="G71" s="36">
        <f t="shared" si="7"/>
        <v>0.3208075897017833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15451174</v>
      </c>
      <c r="O71" s="36">
        <f t="shared" si="11"/>
        <v>0.3208075897017833</v>
      </c>
      <c r="P71" s="31">
        <v>7693744</v>
      </c>
      <c r="Q71" s="31">
        <v>42126900</v>
      </c>
      <c r="R71" s="31">
        <v>49934828</v>
      </c>
      <c r="S71" s="31">
        <v>7693744</v>
      </c>
      <c r="T71" s="36">
        <f t="shared" si="12"/>
        <v>0.18263256968825145</v>
      </c>
      <c r="U71" s="36">
        <f t="shared" si="13"/>
        <v>1.008277634400105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53021865</v>
      </c>
      <c r="E72" s="31">
        <v>53021865</v>
      </c>
      <c r="F72" s="31">
        <v>4945416</v>
      </c>
      <c r="G72" s="36">
        <f t="shared" si="7"/>
        <v>9.3271257055933435E-2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4945416</v>
      </c>
      <c r="O72" s="36">
        <f t="shared" si="11"/>
        <v>9.3271257055933435E-2</v>
      </c>
      <c r="P72" s="31">
        <v>4786477</v>
      </c>
      <c r="Q72" s="31">
        <v>41255017</v>
      </c>
      <c r="R72" s="31">
        <v>42543894</v>
      </c>
      <c r="S72" s="31">
        <v>4786477</v>
      </c>
      <c r="T72" s="36">
        <f t="shared" si="12"/>
        <v>0.11602169500984572</v>
      </c>
      <c r="U72" s="36">
        <f t="shared" si="13"/>
        <v>3.3205842209207415E-2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57352085</v>
      </c>
      <c r="E73" s="31">
        <v>57352085</v>
      </c>
      <c r="F73" s="31">
        <v>5594623</v>
      </c>
      <c r="G73" s="36">
        <f t="shared" si="7"/>
        <v>9.7548729047950047E-2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5594623</v>
      </c>
      <c r="O73" s="36">
        <f t="shared" si="11"/>
        <v>9.7548729047950047E-2</v>
      </c>
      <c r="P73" s="31">
        <v>12785202</v>
      </c>
      <c r="Q73" s="31">
        <v>53817612</v>
      </c>
      <c r="R73" s="31">
        <v>55633117</v>
      </c>
      <c r="S73" s="31">
        <v>12785202</v>
      </c>
      <c r="T73" s="36">
        <f t="shared" si="12"/>
        <v>0.23756539030382842</v>
      </c>
      <c r="U73" s="36">
        <f t="shared" si="13"/>
        <v>-0.56241418790254549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98687662</v>
      </c>
      <c r="E74" s="31">
        <v>98687662</v>
      </c>
      <c r="F74" s="31">
        <v>18889560</v>
      </c>
      <c r="G74" s="36">
        <f t="shared" si="7"/>
        <v>0.19140751353497462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18889560</v>
      </c>
      <c r="O74" s="36">
        <f t="shared" si="11"/>
        <v>0.19140751353497462</v>
      </c>
      <c r="P74" s="31">
        <v>27278262</v>
      </c>
      <c r="Q74" s="31">
        <v>44235777</v>
      </c>
      <c r="R74" s="31">
        <v>79552981</v>
      </c>
      <c r="S74" s="31">
        <v>27278262</v>
      </c>
      <c r="T74" s="36">
        <f t="shared" si="12"/>
        <v>0.61665610621013844</v>
      </c>
      <c r="U74" s="36">
        <f t="shared" si="13"/>
        <v>-0.30752333121516318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17733492</v>
      </c>
      <c r="E75" s="31">
        <v>17733492</v>
      </c>
      <c r="F75" s="31">
        <v>2682367</v>
      </c>
      <c r="G75" s="36">
        <f t="shared" si="7"/>
        <v>0.15125994361403833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2682367</v>
      </c>
      <c r="O75" s="36">
        <f t="shared" si="11"/>
        <v>0.15125994361403833</v>
      </c>
      <c r="P75" s="31">
        <v>2632477</v>
      </c>
      <c r="Q75" s="31">
        <v>19118001</v>
      </c>
      <c r="R75" s="31">
        <v>18425167</v>
      </c>
      <c r="S75" s="31">
        <v>2632477</v>
      </c>
      <c r="T75" s="36">
        <f t="shared" si="12"/>
        <v>0.13769624763593222</v>
      </c>
      <c r="U75" s="36">
        <f t="shared" si="13"/>
        <v>1.8951732531756305E-2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29412205</v>
      </c>
      <c r="E76" s="31">
        <v>29412205</v>
      </c>
      <c r="F76" s="31">
        <v>3631639</v>
      </c>
      <c r="G76" s="36">
        <f t="shared" si="7"/>
        <v>0.12347387759605238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3631639</v>
      </c>
      <c r="O76" s="36">
        <f t="shared" si="11"/>
        <v>0.12347387759605238</v>
      </c>
      <c r="P76" s="31">
        <v>1378854</v>
      </c>
      <c r="Q76" s="31">
        <v>25843145</v>
      </c>
      <c r="R76" s="31">
        <v>56749069</v>
      </c>
      <c r="S76" s="31">
        <v>1378854</v>
      </c>
      <c r="T76" s="36">
        <f t="shared" si="12"/>
        <v>5.3354729078059195E-2</v>
      </c>
      <c r="U76" s="36">
        <f t="shared" si="13"/>
        <v>1.6338096709296273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304370677</v>
      </c>
      <c r="E78" s="32">
        <f>SUM(E71:E77)</f>
        <v>304370677</v>
      </c>
      <c r="F78" s="32">
        <f>SUM(F71:F77)</f>
        <v>51194779</v>
      </c>
      <c r="G78" s="37">
        <f t="shared" si="7"/>
        <v>0.16819878808496391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51194779</v>
      </c>
      <c r="O78" s="37">
        <f t="shared" si="11"/>
        <v>0.16819878808496391</v>
      </c>
      <c r="P78" s="32">
        <f>SUM(P71:P77)</f>
        <v>56555016</v>
      </c>
      <c r="Q78" s="32">
        <f>SUM(Q71:Q77)</f>
        <v>226396452</v>
      </c>
      <c r="R78" s="32">
        <f>SUM(R71:R77)</f>
        <v>302839056</v>
      </c>
      <c r="S78" s="32">
        <f>SUM(S71:S77)</f>
        <v>56555016</v>
      </c>
      <c r="T78" s="37">
        <f t="shared" si="12"/>
        <v>0.24980522221258131</v>
      </c>
      <c r="U78" s="37">
        <f t="shared" si="13"/>
        <v>-9.4779161586657446E-2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70183346</v>
      </c>
      <c r="E79" s="31">
        <v>70183346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11903099</v>
      </c>
      <c r="Q79" s="31">
        <v>57937040</v>
      </c>
      <c r="R79" s="31">
        <v>67418132</v>
      </c>
      <c r="S79" s="31">
        <v>11903099</v>
      </c>
      <c r="T79" s="36">
        <f t="shared" si="12"/>
        <v>0.20544886311071467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63889173</v>
      </c>
      <c r="E80" s="31">
        <v>63889173</v>
      </c>
      <c r="F80" s="31">
        <v>5573422</v>
      </c>
      <c r="G80" s="36">
        <f t="shared" si="7"/>
        <v>8.7235782501050685E-2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5573422</v>
      </c>
      <c r="O80" s="36">
        <f t="shared" si="11"/>
        <v>8.7235782501050685E-2</v>
      </c>
      <c r="P80" s="31">
        <v>3464870</v>
      </c>
      <c r="Q80" s="31">
        <v>47543806</v>
      </c>
      <c r="R80" s="31">
        <v>47793806</v>
      </c>
      <c r="S80" s="31">
        <v>3464870</v>
      </c>
      <c r="T80" s="36">
        <f t="shared" si="12"/>
        <v>7.2877421719245619E-2</v>
      </c>
      <c r="U80" s="36">
        <f t="shared" si="13"/>
        <v>0.60855154738850237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92183140</v>
      </c>
      <c r="E81" s="31">
        <v>92183140</v>
      </c>
      <c r="F81" s="31">
        <v>13139098</v>
      </c>
      <c r="G81" s="36">
        <f t="shared" si="7"/>
        <v>0.14253254987842678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13139098</v>
      </c>
      <c r="O81" s="36">
        <f t="shared" si="11"/>
        <v>0.14253254987842678</v>
      </c>
      <c r="P81" s="31">
        <v>5971982</v>
      </c>
      <c r="Q81" s="31">
        <v>84977480</v>
      </c>
      <c r="R81" s="31">
        <v>78598310</v>
      </c>
      <c r="S81" s="31">
        <v>5971982</v>
      </c>
      <c r="T81" s="36">
        <f t="shared" si="12"/>
        <v>7.0277231096991813E-2</v>
      </c>
      <c r="U81" s="36">
        <f t="shared" si="13"/>
        <v>1.2001235100842567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1288587</v>
      </c>
      <c r="E82" s="31">
        <v>1288587</v>
      </c>
      <c r="F82" s="31">
        <v>335149</v>
      </c>
      <c r="G82" s="36">
        <f t="shared" si="7"/>
        <v>0.26009031598176918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335149</v>
      </c>
      <c r="O82" s="36">
        <f t="shared" si="11"/>
        <v>0.26009031598176918</v>
      </c>
      <c r="P82" s="31">
        <v>204333</v>
      </c>
      <c r="Q82" s="31">
        <v>1844448</v>
      </c>
      <c r="R82" s="31">
        <v>1844448</v>
      </c>
      <c r="S82" s="31">
        <v>204333</v>
      </c>
      <c r="T82" s="36">
        <f t="shared" si="12"/>
        <v>0.11078273825014313</v>
      </c>
      <c r="U82" s="36">
        <f t="shared" si="13"/>
        <v>0.64020985352341531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227544246</v>
      </c>
      <c r="E84" s="32">
        <f>SUM(E79:E83)</f>
        <v>227544246</v>
      </c>
      <c r="F84" s="32">
        <f>SUM(F79:F83)</f>
        <v>19047669</v>
      </c>
      <c r="G84" s="37">
        <f t="shared" si="7"/>
        <v>8.3709737050437216E-2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19047669</v>
      </c>
      <c r="O84" s="37">
        <f t="shared" si="11"/>
        <v>8.3709737050437216E-2</v>
      </c>
      <c r="P84" s="32">
        <f>SUM(P79:P83)</f>
        <v>21544284</v>
      </c>
      <c r="Q84" s="32">
        <f>SUM(Q79:Q83)</f>
        <v>192302774</v>
      </c>
      <c r="R84" s="32">
        <f>SUM(R79:R83)</f>
        <v>195654696</v>
      </c>
      <c r="S84" s="32">
        <f>SUM(S79:S83)</f>
        <v>21544284</v>
      </c>
      <c r="T84" s="37">
        <f t="shared" si="12"/>
        <v>0.11203314207001507</v>
      </c>
      <c r="U84" s="37">
        <f t="shared" si="13"/>
        <v>-0.11588294138714472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1284836769</v>
      </c>
      <c r="E85" s="32">
        <f>SUM(E57,E59:E62,E64:E69,E71:E77,E79:E83)</f>
        <v>1284836769</v>
      </c>
      <c r="F85" s="32">
        <f>SUM(F57,F59:F62,F64:F69,F71:F77,F79:F83)</f>
        <v>172746921</v>
      </c>
      <c r="G85" s="37">
        <f t="shared" si="7"/>
        <v>0.13445048053415415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172746921</v>
      </c>
      <c r="O85" s="37">
        <f t="shared" si="11"/>
        <v>0.13445048053415415</v>
      </c>
      <c r="P85" s="32">
        <f>SUM(P57,P59:P62,P64:P69,P71:P77,P79:P83)</f>
        <v>216664082</v>
      </c>
      <c r="Q85" s="32">
        <f>SUM(Q57,Q59:Q62,Q64:Q69,Q71:Q77,Q79:Q83)</f>
        <v>1129501835</v>
      </c>
      <c r="R85" s="32">
        <f>SUM(R57,R59:R62,R64:R69,R71:R77,R79:R83)</f>
        <v>1238606159</v>
      </c>
      <c r="S85" s="32">
        <f>SUM(S57,S59:S62,S64:S69,S71:S77,S79:S83)</f>
        <v>216664082</v>
      </c>
      <c r="T85" s="37">
        <f t="shared" si="12"/>
        <v>0.19182269146114314</v>
      </c>
      <c r="U85" s="37">
        <f t="shared" si="13"/>
        <v>-0.20269700725014494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1463918933</v>
      </c>
      <c r="E88" s="31">
        <v>1463918933</v>
      </c>
      <c r="F88" s="31">
        <v>247415916</v>
      </c>
      <c r="G88" s="36">
        <f t="shared" ref="G88:G99" si="14">IF(($D88      =0),0,($F88      /$D88      ))</f>
        <v>0.1690093012821223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247415916</v>
      </c>
      <c r="O88" s="36">
        <f t="shared" ref="O88:O99" si="18">IF(($D88      =0),0,($N88      /$D88      ))</f>
        <v>0.1690093012821223</v>
      </c>
      <c r="P88" s="31">
        <v>213188707</v>
      </c>
      <c r="Q88" s="31">
        <v>1372730800</v>
      </c>
      <c r="R88" s="31">
        <v>1437887432</v>
      </c>
      <c r="S88" s="31">
        <v>213188707</v>
      </c>
      <c r="T88" s="36">
        <f t="shared" ref="T88:T99" si="19">IF(($Q88      =0),0,($S88      /$Q88      ))</f>
        <v>0.15530263253363297</v>
      </c>
      <c r="U88" s="36">
        <f t="shared" ref="U88:U99" si="20">IF(($P88      =0),0,(($F88      /$P88      )-1))</f>
        <v>0.1605488840457201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2202760000</v>
      </c>
      <c r="E89" s="31">
        <v>2202760000</v>
      </c>
      <c r="F89" s="31">
        <v>240950117</v>
      </c>
      <c r="G89" s="36">
        <f t="shared" si="14"/>
        <v>0.1093855513083586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240950117</v>
      </c>
      <c r="O89" s="36">
        <f t="shared" si="18"/>
        <v>0.1093855513083586</v>
      </c>
      <c r="P89" s="31">
        <v>157715233</v>
      </c>
      <c r="Q89" s="31">
        <v>624680000</v>
      </c>
      <c r="R89" s="31">
        <v>650731000</v>
      </c>
      <c r="S89" s="31">
        <v>157715233</v>
      </c>
      <c r="T89" s="36">
        <f t="shared" si="19"/>
        <v>0.25247363930332328</v>
      </c>
      <c r="U89" s="36">
        <f t="shared" si="20"/>
        <v>0.52775424679491811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684410353</v>
      </c>
      <c r="E90" s="31">
        <v>684410353</v>
      </c>
      <c r="F90" s="31">
        <v>107488272</v>
      </c>
      <c r="G90" s="36">
        <f t="shared" si="14"/>
        <v>0.15705237585732429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107488272</v>
      </c>
      <c r="O90" s="36">
        <f t="shared" si="18"/>
        <v>0.15705237585732429</v>
      </c>
      <c r="P90" s="31">
        <v>142761728</v>
      </c>
      <c r="Q90" s="31">
        <v>686834001</v>
      </c>
      <c r="R90" s="31">
        <v>782351693</v>
      </c>
      <c r="S90" s="31">
        <v>142761728</v>
      </c>
      <c r="T90" s="36">
        <f t="shared" si="19"/>
        <v>0.20785477683420625</v>
      </c>
      <c r="U90" s="36">
        <f t="shared" si="20"/>
        <v>-0.24707921719748305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4351089286</v>
      </c>
      <c r="E91" s="32">
        <f>SUM(E88:E90)</f>
        <v>4351089286</v>
      </c>
      <c r="F91" s="32">
        <f>SUM(F88:F90)</f>
        <v>595854305</v>
      </c>
      <c r="G91" s="37">
        <f t="shared" si="14"/>
        <v>0.13694370899655217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595854305</v>
      </c>
      <c r="O91" s="37">
        <f t="shared" si="18"/>
        <v>0.13694370899655217</v>
      </c>
      <c r="P91" s="32">
        <f>SUM(P88:P90)</f>
        <v>513665668</v>
      </c>
      <c r="Q91" s="32">
        <f>SUM(Q88:Q90)</f>
        <v>2684244801</v>
      </c>
      <c r="R91" s="32">
        <f>SUM(R88:R90)</f>
        <v>2870970125</v>
      </c>
      <c r="S91" s="32">
        <f>SUM(S88:S90)</f>
        <v>513665668</v>
      </c>
      <c r="T91" s="37">
        <f t="shared" si="19"/>
        <v>0.19136319750293893</v>
      </c>
      <c r="U91" s="37">
        <f t="shared" si="20"/>
        <v>0.16000414689969111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298002823</v>
      </c>
      <c r="E92" s="31">
        <v>298002823</v>
      </c>
      <c r="F92" s="31">
        <v>59457317</v>
      </c>
      <c r="G92" s="36">
        <f t="shared" si="14"/>
        <v>0.19951930790937508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59457317</v>
      </c>
      <c r="O92" s="36">
        <f t="shared" si="18"/>
        <v>0.19951930790937508</v>
      </c>
      <c r="P92" s="31">
        <v>30100590</v>
      </c>
      <c r="Q92" s="31">
        <v>235771777</v>
      </c>
      <c r="R92" s="31">
        <v>264831109</v>
      </c>
      <c r="S92" s="31">
        <v>30100590</v>
      </c>
      <c r="T92" s="36">
        <f t="shared" si="19"/>
        <v>0.12766833411108405</v>
      </c>
      <c r="U92" s="36">
        <f t="shared" si="20"/>
        <v>0.9752874279208481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92121573</v>
      </c>
      <c r="E93" s="31">
        <v>92121573</v>
      </c>
      <c r="F93" s="31">
        <v>14373823</v>
      </c>
      <c r="G93" s="36">
        <f t="shared" si="14"/>
        <v>0.1560310200087443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14373823</v>
      </c>
      <c r="O93" s="36">
        <f t="shared" si="18"/>
        <v>0.1560310200087443</v>
      </c>
      <c r="P93" s="31">
        <v>13998760</v>
      </c>
      <c r="Q93" s="31">
        <v>71985738</v>
      </c>
      <c r="R93" s="31">
        <v>76346205</v>
      </c>
      <c r="S93" s="31">
        <v>13998760</v>
      </c>
      <c r="T93" s="36">
        <f t="shared" si="19"/>
        <v>0.19446574264474442</v>
      </c>
      <c r="U93" s="36">
        <f t="shared" si="20"/>
        <v>2.6792587343450469E-2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44449090</v>
      </c>
      <c r="E94" s="31">
        <v>44449090</v>
      </c>
      <c r="F94" s="31">
        <v>6820193</v>
      </c>
      <c r="G94" s="36">
        <f t="shared" si="14"/>
        <v>0.15343830436123665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6820193</v>
      </c>
      <c r="O94" s="36">
        <f t="shared" si="18"/>
        <v>0.15343830436123665</v>
      </c>
      <c r="P94" s="31">
        <v>7734385</v>
      </c>
      <c r="Q94" s="31">
        <v>45128878</v>
      </c>
      <c r="R94" s="31">
        <v>46928578</v>
      </c>
      <c r="S94" s="31">
        <v>7734385</v>
      </c>
      <c r="T94" s="36">
        <f t="shared" si="19"/>
        <v>0.17138438496077832</v>
      </c>
      <c r="U94" s="36">
        <f t="shared" si="20"/>
        <v>-0.11819840879397647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434573486</v>
      </c>
      <c r="E96" s="32">
        <f>SUM(E92:E95)</f>
        <v>434573486</v>
      </c>
      <c r="F96" s="32">
        <f>SUM(F92:F95)</f>
        <v>80651333</v>
      </c>
      <c r="G96" s="37">
        <f t="shared" si="14"/>
        <v>0.18558733010232475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80651333</v>
      </c>
      <c r="O96" s="37">
        <f t="shared" si="18"/>
        <v>0.18558733010232475</v>
      </c>
      <c r="P96" s="32">
        <f>SUM(P92:P95)</f>
        <v>51833735</v>
      </c>
      <c r="Q96" s="32">
        <f>SUM(Q92:Q95)</f>
        <v>352886393</v>
      </c>
      <c r="R96" s="32">
        <f>SUM(R92:R95)</f>
        <v>388105892</v>
      </c>
      <c r="S96" s="32">
        <f>SUM(S92:S95)</f>
        <v>51833735</v>
      </c>
      <c r="T96" s="37">
        <f t="shared" si="19"/>
        <v>0.14688504863943563</v>
      </c>
      <c r="U96" s="37">
        <f t="shared" si="20"/>
        <v>0.55596221264008849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147142467</v>
      </c>
      <c r="E97" s="31">
        <v>147142467</v>
      </c>
      <c r="F97" s="31">
        <v>14930647</v>
      </c>
      <c r="G97" s="36">
        <f t="shared" si="14"/>
        <v>0.10147068554994391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14930647</v>
      </c>
      <c r="O97" s="36">
        <f t="shared" si="18"/>
        <v>0.10147068554994391</v>
      </c>
      <c r="P97" s="31">
        <v>14997099</v>
      </c>
      <c r="Q97" s="31">
        <v>139347487</v>
      </c>
      <c r="R97" s="31">
        <v>140197152</v>
      </c>
      <c r="S97" s="31">
        <v>14997099</v>
      </c>
      <c r="T97" s="36">
        <f t="shared" si="19"/>
        <v>0.10762374925354772</v>
      </c>
      <c r="U97" s="36">
        <f t="shared" si="20"/>
        <v>-4.4309902868547857E-3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52263093</v>
      </c>
      <c r="E98" s="31">
        <v>52263093</v>
      </c>
      <c r="F98" s="31">
        <v>1657085</v>
      </c>
      <c r="G98" s="36">
        <f t="shared" si="14"/>
        <v>3.1706600296312351E-2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1657085</v>
      </c>
      <c r="O98" s="36">
        <f t="shared" si="18"/>
        <v>3.1706600296312351E-2</v>
      </c>
      <c r="P98" s="31">
        <v>420470</v>
      </c>
      <c r="Q98" s="31">
        <v>52059351</v>
      </c>
      <c r="R98" s="31">
        <v>55819278</v>
      </c>
      <c r="S98" s="31">
        <v>420470</v>
      </c>
      <c r="T98" s="36">
        <f t="shared" si="19"/>
        <v>8.0767430235540207E-3</v>
      </c>
      <c r="U98" s="36">
        <f t="shared" si="20"/>
        <v>2.9410302756439224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100494191</v>
      </c>
      <c r="E99" s="31">
        <v>100494191</v>
      </c>
      <c r="F99" s="31">
        <v>28974393</v>
      </c>
      <c r="G99" s="36">
        <f t="shared" si="14"/>
        <v>0.28831908304033216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28974393</v>
      </c>
      <c r="O99" s="36">
        <f t="shared" si="18"/>
        <v>0.28831908304033216</v>
      </c>
      <c r="P99" s="31">
        <v>18985244</v>
      </c>
      <c r="Q99" s="31">
        <v>56385876</v>
      </c>
      <c r="R99" s="31">
        <v>108043581</v>
      </c>
      <c r="S99" s="31">
        <v>18985244</v>
      </c>
      <c r="T99" s="36">
        <f t="shared" si="19"/>
        <v>0.33670212022599416</v>
      </c>
      <c r="U99" s="36">
        <f t="shared" si="20"/>
        <v>0.52615331148759537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299899751</v>
      </c>
      <c r="E101" s="32">
        <f>SUM(E97:E100)</f>
        <v>299899751</v>
      </c>
      <c r="F101" s="32">
        <f>SUM(F97:F100)</f>
        <v>45562125</v>
      </c>
      <c r="G101" s="37">
        <f>IF(($D101     =0),0,($F101     /$D101     ))</f>
        <v>0.15192451760321735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45562125</v>
      </c>
      <c r="O101" s="37">
        <f>IF(($D101     =0),0,($N101     /$D101     ))</f>
        <v>0.15192451760321735</v>
      </c>
      <c r="P101" s="32">
        <f>SUM(P97:P100)</f>
        <v>34402813</v>
      </c>
      <c r="Q101" s="32">
        <f>SUM(Q97:Q100)</f>
        <v>247792714</v>
      </c>
      <c r="R101" s="32">
        <f>SUM(R97:R100)</f>
        <v>304060011</v>
      </c>
      <c r="S101" s="32">
        <f>SUM(S97:S100)</f>
        <v>34402813</v>
      </c>
      <c r="T101" s="37">
        <f>IF(($Q101     =0),0,($S101     /$Q101     ))</f>
        <v>0.13883706443442886</v>
      </c>
      <c r="U101" s="37">
        <f>IF(($P101     =0),0,(($F101     /$P101     )-1))</f>
        <v>0.32437207969011128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5085562523</v>
      </c>
      <c r="E102" s="32">
        <f>SUM(E88:E90,E92:E95,E97:E100)</f>
        <v>5085562523</v>
      </c>
      <c r="F102" s="32">
        <f>SUM(F88:F90,F92:F95,F97:F100)</f>
        <v>722067763</v>
      </c>
      <c r="G102" s="37">
        <f>IF(($D102     =0),0,($F102     /$D102     ))</f>
        <v>0.14198385325799681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722067763</v>
      </c>
      <c r="O102" s="37">
        <f>IF(($D102     =0),0,($N102     /$D102     ))</f>
        <v>0.14198385325799681</v>
      </c>
      <c r="P102" s="32">
        <f>SUM(P88:P90,P92:P95,P97:P100)</f>
        <v>599902216</v>
      </c>
      <c r="Q102" s="32">
        <f>SUM(Q88:Q90,Q92:Q95,Q97:Q100)</f>
        <v>3284923908</v>
      </c>
      <c r="R102" s="32">
        <f>SUM(R88:R90,R92:R95,R97:R100)</f>
        <v>3563136028</v>
      </c>
      <c r="S102" s="32">
        <f>SUM(S88:S90,S92:S95,S97:S100)</f>
        <v>599902216</v>
      </c>
      <c r="T102" s="37">
        <f>IF(($Q102     =0),0,($S102     /$Q102     ))</f>
        <v>0.1826228651869278</v>
      </c>
      <c r="U102" s="37">
        <f>IF(($P102     =0),0,(($F102     /$P102     )-1))</f>
        <v>0.20364243328616083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2276928480</v>
      </c>
      <c r="E105" s="31">
        <v>2276928480</v>
      </c>
      <c r="F105" s="31">
        <v>410945347</v>
      </c>
      <c r="G105" s="36">
        <f t="shared" ref="G105:G136" si="21">IF(($D105     =0),0,($F105     /$D105     ))</f>
        <v>0.18048232547031956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410945347</v>
      </c>
      <c r="O105" s="36">
        <f t="shared" ref="O105:O136" si="25">IF(($D105     =0),0,($N105     /$D105     ))</f>
        <v>0.18048232547031956</v>
      </c>
      <c r="P105" s="31">
        <v>467750541</v>
      </c>
      <c r="Q105" s="31">
        <v>2060236490</v>
      </c>
      <c r="R105" s="31">
        <v>2241739848</v>
      </c>
      <c r="S105" s="31">
        <v>467750541</v>
      </c>
      <c r="T105" s="36">
        <f t="shared" ref="T105:T136" si="26">IF(($Q105     =0),0,($S105     /$Q105     ))</f>
        <v>0.22703730531440106</v>
      </c>
      <c r="U105" s="36">
        <f t="shared" ref="U105:U136" si="27">IF(($P105     =0),0,(($F105     /$P105     )-1))</f>
        <v>-0.12144335285760788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2276928480</v>
      </c>
      <c r="E106" s="32">
        <f>E105</f>
        <v>2276928480</v>
      </c>
      <c r="F106" s="32">
        <f>F105</f>
        <v>410945347</v>
      </c>
      <c r="G106" s="37">
        <f t="shared" si="21"/>
        <v>0.18048232547031956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410945347</v>
      </c>
      <c r="O106" s="37">
        <f t="shared" si="25"/>
        <v>0.18048232547031956</v>
      </c>
      <c r="P106" s="32">
        <f>P105</f>
        <v>467750541</v>
      </c>
      <c r="Q106" s="32">
        <f>Q105</f>
        <v>2060236490</v>
      </c>
      <c r="R106" s="32">
        <f>R105</f>
        <v>2241739848</v>
      </c>
      <c r="S106" s="32">
        <f>S105</f>
        <v>467750541</v>
      </c>
      <c r="T106" s="37">
        <f t="shared" si="26"/>
        <v>0.22703730531440106</v>
      </c>
      <c r="U106" s="37">
        <f t="shared" si="27"/>
        <v>-0.12144335285760788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131668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131668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124981430</v>
      </c>
      <c r="E111" s="31">
        <v>124981430</v>
      </c>
      <c r="F111" s="31">
        <v>17846987</v>
      </c>
      <c r="G111" s="36">
        <f t="shared" si="21"/>
        <v>0.14279710993865249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17846987</v>
      </c>
      <c r="O111" s="36">
        <f t="shared" si="25"/>
        <v>0.14279710993865249</v>
      </c>
      <c r="P111" s="31">
        <v>41608108</v>
      </c>
      <c r="Q111" s="31">
        <v>146831048</v>
      </c>
      <c r="R111" s="31">
        <v>180722382</v>
      </c>
      <c r="S111" s="31">
        <v>41608108</v>
      </c>
      <c r="T111" s="36">
        <f t="shared" si="26"/>
        <v>0.28337404497719038</v>
      </c>
      <c r="U111" s="36">
        <f t="shared" si="27"/>
        <v>-0.57106948962928095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124981430</v>
      </c>
      <c r="E112" s="32">
        <f>SUM(E107:E111)</f>
        <v>124981430</v>
      </c>
      <c r="F112" s="32">
        <f>SUM(F107:F111)</f>
        <v>17978655</v>
      </c>
      <c r="G112" s="37">
        <f t="shared" si="21"/>
        <v>0.14385061044668795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17978655</v>
      </c>
      <c r="O112" s="37">
        <f t="shared" si="25"/>
        <v>0.14385061044668795</v>
      </c>
      <c r="P112" s="32">
        <f>SUM(P107:P111)</f>
        <v>41608108</v>
      </c>
      <c r="Q112" s="32">
        <f>SUM(Q107:Q111)</f>
        <v>146831048</v>
      </c>
      <c r="R112" s="32">
        <f>SUM(R107:R111)</f>
        <v>180722382</v>
      </c>
      <c r="S112" s="32">
        <f>SUM(S107:S111)</f>
        <v>41608108</v>
      </c>
      <c r="T112" s="37">
        <f t="shared" si="26"/>
        <v>0.28337404497719038</v>
      </c>
      <c r="U112" s="37">
        <f t="shared" si="27"/>
        <v>-0.56790501024463791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3419598</v>
      </c>
      <c r="E114" s="31">
        <v>3419598</v>
      </c>
      <c r="F114" s="31">
        <v>567589</v>
      </c>
      <c r="G114" s="36">
        <f t="shared" si="21"/>
        <v>0.16598120597801261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567589</v>
      </c>
      <c r="O114" s="36">
        <f t="shared" si="25"/>
        <v>0.16598120597801261</v>
      </c>
      <c r="P114" s="31">
        <v>613814</v>
      </c>
      <c r="Q114" s="31">
        <v>3124144</v>
      </c>
      <c r="R114" s="31">
        <v>3444402</v>
      </c>
      <c r="S114" s="31">
        <v>613814</v>
      </c>
      <c r="T114" s="36">
        <f t="shared" si="26"/>
        <v>0.19647429823977383</v>
      </c>
      <c r="U114" s="36">
        <f t="shared" si="27"/>
        <v>-7.5307829407605609E-2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390949148</v>
      </c>
      <c r="E117" s="31">
        <v>390949148</v>
      </c>
      <c r="F117" s="31">
        <v>81122745</v>
      </c>
      <c r="G117" s="36">
        <f t="shared" si="21"/>
        <v>0.20750203809115347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81122745</v>
      </c>
      <c r="O117" s="36">
        <f t="shared" si="25"/>
        <v>0.20750203809115347</v>
      </c>
      <c r="P117" s="31">
        <v>17205282</v>
      </c>
      <c r="Q117" s="31">
        <v>162408251</v>
      </c>
      <c r="R117" s="31">
        <v>306577353</v>
      </c>
      <c r="S117" s="31">
        <v>17205282</v>
      </c>
      <c r="T117" s="36">
        <f t="shared" si="26"/>
        <v>0.10593847230089314</v>
      </c>
      <c r="U117" s="36">
        <f t="shared" si="27"/>
        <v>3.7149907220352452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401316</v>
      </c>
      <c r="E119" s="31">
        <v>401316</v>
      </c>
      <c r="F119" s="31">
        <v>108343</v>
      </c>
      <c r="G119" s="36">
        <f t="shared" si="21"/>
        <v>0.26996930099971095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108343</v>
      </c>
      <c r="O119" s="36">
        <f t="shared" si="25"/>
        <v>0.26996930099971095</v>
      </c>
      <c r="P119" s="31">
        <v>116822</v>
      </c>
      <c r="Q119" s="31">
        <v>404940</v>
      </c>
      <c r="R119" s="31">
        <v>374940</v>
      </c>
      <c r="S119" s="31">
        <v>116822</v>
      </c>
      <c r="T119" s="36">
        <f t="shared" si="26"/>
        <v>0.28849212228972193</v>
      </c>
      <c r="U119" s="36">
        <f t="shared" si="27"/>
        <v>-7.2580507096266067E-2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80695508</v>
      </c>
      <c r="E120" s="31">
        <v>80695508</v>
      </c>
      <c r="F120" s="31">
        <v>43093300</v>
      </c>
      <c r="G120" s="36">
        <f t="shared" si="21"/>
        <v>0.53402352953772847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43093300</v>
      </c>
      <c r="O120" s="36">
        <f t="shared" si="25"/>
        <v>0.53402352953772847</v>
      </c>
      <c r="P120" s="31">
        <v>20767214</v>
      </c>
      <c r="Q120" s="31">
        <v>135970412</v>
      </c>
      <c r="R120" s="31">
        <v>83890609</v>
      </c>
      <c r="S120" s="31">
        <v>20767214</v>
      </c>
      <c r="T120" s="36">
        <f t="shared" si="26"/>
        <v>0.15273333142507503</v>
      </c>
      <c r="U120" s="36">
        <f t="shared" si="27"/>
        <v>1.075064089001057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475465570</v>
      </c>
      <c r="E121" s="32">
        <f>SUM(E113:E120)</f>
        <v>475465570</v>
      </c>
      <c r="F121" s="32">
        <f>SUM(F113:F120)</f>
        <v>124891977</v>
      </c>
      <c r="G121" s="37">
        <f t="shared" si="21"/>
        <v>0.26267301962579542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124891977</v>
      </c>
      <c r="O121" s="37">
        <f t="shared" si="25"/>
        <v>0.26267301962579542</v>
      </c>
      <c r="P121" s="32">
        <f>SUM(P113:P120)</f>
        <v>38703132</v>
      </c>
      <c r="Q121" s="32">
        <f>SUM(Q113:Q120)</f>
        <v>301907747</v>
      </c>
      <c r="R121" s="32">
        <f>SUM(R113:R120)</f>
        <v>394287304</v>
      </c>
      <c r="S121" s="32">
        <f>SUM(S113:S120)</f>
        <v>38703132</v>
      </c>
      <c r="T121" s="37">
        <f t="shared" si="26"/>
        <v>0.12819522647095241</v>
      </c>
      <c r="U121" s="37">
        <f t="shared" si="27"/>
        <v>2.2269217126923992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1508880</v>
      </c>
      <c r="E124" s="31">
        <v>1508880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1432930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1508880</v>
      </c>
      <c r="E126" s="32">
        <f>SUM(E122:E125)</f>
        <v>1508880</v>
      </c>
      <c r="F126" s="32">
        <f>SUM(F122:F125)</f>
        <v>0</v>
      </c>
      <c r="G126" s="37">
        <f t="shared" si="21"/>
        <v>0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0</v>
      </c>
      <c r="O126" s="37">
        <f t="shared" si="25"/>
        <v>0</v>
      </c>
      <c r="P126" s="32">
        <f>SUM(P122:P125)</f>
        <v>0</v>
      </c>
      <c r="Q126" s="32">
        <f>SUM(Q122:Q125)</f>
        <v>0</v>
      </c>
      <c r="R126" s="32">
        <f>SUM(R122:R125)</f>
        <v>1432930</v>
      </c>
      <c r="S126" s="32">
        <f>SUM(S122:S125)</f>
        <v>0</v>
      </c>
      <c r="T126" s="37">
        <f t="shared" si="26"/>
        <v>0</v>
      </c>
      <c r="U126" s="37">
        <f t="shared" si="27"/>
        <v>0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1889875</v>
      </c>
      <c r="E127" s="31">
        <v>1889875</v>
      </c>
      <c r="F127" s="31">
        <v>500455</v>
      </c>
      <c r="G127" s="36">
        <f t="shared" si="21"/>
        <v>0.26480851908194986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500455</v>
      </c>
      <c r="O127" s="36">
        <f t="shared" si="25"/>
        <v>0.26480851908194986</v>
      </c>
      <c r="P127" s="31">
        <v>550724</v>
      </c>
      <c r="Q127" s="31">
        <v>2133593</v>
      </c>
      <c r="R127" s="31">
        <v>2157085</v>
      </c>
      <c r="S127" s="31">
        <v>550724</v>
      </c>
      <c r="T127" s="36">
        <f t="shared" si="26"/>
        <v>0.25812045690063662</v>
      </c>
      <c r="U127" s="36">
        <f t="shared" si="27"/>
        <v>-9.1278026742978358E-2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1936815</v>
      </c>
      <c r="E128" s="31">
        <v>1936815</v>
      </c>
      <c r="F128" s="31">
        <v>79892</v>
      </c>
      <c r="G128" s="36">
        <f t="shared" si="21"/>
        <v>4.1249164220640587E-2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79892</v>
      </c>
      <c r="O128" s="36">
        <f t="shared" si="25"/>
        <v>4.1249164220640587E-2</v>
      </c>
      <c r="P128" s="31">
        <v>0</v>
      </c>
      <c r="Q128" s="31">
        <v>2007376</v>
      </c>
      <c r="R128" s="31">
        <v>2007376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1214253</v>
      </c>
      <c r="E130" s="31">
        <v>1214253</v>
      </c>
      <c r="F130" s="31">
        <v>307886</v>
      </c>
      <c r="G130" s="36">
        <f t="shared" si="21"/>
        <v>0.25356000767550091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307886</v>
      </c>
      <c r="O130" s="36">
        <f t="shared" si="25"/>
        <v>0.25356000767550091</v>
      </c>
      <c r="P130" s="31">
        <v>309430</v>
      </c>
      <c r="Q130" s="31">
        <v>1268697</v>
      </c>
      <c r="R130" s="31">
        <v>1228734</v>
      </c>
      <c r="S130" s="31">
        <v>309430</v>
      </c>
      <c r="T130" s="36">
        <f t="shared" si="26"/>
        <v>0.2438959026465736</v>
      </c>
      <c r="U130" s="36">
        <f t="shared" si="27"/>
        <v>-4.9898199915974217E-3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4381199</v>
      </c>
      <c r="E131" s="31">
        <v>4381199</v>
      </c>
      <c r="F131" s="31">
        <v>170617</v>
      </c>
      <c r="G131" s="36">
        <f t="shared" si="21"/>
        <v>3.8942992546104387E-2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170617</v>
      </c>
      <c r="O131" s="36">
        <f t="shared" si="25"/>
        <v>3.8942992546104387E-2</v>
      </c>
      <c r="P131" s="31">
        <v>0</v>
      </c>
      <c r="Q131" s="31">
        <v>4160683</v>
      </c>
      <c r="R131" s="31">
        <v>4326866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9422142</v>
      </c>
      <c r="E132" s="32">
        <f>SUM(E127:E131)</f>
        <v>9422142</v>
      </c>
      <c r="F132" s="32">
        <f>SUM(F127:F131)</f>
        <v>1058850</v>
      </c>
      <c r="G132" s="37">
        <f t="shared" si="21"/>
        <v>0.11237890492416693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1058850</v>
      </c>
      <c r="O132" s="37">
        <f t="shared" si="25"/>
        <v>0.11237890492416693</v>
      </c>
      <c r="P132" s="32">
        <f>SUM(P127:P131)</f>
        <v>860154</v>
      </c>
      <c r="Q132" s="32">
        <f>SUM(Q127:Q131)</f>
        <v>9570349</v>
      </c>
      <c r="R132" s="32">
        <f>SUM(R127:R131)</f>
        <v>9720061</v>
      </c>
      <c r="S132" s="32">
        <f>SUM(S127:S131)</f>
        <v>860154</v>
      </c>
      <c r="T132" s="37">
        <f t="shared" si="26"/>
        <v>8.9876973138597147E-2</v>
      </c>
      <c r="U132" s="37">
        <f t="shared" si="27"/>
        <v>0.23100049526015098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75362325</v>
      </c>
      <c r="E133" s="31">
        <v>75362325</v>
      </c>
      <c r="F133" s="31">
        <v>13587163</v>
      </c>
      <c r="G133" s="36">
        <f t="shared" si="21"/>
        <v>0.18029118661081647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13587163</v>
      </c>
      <c r="O133" s="36">
        <f t="shared" si="25"/>
        <v>0.18029118661081647</v>
      </c>
      <c r="P133" s="31">
        <v>14337656</v>
      </c>
      <c r="Q133" s="31">
        <v>60542093</v>
      </c>
      <c r="R133" s="31">
        <v>110704098</v>
      </c>
      <c r="S133" s="31">
        <v>14337656</v>
      </c>
      <c r="T133" s="36">
        <f t="shared" si="26"/>
        <v>0.23682128069143563</v>
      </c>
      <c r="U133" s="36">
        <f t="shared" si="27"/>
        <v>-5.2344190710113314E-2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6415166</v>
      </c>
      <c r="E136" s="31">
        <v>6415166</v>
      </c>
      <c r="F136" s="31">
        <v>2109031</v>
      </c>
      <c r="G136" s="36">
        <f t="shared" si="21"/>
        <v>0.3287570422963334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2109031</v>
      </c>
      <c r="O136" s="36">
        <f t="shared" si="25"/>
        <v>0.3287570422963334</v>
      </c>
      <c r="P136" s="31">
        <v>1475391</v>
      </c>
      <c r="Q136" s="31">
        <v>4880781</v>
      </c>
      <c r="R136" s="31">
        <v>8326661</v>
      </c>
      <c r="S136" s="31">
        <v>1475391</v>
      </c>
      <c r="T136" s="36">
        <f t="shared" si="26"/>
        <v>0.30228584318780127</v>
      </c>
      <c r="U136" s="36">
        <f t="shared" si="27"/>
        <v>0.42947259404456184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81777491</v>
      </c>
      <c r="E137" s="32">
        <f>SUM(E133:E136)</f>
        <v>81777491</v>
      </c>
      <c r="F137" s="32">
        <f>SUM(F133:F136)</f>
        <v>15696194</v>
      </c>
      <c r="G137" s="37">
        <f t="shared" ref="G137:G170" si="28">IF(($D137     =0),0,($F137     /$D137     ))</f>
        <v>0.19193782797762773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15696194</v>
      </c>
      <c r="O137" s="37">
        <f t="shared" ref="O137:O170" si="32">IF(($D137     =0),0,($N137     /$D137     ))</f>
        <v>0.19193782797762773</v>
      </c>
      <c r="P137" s="32">
        <f>SUM(P133:P136)</f>
        <v>15813047</v>
      </c>
      <c r="Q137" s="32">
        <f>SUM(Q133:Q136)</f>
        <v>65422874</v>
      </c>
      <c r="R137" s="32">
        <f>SUM(R133:R136)</f>
        <v>119030759</v>
      </c>
      <c r="S137" s="32">
        <f>SUM(S133:S136)</f>
        <v>15813047</v>
      </c>
      <c r="T137" s="37">
        <f t="shared" ref="T137:T170" si="33">IF(($Q137     =0),0,($S137     /$Q137     ))</f>
        <v>0.24170517180275511</v>
      </c>
      <c r="U137" s="37">
        <f t="shared" ref="U137:U170" si="34">IF(($P137     =0),0,(($F137     /$P137     )-1))</f>
        <v>-7.3896574139064031E-3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19447891</v>
      </c>
      <c r="E140" s="31">
        <v>19447891</v>
      </c>
      <c r="F140" s="31">
        <v>8022526</v>
      </c>
      <c r="G140" s="36">
        <f t="shared" si="28"/>
        <v>0.41251393274468684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8022526</v>
      </c>
      <c r="O140" s="36">
        <f t="shared" si="32"/>
        <v>0.41251393274468684</v>
      </c>
      <c r="P140" s="31">
        <v>4005575</v>
      </c>
      <c r="Q140" s="31">
        <v>22335734</v>
      </c>
      <c r="R140" s="31">
        <v>20273276</v>
      </c>
      <c r="S140" s="31">
        <v>4005575</v>
      </c>
      <c r="T140" s="36">
        <f t="shared" si="33"/>
        <v>0.17933482732199443</v>
      </c>
      <c r="U140" s="36">
        <f t="shared" si="34"/>
        <v>1.0028400416918921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0</v>
      </c>
      <c r="E142" s="31">
        <v>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0</v>
      </c>
      <c r="R142" s="31">
        <v>0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7977981</v>
      </c>
      <c r="E143" s="31">
        <v>7977981</v>
      </c>
      <c r="F143" s="31">
        <v>1991676</v>
      </c>
      <c r="G143" s="36">
        <f t="shared" si="28"/>
        <v>0.24964662111880187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1991676</v>
      </c>
      <c r="O143" s="36">
        <f t="shared" si="32"/>
        <v>0.24964662111880187</v>
      </c>
      <c r="P143" s="31">
        <v>1306970</v>
      </c>
      <c r="Q143" s="31">
        <v>5034740</v>
      </c>
      <c r="R143" s="31">
        <v>5132567</v>
      </c>
      <c r="S143" s="31">
        <v>1306970</v>
      </c>
      <c r="T143" s="36">
        <f t="shared" si="33"/>
        <v>0.25959036613608649</v>
      </c>
      <c r="U143" s="36">
        <f t="shared" si="34"/>
        <v>0.52388807700253248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27425872</v>
      </c>
      <c r="E144" s="32">
        <f>SUM(E138:E143)</f>
        <v>27425872</v>
      </c>
      <c r="F144" s="32">
        <f>SUM(F138:F143)</f>
        <v>10014202</v>
      </c>
      <c r="G144" s="37">
        <f t="shared" si="28"/>
        <v>0.36513705015468606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10014202</v>
      </c>
      <c r="O144" s="37">
        <f t="shared" si="32"/>
        <v>0.36513705015468606</v>
      </c>
      <c r="P144" s="32">
        <f>SUM(P138:P143)</f>
        <v>5312545</v>
      </c>
      <c r="Q144" s="32">
        <f>SUM(Q138:Q143)</f>
        <v>27370474</v>
      </c>
      <c r="R144" s="32">
        <f>SUM(R138:R143)</f>
        <v>25405843</v>
      </c>
      <c r="S144" s="32">
        <f>SUM(S138:S143)</f>
        <v>5312545</v>
      </c>
      <c r="T144" s="37">
        <f t="shared" si="33"/>
        <v>0.19409766158963854</v>
      </c>
      <c r="U144" s="37">
        <f t="shared" si="34"/>
        <v>0.88501029167752931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0</v>
      </c>
      <c r="E146" s="31">
        <v>0</v>
      </c>
      <c r="F146" s="31">
        <v>0</v>
      </c>
      <c r="G146" s="36">
        <f t="shared" si="28"/>
        <v>0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0</v>
      </c>
      <c r="O146" s="36">
        <f t="shared" si="32"/>
        <v>0</v>
      </c>
      <c r="P146" s="31">
        <v>0</v>
      </c>
      <c r="Q146" s="31">
        <v>0</v>
      </c>
      <c r="R146" s="31">
        <v>0</v>
      </c>
      <c r="S146" s="31">
        <v>0</v>
      </c>
      <c r="T146" s="36">
        <f t="shared" si="33"/>
        <v>0</v>
      </c>
      <c r="U146" s="36">
        <f t="shared" si="34"/>
        <v>0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200000</v>
      </c>
      <c r="E147" s="31">
        <v>200000</v>
      </c>
      <c r="F147" s="31">
        <v>1553623</v>
      </c>
      <c r="G147" s="36">
        <f t="shared" si="28"/>
        <v>7.7681149999999999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1553623</v>
      </c>
      <c r="O147" s="36">
        <f t="shared" si="32"/>
        <v>7.7681149999999999</v>
      </c>
      <c r="P147" s="31">
        <v>0</v>
      </c>
      <c r="Q147" s="31">
        <v>500000</v>
      </c>
      <c r="R147" s="31">
        <v>100000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200000</v>
      </c>
      <c r="E150" s="32">
        <f>SUM(E145:E149)</f>
        <v>200000</v>
      </c>
      <c r="F150" s="32">
        <f>SUM(F145:F149)</f>
        <v>1553623</v>
      </c>
      <c r="G150" s="37">
        <f t="shared" si="28"/>
        <v>7.7681149999999999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1553623</v>
      </c>
      <c r="O150" s="37">
        <f t="shared" si="32"/>
        <v>7.7681149999999999</v>
      </c>
      <c r="P150" s="32">
        <f>SUM(P145:P149)</f>
        <v>0</v>
      </c>
      <c r="Q150" s="32">
        <f>SUM(Q145:Q149)</f>
        <v>500000</v>
      </c>
      <c r="R150" s="32">
        <f>SUM(R145:R149)</f>
        <v>100000</v>
      </c>
      <c r="S150" s="32">
        <f>SUM(S145:S149)</f>
        <v>0</v>
      </c>
      <c r="T150" s="37">
        <f t="shared" si="33"/>
        <v>0</v>
      </c>
      <c r="U150" s="37">
        <f t="shared" si="34"/>
        <v>0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3000000</v>
      </c>
      <c r="E151" s="31">
        <v>3000000</v>
      </c>
      <c r="F151" s="31">
        <v>874100</v>
      </c>
      <c r="G151" s="36">
        <f t="shared" si="28"/>
        <v>0.29136666666666666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874100</v>
      </c>
      <c r="O151" s="36">
        <f t="shared" si="32"/>
        <v>0.29136666666666666</v>
      </c>
      <c r="P151" s="31">
        <v>901774</v>
      </c>
      <c r="Q151" s="31">
        <v>2250000</v>
      </c>
      <c r="R151" s="31">
        <v>2727700</v>
      </c>
      <c r="S151" s="31">
        <v>901774</v>
      </c>
      <c r="T151" s="36">
        <f t="shared" si="33"/>
        <v>0.40078844444444445</v>
      </c>
      <c r="U151" s="36">
        <f t="shared" si="34"/>
        <v>-3.0688398645336901E-2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234213900</v>
      </c>
      <c r="E152" s="31">
        <v>234213900</v>
      </c>
      <c r="F152" s="31">
        <v>52821958</v>
      </c>
      <c r="G152" s="36">
        <f t="shared" si="28"/>
        <v>0.22552870687862675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52821958</v>
      </c>
      <c r="O152" s="36">
        <f t="shared" si="32"/>
        <v>0.22552870687862675</v>
      </c>
      <c r="P152" s="31">
        <v>56487563</v>
      </c>
      <c r="Q152" s="31">
        <v>267456200</v>
      </c>
      <c r="R152" s="31">
        <v>253720315</v>
      </c>
      <c r="S152" s="31">
        <v>56487563</v>
      </c>
      <c r="T152" s="36">
        <f t="shared" si="33"/>
        <v>0.21120304184386079</v>
      </c>
      <c r="U152" s="36">
        <f t="shared" si="34"/>
        <v>-6.4892248936283536E-2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775980</v>
      </c>
      <c r="E153" s="31">
        <v>775980</v>
      </c>
      <c r="F153" s="31">
        <v>129033</v>
      </c>
      <c r="G153" s="36">
        <f t="shared" si="28"/>
        <v>0.1662839248434238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129033</v>
      </c>
      <c r="O153" s="36">
        <f t="shared" si="32"/>
        <v>0.1662839248434238</v>
      </c>
      <c r="P153" s="31">
        <v>123051</v>
      </c>
      <c r="Q153" s="31">
        <v>1029500</v>
      </c>
      <c r="R153" s="31">
        <v>736580</v>
      </c>
      <c r="S153" s="31">
        <v>123051</v>
      </c>
      <c r="T153" s="36">
        <f t="shared" si="33"/>
        <v>0.11952501214181642</v>
      </c>
      <c r="U153" s="36">
        <f t="shared" si="34"/>
        <v>4.8613989321500739E-2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143349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143349</v>
      </c>
      <c r="O154" s="36">
        <f t="shared" si="32"/>
        <v>0</v>
      </c>
      <c r="P154" s="31">
        <v>143349</v>
      </c>
      <c r="Q154" s="31">
        <v>0</v>
      </c>
      <c r="R154" s="31">
        <v>0</v>
      </c>
      <c r="S154" s="31">
        <v>143349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25673217</v>
      </c>
      <c r="E156" s="31">
        <v>25673217</v>
      </c>
      <c r="F156" s="31">
        <v>6416042</v>
      </c>
      <c r="G156" s="36">
        <f t="shared" si="28"/>
        <v>0.2499118828777866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6416042</v>
      </c>
      <c r="O156" s="36">
        <f t="shared" si="32"/>
        <v>0.2499118828777866</v>
      </c>
      <c r="P156" s="31">
        <v>1784750</v>
      </c>
      <c r="Q156" s="31">
        <v>46582938</v>
      </c>
      <c r="R156" s="31">
        <v>55148120</v>
      </c>
      <c r="S156" s="31">
        <v>1784750</v>
      </c>
      <c r="T156" s="36">
        <f t="shared" si="33"/>
        <v>3.8313384183711212E-2</v>
      </c>
      <c r="U156" s="36">
        <f t="shared" si="34"/>
        <v>2.5949247793808659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263663097</v>
      </c>
      <c r="E157" s="32">
        <f>SUM(E151:E156)</f>
        <v>263663097</v>
      </c>
      <c r="F157" s="32">
        <f>SUM(F151:F156)</f>
        <v>60384482</v>
      </c>
      <c r="G157" s="37">
        <f t="shared" si="28"/>
        <v>0.22902136357747477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60384482</v>
      </c>
      <c r="O157" s="37">
        <f t="shared" si="32"/>
        <v>0.22902136357747477</v>
      </c>
      <c r="P157" s="32">
        <f>SUM(P151:P156)</f>
        <v>59440487</v>
      </c>
      <c r="Q157" s="32">
        <f>SUM(Q151:Q156)</f>
        <v>317318638</v>
      </c>
      <c r="R157" s="32">
        <f>SUM(R151:R156)</f>
        <v>312332715</v>
      </c>
      <c r="S157" s="32">
        <f>SUM(S151:S156)</f>
        <v>59440487</v>
      </c>
      <c r="T157" s="37">
        <f t="shared" si="33"/>
        <v>0.18732113365493519</v>
      </c>
      <c r="U157" s="37">
        <f t="shared" si="34"/>
        <v>1.5881347001749813E-2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2948400</v>
      </c>
      <c r="E158" s="31">
        <v>2948400</v>
      </c>
      <c r="F158" s="31">
        <v>629449</v>
      </c>
      <c r="G158" s="36">
        <f t="shared" si="28"/>
        <v>0.21348833265499934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629449</v>
      </c>
      <c r="O158" s="36">
        <f t="shared" si="32"/>
        <v>0.21348833265499934</v>
      </c>
      <c r="P158" s="31">
        <v>0</v>
      </c>
      <c r="Q158" s="31">
        <v>2800000</v>
      </c>
      <c r="R158" s="31">
        <v>2800000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69910093</v>
      </c>
      <c r="E162" s="31">
        <v>69910093</v>
      </c>
      <c r="F162" s="31">
        <v>7659125</v>
      </c>
      <c r="G162" s="36">
        <f t="shared" si="28"/>
        <v>0.10955678459761167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7659125</v>
      </c>
      <c r="O162" s="36">
        <f t="shared" si="32"/>
        <v>0.10955678459761167</v>
      </c>
      <c r="P162" s="31">
        <v>7671671</v>
      </c>
      <c r="Q162" s="31">
        <v>62393902</v>
      </c>
      <c r="R162" s="31">
        <v>74643885</v>
      </c>
      <c r="S162" s="31">
        <v>7671671</v>
      </c>
      <c r="T162" s="36">
        <f t="shared" si="33"/>
        <v>0.12295546125645419</v>
      </c>
      <c r="U162" s="36">
        <f t="shared" si="34"/>
        <v>-1.6353673143699732E-3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72858493</v>
      </c>
      <c r="E163" s="32">
        <f>SUM(E158:E162)</f>
        <v>72858493</v>
      </c>
      <c r="F163" s="32">
        <f>SUM(F158:F162)</f>
        <v>8288574</v>
      </c>
      <c r="G163" s="37">
        <f t="shared" si="28"/>
        <v>0.11376263299873633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8288574</v>
      </c>
      <c r="O163" s="37">
        <f t="shared" si="32"/>
        <v>0.11376263299873633</v>
      </c>
      <c r="P163" s="32">
        <f>SUM(P158:P162)</f>
        <v>7671671</v>
      </c>
      <c r="Q163" s="32">
        <f>SUM(Q158:Q162)</f>
        <v>65193902</v>
      </c>
      <c r="R163" s="32">
        <f>SUM(R158:R162)</f>
        <v>77443885</v>
      </c>
      <c r="S163" s="32">
        <f>SUM(S158:S162)</f>
        <v>7671671</v>
      </c>
      <c r="T163" s="37">
        <f t="shared" si="33"/>
        <v>0.1176746714746419</v>
      </c>
      <c r="U163" s="37">
        <f t="shared" si="34"/>
        <v>8.0413119905689445E-2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893398</v>
      </c>
      <c r="E168" s="31">
        <v>893398</v>
      </c>
      <c r="F168" s="31">
        <v>46385</v>
      </c>
      <c r="G168" s="36">
        <f t="shared" si="28"/>
        <v>5.1919749092789555E-2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46385</v>
      </c>
      <c r="O168" s="36">
        <f t="shared" si="32"/>
        <v>5.1919749092789555E-2</v>
      </c>
      <c r="P168" s="31">
        <v>213402</v>
      </c>
      <c r="Q168" s="31">
        <v>1139401</v>
      </c>
      <c r="R168" s="31">
        <v>2603053</v>
      </c>
      <c r="S168" s="31">
        <v>213402</v>
      </c>
      <c r="T168" s="36">
        <f t="shared" si="33"/>
        <v>0.18729314789086546</v>
      </c>
      <c r="U168" s="36">
        <f t="shared" si="34"/>
        <v>-0.78264027516143242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893398</v>
      </c>
      <c r="E169" s="32">
        <f>SUM(E164:E168)</f>
        <v>893398</v>
      </c>
      <c r="F169" s="32">
        <f>SUM(F164:F168)</f>
        <v>46385</v>
      </c>
      <c r="G169" s="37">
        <f t="shared" si="28"/>
        <v>5.1919749092789555E-2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46385</v>
      </c>
      <c r="O169" s="37">
        <f t="shared" si="32"/>
        <v>5.1919749092789555E-2</v>
      </c>
      <c r="P169" s="32">
        <f>SUM(P164:P168)</f>
        <v>213402</v>
      </c>
      <c r="Q169" s="32">
        <f>SUM(Q164:Q168)</f>
        <v>1139401</v>
      </c>
      <c r="R169" s="32">
        <f>SUM(R164:R168)</f>
        <v>2603053</v>
      </c>
      <c r="S169" s="32">
        <f>SUM(S164:S168)</f>
        <v>213402</v>
      </c>
      <c r="T169" s="37">
        <f t="shared" si="33"/>
        <v>0.18729314789086546</v>
      </c>
      <c r="U169" s="37">
        <f t="shared" si="34"/>
        <v>-0.78264027516143242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3335124853</v>
      </c>
      <c r="E170" s="32">
        <f>SUM(E105,E107:E111,E113:E120,E122:E125,E127:E131,E133:E136,E138:E143,E145:E149,E151:E156,E158:E162,E164:E168)</f>
        <v>3335124853</v>
      </c>
      <c r="F170" s="32">
        <f>SUM(F105,F107:F111,F113:F120,F122:F125,F127:F131,F133:F136,F138:F143,F145:F149,F151:F156,F158:F162,F164:F168)</f>
        <v>650858289</v>
      </c>
      <c r="G170" s="37">
        <f t="shared" si="28"/>
        <v>0.19515260078330868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650858289</v>
      </c>
      <c r="O170" s="37">
        <f t="shared" si="32"/>
        <v>0.19515260078330868</v>
      </c>
      <c r="P170" s="32">
        <f>SUM(P105,P107:P111,P113:P120,P122:P125,P127:P131,P133:P136,P138:P143,P145:P149,P151:P156,P158:P162,P164:P168)</f>
        <v>637373087</v>
      </c>
      <c r="Q170" s="32">
        <f>SUM(Q105,Q107:Q111,Q113:Q120,Q122:Q125,Q127:Q131,Q133:Q136,Q138:Q143,Q145:Q149,Q151:Q156,Q158:Q162,Q164:Q168)</f>
        <v>2995490923</v>
      </c>
      <c r="R170" s="32">
        <f>SUM(R105,R107:R111,R113:R120,R122:R125,R127:R131,R133:R136,R138:R143,R145:R149,R151:R156,R158:R162,R164:R168)</f>
        <v>3364818780</v>
      </c>
      <c r="S170" s="32">
        <f>SUM(S105,S107:S111,S113:S120,S122:S125,S127:S131,S133:S136,S138:S143,S145:S149,S151:S156,S158:S162,S164:S168)</f>
        <v>637373087</v>
      </c>
      <c r="T170" s="37">
        <f t="shared" si="33"/>
        <v>0.21277750571905171</v>
      </c>
      <c r="U170" s="37">
        <f t="shared" si="34"/>
        <v>2.1157470051759386E-2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500958</v>
      </c>
      <c r="E174" s="31">
        <v>500958</v>
      </c>
      <c r="F174" s="31">
        <v>30029</v>
      </c>
      <c r="G174" s="36">
        <f t="shared" si="35"/>
        <v>5.9943148926656524E-2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30029</v>
      </c>
      <c r="O174" s="36">
        <f t="shared" si="39"/>
        <v>5.9943148926656524E-2</v>
      </c>
      <c r="P174" s="31">
        <v>59460</v>
      </c>
      <c r="Q174" s="31">
        <v>1003404</v>
      </c>
      <c r="R174" s="31">
        <v>475744</v>
      </c>
      <c r="S174" s="31">
        <v>59460</v>
      </c>
      <c r="T174" s="36">
        <f t="shared" si="40"/>
        <v>5.9258284798545752E-2</v>
      </c>
      <c r="U174" s="36">
        <f t="shared" si="41"/>
        <v>-0.49497140935082407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7570625</v>
      </c>
      <c r="E175" s="31">
        <v>7570625</v>
      </c>
      <c r="F175" s="31">
        <v>3411659</v>
      </c>
      <c r="G175" s="36">
        <f t="shared" si="35"/>
        <v>0.45064429951292001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3411659</v>
      </c>
      <c r="O175" s="36">
        <f t="shared" si="39"/>
        <v>0.45064429951292001</v>
      </c>
      <c r="P175" s="31">
        <v>1089586</v>
      </c>
      <c r="Q175" s="31">
        <v>8462284</v>
      </c>
      <c r="R175" s="31">
        <v>8425942</v>
      </c>
      <c r="S175" s="31">
        <v>1089586</v>
      </c>
      <c r="T175" s="36">
        <f t="shared" si="40"/>
        <v>0.12875790980307444</v>
      </c>
      <c r="U175" s="36">
        <f t="shared" si="41"/>
        <v>2.1311516484242641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29197</v>
      </c>
      <c r="Q176" s="31">
        <v>0</v>
      </c>
      <c r="R176" s="31">
        <v>969718</v>
      </c>
      <c r="S176" s="31">
        <v>29197</v>
      </c>
      <c r="T176" s="36">
        <f t="shared" si="40"/>
        <v>0</v>
      </c>
      <c r="U176" s="36">
        <f t="shared" si="41"/>
        <v>-1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49787869</v>
      </c>
      <c r="E178" s="31">
        <v>49787869</v>
      </c>
      <c r="F178" s="31">
        <v>2654159</v>
      </c>
      <c r="G178" s="36">
        <f t="shared" si="35"/>
        <v>5.3309351320097675E-2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2654159</v>
      </c>
      <c r="O178" s="36">
        <f t="shared" si="39"/>
        <v>5.3309351320097675E-2</v>
      </c>
      <c r="P178" s="31">
        <v>3180254</v>
      </c>
      <c r="Q178" s="31">
        <v>34401036</v>
      </c>
      <c r="R178" s="31">
        <v>33679632</v>
      </c>
      <c r="S178" s="31">
        <v>3180254</v>
      </c>
      <c r="T178" s="36">
        <f t="shared" si="40"/>
        <v>9.2446460042656858E-2</v>
      </c>
      <c r="U178" s="36">
        <f t="shared" si="41"/>
        <v>-0.16542546601623642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57859452</v>
      </c>
      <c r="E179" s="32">
        <f>SUM(E173:E178)</f>
        <v>57859452</v>
      </c>
      <c r="F179" s="32">
        <f>SUM(F173:F178)</f>
        <v>6095847</v>
      </c>
      <c r="G179" s="37">
        <f t="shared" si="35"/>
        <v>0.10535611363896084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6095847</v>
      </c>
      <c r="O179" s="37">
        <f t="shared" si="39"/>
        <v>0.10535611363896084</v>
      </c>
      <c r="P179" s="32">
        <f>SUM(P173:P178)</f>
        <v>4358497</v>
      </c>
      <c r="Q179" s="32">
        <f>SUM(Q173:Q178)</f>
        <v>43866724</v>
      </c>
      <c r="R179" s="32">
        <f>SUM(R173:R178)</f>
        <v>43551036</v>
      </c>
      <c r="S179" s="32">
        <f>SUM(S173:S178)</f>
        <v>4358497</v>
      </c>
      <c r="T179" s="37">
        <f t="shared" si="40"/>
        <v>9.9357704486890797E-2</v>
      </c>
      <c r="U179" s="37">
        <f t="shared" si="41"/>
        <v>0.3986121821352635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30230433</v>
      </c>
      <c r="E184" s="31">
        <v>30230433</v>
      </c>
      <c r="F184" s="31">
        <v>2547102</v>
      </c>
      <c r="G184" s="36">
        <f t="shared" si="35"/>
        <v>8.4256219551999134E-2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2547102</v>
      </c>
      <c r="O184" s="36">
        <f t="shared" si="39"/>
        <v>8.4256219551999134E-2</v>
      </c>
      <c r="P184" s="31">
        <v>126734</v>
      </c>
      <c r="Q184" s="31">
        <v>9100000</v>
      </c>
      <c r="R184" s="31">
        <v>13191935</v>
      </c>
      <c r="S184" s="31">
        <v>126734</v>
      </c>
      <c r="T184" s="36">
        <f t="shared" si="40"/>
        <v>1.3926813186813186E-2</v>
      </c>
      <c r="U184" s="36">
        <f t="shared" si="41"/>
        <v>19.098016317641676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30230433</v>
      </c>
      <c r="E185" s="32">
        <f>SUM(E180:E184)</f>
        <v>30230433</v>
      </c>
      <c r="F185" s="32">
        <f>SUM(F180:F184)</f>
        <v>2547102</v>
      </c>
      <c r="G185" s="37">
        <f t="shared" si="35"/>
        <v>8.4256219551999134E-2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2547102</v>
      </c>
      <c r="O185" s="37">
        <f t="shared" si="39"/>
        <v>8.4256219551999134E-2</v>
      </c>
      <c r="P185" s="32">
        <f>SUM(P180:P184)</f>
        <v>126734</v>
      </c>
      <c r="Q185" s="32">
        <f>SUM(Q180:Q184)</f>
        <v>9100000</v>
      </c>
      <c r="R185" s="32">
        <f>SUM(R180:R184)</f>
        <v>13191935</v>
      </c>
      <c r="S185" s="32">
        <f>SUM(S180:S184)</f>
        <v>126734</v>
      </c>
      <c r="T185" s="37">
        <f t="shared" si="40"/>
        <v>1.3926813186813186E-2</v>
      </c>
      <c r="U185" s="37">
        <f t="shared" si="41"/>
        <v>19.098016317641676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18974775</v>
      </c>
      <c r="E187" s="31">
        <v>18974775</v>
      </c>
      <c r="F187" s="31">
        <v>4425988</v>
      </c>
      <c r="G187" s="36">
        <f t="shared" si="35"/>
        <v>0.23325641542521586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4425988</v>
      </c>
      <c r="O187" s="36">
        <f t="shared" si="39"/>
        <v>0.23325641542521586</v>
      </c>
      <c r="P187" s="31">
        <v>3257186</v>
      </c>
      <c r="Q187" s="31">
        <v>26132460</v>
      </c>
      <c r="R187" s="31">
        <v>16918079</v>
      </c>
      <c r="S187" s="31">
        <v>3257186</v>
      </c>
      <c r="T187" s="36">
        <f t="shared" si="40"/>
        <v>0.12464138469933561</v>
      </c>
      <c r="U187" s="36">
        <f t="shared" si="41"/>
        <v>0.3588379662690433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75474586</v>
      </c>
      <c r="E188" s="31">
        <v>75474586</v>
      </c>
      <c r="F188" s="31">
        <v>28383083</v>
      </c>
      <c r="G188" s="36">
        <f t="shared" si="35"/>
        <v>0.37606145994626589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28383083</v>
      </c>
      <c r="O188" s="36">
        <f t="shared" si="39"/>
        <v>0.37606145994626589</v>
      </c>
      <c r="P188" s="31">
        <v>2348712</v>
      </c>
      <c r="Q188" s="31">
        <v>70365039</v>
      </c>
      <c r="R188" s="31">
        <v>45691600</v>
      </c>
      <c r="S188" s="31">
        <v>2348712</v>
      </c>
      <c r="T188" s="36">
        <f t="shared" si="40"/>
        <v>3.3378962527115204E-2</v>
      </c>
      <c r="U188" s="36">
        <f t="shared" si="41"/>
        <v>11.084531011039243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21529000</v>
      </c>
      <c r="E190" s="31">
        <v>21529000</v>
      </c>
      <c r="F190" s="31">
        <v>6376615</v>
      </c>
      <c r="G190" s="36">
        <f t="shared" si="35"/>
        <v>0.29618723582145012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6376615</v>
      </c>
      <c r="O190" s="36">
        <f t="shared" si="39"/>
        <v>0.29618723582145012</v>
      </c>
      <c r="P190" s="31">
        <v>7398318</v>
      </c>
      <c r="Q190" s="31">
        <v>34822000</v>
      </c>
      <c r="R190" s="31">
        <v>39393000</v>
      </c>
      <c r="S190" s="31">
        <v>7398318</v>
      </c>
      <c r="T190" s="36">
        <f t="shared" si="40"/>
        <v>0.21246103038309114</v>
      </c>
      <c r="U190" s="36">
        <f t="shared" si="41"/>
        <v>-0.13809936258484701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115978361</v>
      </c>
      <c r="E191" s="32">
        <f>SUM(E186:E190)</f>
        <v>115978361</v>
      </c>
      <c r="F191" s="32">
        <f>SUM(F186:F190)</f>
        <v>39185686</v>
      </c>
      <c r="G191" s="37">
        <f t="shared" si="35"/>
        <v>0.3378706653735174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39185686</v>
      </c>
      <c r="O191" s="37">
        <f t="shared" si="39"/>
        <v>0.3378706653735174</v>
      </c>
      <c r="P191" s="32">
        <f>SUM(P186:P190)</f>
        <v>13004216</v>
      </c>
      <c r="Q191" s="32">
        <f>SUM(Q186:Q190)</f>
        <v>131319499</v>
      </c>
      <c r="R191" s="32">
        <f>SUM(R186:R190)</f>
        <v>102002679</v>
      </c>
      <c r="S191" s="32">
        <f>SUM(S186:S190)</f>
        <v>13004216</v>
      </c>
      <c r="T191" s="37">
        <f t="shared" si="40"/>
        <v>9.9027304391406487E-2</v>
      </c>
      <c r="U191" s="37">
        <f t="shared" si="41"/>
        <v>2.0133063000491531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30930040</v>
      </c>
      <c r="E192" s="31">
        <v>30930040</v>
      </c>
      <c r="F192" s="31">
        <v>2595731</v>
      </c>
      <c r="G192" s="36">
        <f t="shared" si="35"/>
        <v>8.3922652541024836E-2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2595731</v>
      </c>
      <c r="O192" s="36">
        <f t="shared" si="39"/>
        <v>8.3922652541024836E-2</v>
      </c>
      <c r="P192" s="31">
        <v>7587227</v>
      </c>
      <c r="Q192" s="31">
        <v>10283745</v>
      </c>
      <c r="R192" s="31">
        <v>26559908</v>
      </c>
      <c r="S192" s="31">
        <v>7587227</v>
      </c>
      <c r="T192" s="36">
        <f t="shared" si="40"/>
        <v>0.73778832516753379</v>
      </c>
      <c r="U192" s="36">
        <f t="shared" si="41"/>
        <v>-0.6578814631485258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38322153</v>
      </c>
      <c r="E193" s="31">
        <v>38322153</v>
      </c>
      <c r="F193" s="31">
        <v>7497080</v>
      </c>
      <c r="G193" s="36">
        <f t="shared" si="35"/>
        <v>0.19563305850796014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7497080</v>
      </c>
      <c r="O193" s="36">
        <f t="shared" si="39"/>
        <v>0.19563305850796014</v>
      </c>
      <c r="P193" s="31">
        <v>6404051</v>
      </c>
      <c r="Q193" s="31">
        <v>39175736</v>
      </c>
      <c r="R193" s="31">
        <v>38145426</v>
      </c>
      <c r="S193" s="31">
        <v>6404051</v>
      </c>
      <c r="T193" s="36">
        <f t="shared" si="40"/>
        <v>0.16346983244935079</v>
      </c>
      <c r="U193" s="36">
        <f t="shared" si="41"/>
        <v>0.17067774756946807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30206248</v>
      </c>
      <c r="E194" s="31">
        <v>30206248</v>
      </c>
      <c r="F194" s="31">
        <v>4223646</v>
      </c>
      <c r="G194" s="36">
        <f t="shared" si="35"/>
        <v>0.13982689938849738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4223646</v>
      </c>
      <c r="O194" s="36">
        <f t="shared" si="39"/>
        <v>0.13982689938849738</v>
      </c>
      <c r="P194" s="31">
        <v>365007</v>
      </c>
      <c r="Q194" s="31">
        <v>22235581</v>
      </c>
      <c r="R194" s="31">
        <v>20057581</v>
      </c>
      <c r="S194" s="31">
        <v>365007</v>
      </c>
      <c r="T194" s="36">
        <f t="shared" si="40"/>
        <v>1.6415446936151566E-2</v>
      </c>
      <c r="U194" s="36">
        <f t="shared" si="41"/>
        <v>10.571410959241877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17243624</v>
      </c>
      <c r="E195" s="31">
        <v>17243624</v>
      </c>
      <c r="F195" s="31">
        <v>2124548</v>
      </c>
      <c r="G195" s="36">
        <f t="shared" si="35"/>
        <v>0.1232077433374794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2124548</v>
      </c>
      <c r="O195" s="36">
        <f t="shared" si="39"/>
        <v>0.1232077433374794</v>
      </c>
      <c r="P195" s="31">
        <v>3466118</v>
      </c>
      <c r="Q195" s="31">
        <v>18566430</v>
      </c>
      <c r="R195" s="31">
        <v>16737434</v>
      </c>
      <c r="S195" s="31">
        <v>3466118</v>
      </c>
      <c r="T195" s="36">
        <f t="shared" si="40"/>
        <v>0.18668737070077554</v>
      </c>
      <c r="U195" s="36">
        <f t="shared" si="41"/>
        <v>-0.38705260467185476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34408640</v>
      </c>
      <c r="E196" s="31">
        <v>34408640</v>
      </c>
      <c r="F196" s="31">
        <v>6358621</v>
      </c>
      <c r="G196" s="36">
        <f t="shared" si="35"/>
        <v>0.1847972195355585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6358621</v>
      </c>
      <c r="O196" s="36">
        <f t="shared" si="39"/>
        <v>0.1847972195355585</v>
      </c>
      <c r="P196" s="31">
        <v>4249340</v>
      </c>
      <c r="Q196" s="31">
        <v>29683058</v>
      </c>
      <c r="R196" s="31">
        <v>26906620</v>
      </c>
      <c r="S196" s="31">
        <v>4249340</v>
      </c>
      <c r="T196" s="36">
        <f t="shared" si="40"/>
        <v>0.14315708307412262</v>
      </c>
      <c r="U196" s="36">
        <f t="shared" si="41"/>
        <v>0.49637849642532728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151110705</v>
      </c>
      <c r="E198" s="32">
        <f>SUM(E192:E197)</f>
        <v>151110705</v>
      </c>
      <c r="F198" s="32">
        <f>SUM(F192:F197)</f>
        <v>22799626</v>
      </c>
      <c r="G198" s="37">
        <f t="shared" si="35"/>
        <v>0.15088028343193818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22799626</v>
      </c>
      <c r="O198" s="37">
        <f t="shared" si="39"/>
        <v>0.15088028343193818</v>
      </c>
      <c r="P198" s="32">
        <f>SUM(P192:P197)</f>
        <v>22071743</v>
      </c>
      <c r="Q198" s="32">
        <f>SUM(Q192:Q197)</f>
        <v>119944550</v>
      </c>
      <c r="R198" s="32">
        <f>SUM(R192:R197)</f>
        <v>128406969</v>
      </c>
      <c r="S198" s="32">
        <f>SUM(S192:S197)</f>
        <v>22071743</v>
      </c>
      <c r="T198" s="37">
        <f t="shared" si="40"/>
        <v>0.1840162224961451</v>
      </c>
      <c r="U198" s="37">
        <f t="shared" si="41"/>
        <v>3.2978047995575244E-2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747469</v>
      </c>
      <c r="E202" s="31">
        <v>747469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2466367</v>
      </c>
      <c r="E203" s="31">
        <v>2466367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481662</v>
      </c>
      <c r="Q203" s="31">
        <v>1551911</v>
      </c>
      <c r="R203" s="31">
        <v>2342229</v>
      </c>
      <c r="S203" s="31">
        <v>481662</v>
      </c>
      <c r="T203" s="36">
        <f t="shared" si="40"/>
        <v>0.31036702491315543</v>
      </c>
      <c r="U203" s="36">
        <f t="shared" si="41"/>
        <v>-1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3213836</v>
      </c>
      <c r="E204" s="32">
        <f>SUM(E199:E203)</f>
        <v>3213836</v>
      </c>
      <c r="F204" s="32">
        <f>SUM(F199:F203)</f>
        <v>0</v>
      </c>
      <c r="G204" s="37">
        <f t="shared" si="35"/>
        <v>0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0</v>
      </c>
      <c r="O204" s="37">
        <f t="shared" si="39"/>
        <v>0</v>
      </c>
      <c r="P204" s="32">
        <f>SUM(P199:P203)</f>
        <v>481662</v>
      </c>
      <c r="Q204" s="32">
        <f>SUM(Q199:Q203)</f>
        <v>1551911</v>
      </c>
      <c r="R204" s="32">
        <f>SUM(R199:R203)</f>
        <v>2342229</v>
      </c>
      <c r="S204" s="32">
        <f>SUM(S199:S203)</f>
        <v>481662</v>
      </c>
      <c r="T204" s="37">
        <f t="shared" si="40"/>
        <v>0.31036702491315543</v>
      </c>
      <c r="U204" s="37">
        <f t="shared" si="41"/>
        <v>-1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358392787</v>
      </c>
      <c r="E205" s="32">
        <f>SUM(E173:E178,E180:E184,E186:E190,E192:E197,E199:E203)</f>
        <v>358392787</v>
      </c>
      <c r="F205" s="32">
        <f>SUM(F173:F178,F180:F184,F186:F190,F192:F197,F199:F203)</f>
        <v>70628261</v>
      </c>
      <c r="G205" s="37">
        <f t="shared" si="35"/>
        <v>0.19706942651164461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70628261</v>
      </c>
      <c r="O205" s="37">
        <f t="shared" si="39"/>
        <v>0.19706942651164461</v>
      </c>
      <c r="P205" s="32">
        <f>SUM(P173:P178,P180:P184,P186:P190,P192:P197,P199:P203)</f>
        <v>40042852</v>
      </c>
      <c r="Q205" s="32">
        <f>SUM(Q173:Q178,Q180:Q184,Q186:Q190,Q192:Q197,Q199:Q203)</f>
        <v>305782684</v>
      </c>
      <c r="R205" s="32">
        <f>SUM(R173:R178,R180:R184,R186:R190,R192:R197,R199:R203)</f>
        <v>289494848</v>
      </c>
      <c r="S205" s="32">
        <f>SUM(S173:S178,S180:S184,S186:S190,S192:S197,S199:S203)</f>
        <v>40042852</v>
      </c>
      <c r="T205" s="37">
        <f t="shared" si="40"/>
        <v>0.1309519933443975</v>
      </c>
      <c r="U205" s="37">
        <f t="shared" si="41"/>
        <v>0.76381694790371069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1100490</v>
      </c>
      <c r="E208" s="31">
        <v>1100490</v>
      </c>
      <c r="F208" s="31">
        <v>184060</v>
      </c>
      <c r="G208" s="36">
        <f t="shared" ref="G208:G231" si="42">IF(($D208     =0),0,($F208     /$D208     ))</f>
        <v>0.16725276922098339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184060</v>
      </c>
      <c r="O208" s="36">
        <f t="shared" ref="O208:O231" si="46">IF(($D208     =0),0,($N208     /$D208     ))</f>
        <v>0.16725276922098339</v>
      </c>
      <c r="P208" s="31">
        <v>586007</v>
      </c>
      <c r="Q208" s="31">
        <v>1042455</v>
      </c>
      <c r="R208" s="31">
        <v>1042455</v>
      </c>
      <c r="S208" s="31">
        <v>586007</v>
      </c>
      <c r="T208" s="36">
        <f t="shared" ref="T208:T231" si="47">IF(($Q208     =0),0,($S208     /$Q208     ))</f>
        <v>0.56214129147061509</v>
      </c>
      <c r="U208" s="36">
        <f t="shared" ref="U208:U231" si="48">IF(($P208     =0),0,(($F208     /$P208     )-1))</f>
        <v>-0.68590818881003135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147044126</v>
      </c>
      <c r="E209" s="31">
        <v>147044126</v>
      </c>
      <c r="F209" s="31">
        <v>4763425</v>
      </c>
      <c r="G209" s="36">
        <f t="shared" si="42"/>
        <v>3.2394527612752105E-2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4763425</v>
      </c>
      <c r="O209" s="36">
        <f t="shared" si="46"/>
        <v>3.2394527612752105E-2</v>
      </c>
      <c r="P209" s="31">
        <v>3926786</v>
      </c>
      <c r="Q209" s="31">
        <v>57492789</v>
      </c>
      <c r="R209" s="31">
        <v>139109003</v>
      </c>
      <c r="S209" s="31">
        <v>3926786</v>
      </c>
      <c r="T209" s="36">
        <f t="shared" si="47"/>
        <v>6.8300495910887188E-2</v>
      </c>
      <c r="U209" s="36">
        <f t="shared" si="48"/>
        <v>0.21305948427034216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23181458</v>
      </c>
      <c r="E210" s="31">
        <v>23181458</v>
      </c>
      <c r="F210" s="31">
        <v>6295959</v>
      </c>
      <c r="G210" s="36">
        <f t="shared" si="42"/>
        <v>0.27159460806994967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6295959</v>
      </c>
      <c r="O210" s="36">
        <f t="shared" si="46"/>
        <v>0.27159460806994967</v>
      </c>
      <c r="P210" s="31">
        <v>11599319</v>
      </c>
      <c r="Q210" s="31">
        <v>10649967</v>
      </c>
      <c r="R210" s="31">
        <v>25084632</v>
      </c>
      <c r="S210" s="31">
        <v>11599319</v>
      </c>
      <c r="T210" s="36">
        <f t="shared" si="47"/>
        <v>1.0891413090763569</v>
      </c>
      <c r="U210" s="36">
        <f t="shared" si="48"/>
        <v>-0.45721304845568955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20927969</v>
      </c>
      <c r="E211" s="31">
        <v>20927969</v>
      </c>
      <c r="F211" s="31">
        <v>62061</v>
      </c>
      <c r="G211" s="36">
        <f t="shared" si="42"/>
        <v>2.965457374291791E-3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62061</v>
      </c>
      <c r="O211" s="36">
        <f t="shared" si="46"/>
        <v>2.965457374291791E-3</v>
      </c>
      <c r="P211" s="31">
        <v>0</v>
      </c>
      <c r="Q211" s="31">
        <v>7356709</v>
      </c>
      <c r="R211" s="31">
        <v>17288237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48364445</v>
      </c>
      <c r="E212" s="31">
        <v>48364445</v>
      </c>
      <c r="F212" s="31">
        <v>8520361</v>
      </c>
      <c r="G212" s="36">
        <f t="shared" si="42"/>
        <v>0.17616993227152716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8520361</v>
      </c>
      <c r="O212" s="36">
        <f t="shared" si="46"/>
        <v>0.17616993227152716</v>
      </c>
      <c r="P212" s="31">
        <v>5195895</v>
      </c>
      <c r="Q212" s="31">
        <v>51859796</v>
      </c>
      <c r="R212" s="31">
        <v>51859796</v>
      </c>
      <c r="S212" s="31">
        <v>5195895</v>
      </c>
      <c r="T212" s="36">
        <f t="shared" si="47"/>
        <v>0.10019119627851987</v>
      </c>
      <c r="U212" s="36">
        <f t="shared" si="48"/>
        <v>0.63982547761261532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8448219</v>
      </c>
      <c r="E213" s="31">
        <v>8448219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95250</v>
      </c>
      <c r="Q213" s="31">
        <v>2023000</v>
      </c>
      <c r="R213" s="31">
        <v>8023000</v>
      </c>
      <c r="S213" s="31">
        <v>95250</v>
      </c>
      <c r="T213" s="36">
        <f t="shared" si="47"/>
        <v>4.7083539298072172E-2</v>
      </c>
      <c r="U213" s="36">
        <f t="shared" si="48"/>
        <v>-1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145371004</v>
      </c>
      <c r="E214" s="31">
        <v>145371004</v>
      </c>
      <c r="F214" s="31">
        <v>27610799</v>
      </c>
      <c r="G214" s="36">
        <f t="shared" si="42"/>
        <v>0.18993333085874539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27610799</v>
      </c>
      <c r="O214" s="36">
        <f t="shared" si="46"/>
        <v>0.18993333085874539</v>
      </c>
      <c r="P214" s="31">
        <v>23701363</v>
      </c>
      <c r="Q214" s="31">
        <v>145325672</v>
      </c>
      <c r="R214" s="31">
        <v>146325672</v>
      </c>
      <c r="S214" s="31">
        <v>23701363</v>
      </c>
      <c r="T214" s="36">
        <f t="shared" si="47"/>
        <v>0.16309137039462648</v>
      </c>
      <c r="U214" s="36">
        <f t="shared" si="48"/>
        <v>0.16494561937218544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394437711</v>
      </c>
      <c r="E216" s="32">
        <f>SUM(E208:E215)</f>
        <v>394437711</v>
      </c>
      <c r="F216" s="32">
        <f>SUM(F208:F215)</f>
        <v>47436665</v>
      </c>
      <c r="G216" s="37">
        <f t="shared" si="42"/>
        <v>0.12026402059715836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47436665</v>
      </c>
      <c r="O216" s="37">
        <f t="shared" si="46"/>
        <v>0.12026402059715836</v>
      </c>
      <c r="P216" s="32">
        <f>SUM(P208:P215)</f>
        <v>45104620</v>
      </c>
      <c r="Q216" s="32">
        <f>SUM(Q208:Q215)</f>
        <v>275750388</v>
      </c>
      <c r="R216" s="32">
        <f>SUM(R208:R215)</f>
        <v>388732795</v>
      </c>
      <c r="S216" s="32">
        <f>SUM(S208:S215)</f>
        <v>45104620</v>
      </c>
      <c r="T216" s="37">
        <f t="shared" si="47"/>
        <v>0.16357046794073776</v>
      </c>
      <c r="U216" s="37">
        <f t="shared" si="48"/>
        <v>5.1703018449107851E-2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36008026</v>
      </c>
      <c r="E217" s="31">
        <v>36008026</v>
      </c>
      <c r="F217" s="31">
        <v>8470914</v>
      </c>
      <c r="G217" s="36">
        <f t="shared" si="42"/>
        <v>0.23525071882585288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8470914</v>
      </c>
      <c r="O217" s="36">
        <f t="shared" si="46"/>
        <v>0.23525071882585288</v>
      </c>
      <c r="P217" s="31">
        <v>6954780</v>
      </c>
      <c r="Q217" s="31">
        <v>37366142</v>
      </c>
      <c r="R217" s="31">
        <v>41598483</v>
      </c>
      <c r="S217" s="31">
        <v>6954780</v>
      </c>
      <c r="T217" s="36">
        <f t="shared" si="47"/>
        <v>0.18612518252486435</v>
      </c>
      <c r="U217" s="36">
        <f t="shared" si="48"/>
        <v>0.21799884396055669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189912729</v>
      </c>
      <c r="E218" s="31">
        <v>189912729</v>
      </c>
      <c r="F218" s="31">
        <v>31632545</v>
      </c>
      <c r="G218" s="36">
        <f t="shared" si="42"/>
        <v>0.16656358510861061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31632545</v>
      </c>
      <c r="O218" s="36">
        <f t="shared" si="46"/>
        <v>0.16656358510861061</v>
      </c>
      <c r="P218" s="31">
        <v>60341315</v>
      </c>
      <c r="Q218" s="31">
        <v>189079278</v>
      </c>
      <c r="R218" s="31">
        <v>192612973</v>
      </c>
      <c r="S218" s="31">
        <v>60341315</v>
      </c>
      <c r="T218" s="36">
        <f t="shared" si="47"/>
        <v>0.31913235357287539</v>
      </c>
      <c r="U218" s="36">
        <f t="shared" si="48"/>
        <v>-0.47577302549670986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119352004</v>
      </c>
      <c r="E219" s="31">
        <v>111626366</v>
      </c>
      <c r="F219" s="31">
        <v>28448529</v>
      </c>
      <c r="G219" s="36">
        <f t="shared" si="42"/>
        <v>0.23835820134197327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28448529</v>
      </c>
      <c r="O219" s="36">
        <f t="shared" si="46"/>
        <v>0.23835820134197327</v>
      </c>
      <c r="P219" s="31">
        <v>22462999</v>
      </c>
      <c r="Q219" s="31">
        <v>108778258</v>
      </c>
      <c r="R219" s="31">
        <v>113062231</v>
      </c>
      <c r="S219" s="31">
        <v>22462999</v>
      </c>
      <c r="T219" s="36">
        <f t="shared" si="47"/>
        <v>0.20650265423445188</v>
      </c>
      <c r="U219" s="36">
        <f t="shared" si="48"/>
        <v>0.26646174894100283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18310354</v>
      </c>
      <c r="E220" s="31">
        <v>18310354</v>
      </c>
      <c r="F220" s="31">
        <v>2008278</v>
      </c>
      <c r="G220" s="36">
        <f t="shared" si="42"/>
        <v>0.10967991115846258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2008278</v>
      </c>
      <c r="O220" s="36">
        <f t="shared" si="46"/>
        <v>0.10967991115846258</v>
      </c>
      <c r="P220" s="31">
        <v>2289078</v>
      </c>
      <c r="Q220" s="31">
        <v>11331412</v>
      </c>
      <c r="R220" s="31">
        <v>10055412</v>
      </c>
      <c r="S220" s="31">
        <v>2289078</v>
      </c>
      <c r="T220" s="36">
        <f t="shared" si="47"/>
        <v>0.20201171751587535</v>
      </c>
      <c r="U220" s="36">
        <f t="shared" si="48"/>
        <v>-0.12266947653159921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11236182</v>
      </c>
      <c r="E221" s="31">
        <v>11236182</v>
      </c>
      <c r="F221" s="31">
        <v>1975416</v>
      </c>
      <c r="G221" s="36">
        <f t="shared" si="42"/>
        <v>0.17580847302046193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1975416</v>
      </c>
      <c r="O221" s="36">
        <f t="shared" si="46"/>
        <v>0.17580847302046193</v>
      </c>
      <c r="P221" s="31">
        <v>1729220</v>
      </c>
      <c r="Q221" s="31">
        <v>8266378</v>
      </c>
      <c r="R221" s="31">
        <v>8531649</v>
      </c>
      <c r="S221" s="31">
        <v>1729220</v>
      </c>
      <c r="T221" s="36">
        <f t="shared" si="47"/>
        <v>0.20918714338976513</v>
      </c>
      <c r="U221" s="36">
        <f t="shared" si="48"/>
        <v>0.14237401834353069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9006070</v>
      </c>
      <c r="E222" s="31">
        <v>9006070</v>
      </c>
      <c r="F222" s="31">
        <v>1906601</v>
      </c>
      <c r="G222" s="36">
        <f t="shared" si="42"/>
        <v>0.21170177446988531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1906601</v>
      </c>
      <c r="O222" s="36">
        <f t="shared" si="46"/>
        <v>0.21170177446988531</v>
      </c>
      <c r="P222" s="31">
        <v>1779101</v>
      </c>
      <c r="Q222" s="31">
        <v>10700004</v>
      </c>
      <c r="R222" s="31">
        <v>8350004</v>
      </c>
      <c r="S222" s="31">
        <v>1779101</v>
      </c>
      <c r="T222" s="36">
        <f t="shared" si="47"/>
        <v>0.16627105933792174</v>
      </c>
      <c r="U222" s="36">
        <f t="shared" si="48"/>
        <v>7.1665408540605657E-2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383825365</v>
      </c>
      <c r="E224" s="32">
        <f>SUM(E217:E223)</f>
        <v>376099727</v>
      </c>
      <c r="F224" s="32">
        <f>SUM(F217:F223)</f>
        <v>74442283</v>
      </c>
      <c r="G224" s="37">
        <f t="shared" si="42"/>
        <v>0.19394831553146571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74442283</v>
      </c>
      <c r="O224" s="37">
        <f t="shared" si="46"/>
        <v>0.19394831553146571</v>
      </c>
      <c r="P224" s="32">
        <f>SUM(P217:P223)</f>
        <v>95556493</v>
      </c>
      <c r="Q224" s="32">
        <f>SUM(Q217:Q223)</f>
        <v>365521472</v>
      </c>
      <c r="R224" s="32">
        <f>SUM(R217:R223)</f>
        <v>374210752</v>
      </c>
      <c r="S224" s="32">
        <f>SUM(S217:S223)</f>
        <v>95556493</v>
      </c>
      <c r="T224" s="37">
        <f t="shared" si="47"/>
        <v>0.26142511540334351</v>
      </c>
      <c r="U224" s="37">
        <f t="shared" si="48"/>
        <v>-0.22096049506546878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32126671</v>
      </c>
      <c r="E225" s="31">
        <v>32126671</v>
      </c>
      <c r="F225" s="31">
        <v>4526891</v>
      </c>
      <c r="G225" s="36">
        <f t="shared" si="42"/>
        <v>0.14090756555511152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4526891</v>
      </c>
      <c r="O225" s="36">
        <f t="shared" si="46"/>
        <v>0.14090756555511152</v>
      </c>
      <c r="P225" s="31">
        <v>3951884</v>
      </c>
      <c r="Q225" s="31">
        <v>31489272</v>
      </c>
      <c r="R225" s="31">
        <v>29989272</v>
      </c>
      <c r="S225" s="31">
        <v>3951884</v>
      </c>
      <c r="T225" s="36">
        <f t="shared" si="47"/>
        <v>0.12549937642254796</v>
      </c>
      <c r="U225" s="36">
        <f t="shared" si="48"/>
        <v>0.14550199347956561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26306082</v>
      </c>
      <c r="E226" s="31">
        <v>26298215</v>
      </c>
      <c r="F226" s="31">
        <v>5414623</v>
      </c>
      <c r="G226" s="36">
        <f t="shared" si="42"/>
        <v>0.20583160198466652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5414623</v>
      </c>
      <c r="O226" s="36">
        <f t="shared" si="46"/>
        <v>0.20583160198466652</v>
      </c>
      <c r="P226" s="31">
        <v>2936995</v>
      </c>
      <c r="Q226" s="31">
        <v>20974852</v>
      </c>
      <c r="R226" s="31">
        <v>25881911</v>
      </c>
      <c r="S226" s="31">
        <v>2936995</v>
      </c>
      <c r="T226" s="36">
        <f t="shared" si="47"/>
        <v>0.14002458753940195</v>
      </c>
      <c r="U226" s="36">
        <f t="shared" si="48"/>
        <v>0.84359285596332301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38036126</v>
      </c>
      <c r="E227" s="31">
        <v>38036126</v>
      </c>
      <c r="F227" s="31">
        <v>9253071</v>
      </c>
      <c r="G227" s="36">
        <f t="shared" si="42"/>
        <v>0.24327059490758865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9253071</v>
      </c>
      <c r="O227" s="36">
        <f t="shared" si="46"/>
        <v>0.24327059490758865</v>
      </c>
      <c r="P227" s="31">
        <v>8813009</v>
      </c>
      <c r="Q227" s="31">
        <v>16740942</v>
      </c>
      <c r="R227" s="31">
        <v>21324712</v>
      </c>
      <c r="S227" s="31">
        <v>8813009</v>
      </c>
      <c r="T227" s="36">
        <f t="shared" si="47"/>
        <v>0.52643447423687384</v>
      </c>
      <c r="U227" s="36">
        <f t="shared" si="48"/>
        <v>4.9933229388509748E-2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146713729</v>
      </c>
      <c r="E228" s="31">
        <v>146713729</v>
      </c>
      <c r="F228" s="31">
        <v>10133086</v>
      </c>
      <c r="G228" s="36">
        <f t="shared" si="42"/>
        <v>6.9067060520287091E-2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10133086</v>
      </c>
      <c r="O228" s="36">
        <f t="shared" si="46"/>
        <v>6.9067060520287091E-2</v>
      </c>
      <c r="P228" s="31">
        <v>26454206</v>
      </c>
      <c r="Q228" s="31">
        <v>116582805</v>
      </c>
      <c r="R228" s="31">
        <v>141079615</v>
      </c>
      <c r="S228" s="31">
        <v>26454206</v>
      </c>
      <c r="T228" s="36">
        <f t="shared" si="47"/>
        <v>0.22691344576929676</v>
      </c>
      <c r="U228" s="36">
        <f t="shared" si="48"/>
        <v>-0.61695746982540323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1000000</v>
      </c>
      <c r="R229" s="31">
        <v>1000000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243182608</v>
      </c>
      <c r="E230" s="32">
        <f>SUM(E225:E229)</f>
        <v>243174741</v>
      </c>
      <c r="F230" s="32">
        <f>SUM(F225:F229)</f>
        <v>29327671</v>
      </c>
      <c r="G230" s="37">
        <f t="shared" si="42"/>
        <v>0.1205993769093882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29327671</v>
      </c>
      <c r="O230" s="37">
        <f t="shared" si="46"/>
        <v>0.1205993769093882</v>
      </c>
      <c r="P230" s="32">
        <f>SUM(P225:P229)</f>
        <v>42156094</v>
      </c>
      <c r="Q230" s="32">
        <f>SUM(Q225:Q229)</f>
        <v>186787871</v>
      </c>
      <c r="R230" s="32">
        <f>SUM(R225:R229)</f>
        <v>219275510</v>
      </c>
      <c r="S230" s="32">
        <f>SUM(S225:S229)</f>
        <v>42156094</v>
      </c>
      <c r="T230" s="37">
        <f t="shared" si="47"/>
        <v>0.2256896755357311</v>
      </c>
      <c r="U230" s="37">
        <f t="shared" si="48"/>
        <v>-0.30430767613337228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1021445684</v>
      </c>
      <c r="E231" s="32">
        <f>SUM(E208:E215,E217:E223,E225:E229)</f>
        <v>1013712179</v>
      </c>
      <c r="F231" s="32">
        <f>SUM(F208:F215,F217:F223,F225:F229)</f>
        <v>151206619</v>
      </c>
      <c r="G231" s="37">
        <f t="shared" si="42"/>
        <v>0.14803197210435323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151206619</v>
      </c>
      <c r="O231" s="37">
        <f t="shared" si="46"/>
        <v>0.14803197210435323</v>
      </c>
      <c r="P231" s="32">
        <f>SUM(P208:P215,P217:P223,P225:P229)</f>
        <v>182817207</v>
      </c>
      <c r="Q231" s="32">
        <f>SUM(Q208:Q215,Q217:Q223,Q225:Q229)</f>
        <v>828059731</v>
      </c>
      <c r="R231" s="32">
        <f>SUM(R208:R215,R217:R223,R225:R229)</f>
        <v>982219057</v>
      </c>
      <c r="S231" s="32">
        <f>SUM(S208:S215,S217:S223,S225:S229)</f>
        <v>182817207</v>
      </c>
      <c r="T231" s="37">
        <f t="shared" si="47"/>
        <v>0.22077780159557112</v>
      </c>
      <c r="U231" s="37">
        <f t="shared" si="48"/>
        <v>-0.17290816613339899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66280007</v>
      </c>
      <c r="E235" s="31">
        <v>66280007</v>
      </c>
      <c r="F235" s="31">
        <v>13880073</v>
      </c>
      <c r="G235" s="36">
        <f t="shared" si="49"/>
        <v>0.20941568397842805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13880073</v>
      </c>
      <c r="O235" s="36">
        <f t="shared" si="53"/>
        <v>0.20941568397842805</v>
      </c>
      <c r="P235" s="31">
        <v>11283765</v>
      </c>
      <c r="Q235" s="31">
        <v>56377003</v>
      </c>
      <c r="R235" s="31">
        <v>56473308</v>
      </c>
      <c r="S235" s="31">
        <v>11283765</v>
      </c>
      <c r="T235" s="36">
        <f t="shared" si="54"/>
        <v>0.20014836546029238</v>
      </c>
      <c r="U235" s="36">
        <f t="shared" si="55"/>
        <v>0.23009234949504886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528182182</v>
      </c>
      <c r="E236" s="31">
        <v>528182182</v>
      </c>
      <c r="F236" s="31">
        <v>1697126</v>
      </c>
      <c r="G236" s="36">
        <f t="shared" si="49"/>
        <v>3.2131451189317097E-3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1697126</v>
      </c>
      <c r="O236" s="36">
        <f t="shared" si="53"/>
        <v>3.2131451189317097E-3</v>
      </c>
      <c r="P236" s="31">
        <v>16947253</v>
      </c>
      <c r="Q236" s="31">
        <v>464650286</v>
      </c>
      <c r="R236" s="31">
        <v>456750334</v>
      </c>
      <c r="S236" s="31">
        <v>16947253</v>
      </c>
      <c r="T236" s="36">
        <f t="shared" si="54"/>
        <v>3.6473135841349723E-2</v>
      </c>
      <c r="U236" s="36">
        <f t="shared" si="55"/>
        <v>-0.8998583428240553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9705115</v>
      </c>
      <c r="E237" s="31">
        <v>9705115</v>
      </c>
      <c r="F237" s="31">
        <v>912315</v>
      </c>
      <c r="G237" s="36">
        <f t="shared" si="49"/>
        <v>9.4003522884581997E-2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912315</v>
      </c>
      <c r="O237" s="36">
        <f t="shared" si="53"/>
        <v>9.4003522884581997E-2</v>
      </c>
      <c r="P237" s="31">
        <v>1551903</v>
      </c>
      <c r="Q237" s="31">
        <v>7989932</v>
      </c>
      <c r="R237" s="31">
        <v>6304901</v>
      </c>
      <c r="S237" s="31">
        <v>1551903</v>
      </c>
      <c r="T237" s="36">
        <f t="shared" si="54"/>
        <v>0.19423231637015184</v>
      </c>
      <c r="U237" s="36">
        <f t="shared" si="55"/>
        <v>-0.4121314283173626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29949290</v>
      </c>
      <c r="E238" s="31">
        <v>29949290</v>
      </c>
      <c r="F238" s="31">
        <v>16939505</v>
      </c>
      <c r="G238" s="36">
        <f t="shared" si="49"/>
        <v>0.56560622973032082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16939505</v>
      </c>
      <c r="O238" s="36">
        <f t="shared" si="53"/>
        <v>0.56560622973032082</v>
      </c>
      <c r="P238" s="31">
        <v>4944977</v>
      </c>
      <c r="Q238" s="31">
        <v>24595736</v>
      </c>
      <c r="R238" s="31">
        <v>24595736</v>
      </c>
      <c r="S238" s="31">
        <v>4944977</v>
      </c>
      <c r="T238" s="36">
        <f t="shared" si="54"/>
        <v>0.20105017390006139</v>
      </c>
      <c r="U238" s="36">
        <f t="shared" si="55"/>
        <v>2.4255983394867155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12622710</v>
      </c>
      <c r="E239" s="31">
        <v>12622710</v>
      </c>
      <c r="F239" s="31">
        <v>1221865</v>
      </c>
      <c r="G239" s="36">
        <f t="shared" si="49"/>
        <v>9.6798944125310649E-2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1221865</v>
      </c>
      <c r="O239" s="36">
        <f t="shared" si="53"/>
        <v>9.6798944125310649E-2</v>
      </c>
      <c r="P239" s="31">
        <v>1033471</v>
      </c>
      <c r="Q239" s="31">
        <v>3558038</v>
      </c>
      <c r="R239" s="31">
        <v>5722171</v>
      </c>
      <c r="S239" s="31">
        <v>1033471</v>
      </c>
      <c r="T239" s="36">
        <f t="shared" si="54"/>
        <v>0.29046092256462691</v>
      </c>
      <c r="U239" s="36">
        <f t="shared" si="55"/>
        <v>0.18229248812980714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646739304</v>
      </c>
      <c r="E240" s="32">
        <f>SUM(E234:E239)</f>
        <v>646739304</v>
      </c>
      <c r="F240" s="32">
        <f>SUM(F234:F239)</f>
        <v>34650884</v>
      </c>
      <c r="G240" s="37">
        <f t="shared" si="49"/>
        <v>5.3577823066711279E-2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34650884</v>
      </c>
      <c r="O240" s="37">
        <f t="shared" si="53"/>
        <v>5.3577823066711279E-2</v>
      </c>
      <c r="P240" s="32">
        <f>SUM(P234:P239)</f>
        <v>35761369</v>
      </c>
      <c r="Q240" s="32">
        <f>SUM(Q234:Q239)</f>
        <v>557170995</v>
      </c>
      <c r="R240" s="32">
        <f>SUM(R234:R239)</f>
        <v>549846450</v>
      </c>
      <c r="S240" s="32">
        <f>SUM(S234:S239)</f>
        <v>35761369</v>
      </c>
      <c r="T240" s="37">
        <f t="shared" si="54"/>
        <v>6.4183831033774466E-2</v>
      </c>
      <c r="U240" s="37">
        <f t="shared" si="55"/>
        <v>-3.1052642307960898E-2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11302104</v>
      </c>
      <c r="E242" s="31">
        <v>11302104</v>
      </c>
      <c r="F242" s="31">
        <v>1916510</v>
      </c>
      <c r="G242" s="36">
        <f t="shared" si="49"/>
        <v>0.16957108163223414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1916510</v>
      </c>
      <c r="O242" s="36">
        <f t="shared" si="53"/>
        <v>0.16957108163223414</v>
      </c>
      <c r="P242" s="31">
        <v>2358071</v>
      </c>
      <c r="Q242" s="31">
        <v>9227850</v>
      </c>
      <c r="R242" s="31">
        <v>9090705</v>
      </c>
      <c r="S242" s="31">
        <v>2358071</v>
      </c>
      <c r="T242" s="36">
        <f t="shared" si="54"/>
        <v>0.25553850571910031</v>
      </c>
      <c r="U242" s="36">
        <f t="shared" si="55"/>
        <v>-0.18725517594678021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19098504</v>
      </c>
      <c r="E243" s="31">
        <v>19098504</v>
      </c>
      <c r="F243" s="31">
        <v>4390152</v>
      </c>
      <c r="G243" s="36">
        <f t="shared" si="49"/>
        <v>0.22986889444325062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4390152</v>
      </c>
      <c r="O243" s="36">
        <f t="shared" si="53"/>
        <v>0.22986889444325062</v>
      </c>
      <c r="P243" s="31">
        <v>4114546</v>
      </c>
      <c r="Q243" s="31">
        <v>15351156</v>
      </c>
      <c r="R243" s="31">
        <v>18201156</v>
      </c>
      <c r="S243" s="31">
        <v>4114546</v>
      </c>
      <c r="T243" s="36">
        <f t="shared" si="54"/>
        <v>0.26802841427707463</v>
      </c>
      <c r="U243" s="36">
        <f t="shared" si="55"/>
        <v>6.6983331818382785E-2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3944602</v>
      </c>
      <c r="E244" s="31">
        <v>3944602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7400488</v>
      </c>
      <c r="R244" s="31">
        <v>7400488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18318756</v>
      </c>
      <c r="E245" s="31">
        <v>18318756</v>
      </c>
      <c r="F245" s="31">
        <v>3909291</v>
      </c>
      <c r="G245" s="36">
        <f t="shared" si="49"/>
        <v>0.21340373767738377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3909291</v>
      </c>
      <c r="O245" s="36">
        <f t="shared" si="53"/>
        <v>0.21340373767738377</v>
      </c>
      <c r="P245" s="31">
        <v>3870776</v>
      </c>
      <c r="Q245" s="31">
        <v>15205999</v>
      </c>
      <c r="R245" s="31">
        <v>21991003</v>
      </c>
      <c r="S245" s="31">
        <v>3870776</v>
      </c>
      <c r="T245" s="36">
        <f t="shared" si="54"/>
        <v>0.25455584996421476</v>
      </c>
      <c r="U245" s="36">
        <f t="shared" si="55"/>
        <v>9.9502011999661466E-3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9141472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9141472</v>
      </c>
      <c r="O246" s="36">
        <f t="shared" si="53"/>
        <v>0</v>
      </c>
      <c r="P246" s="31">
        <v>5440891</v>
      </c>
      <c r="Q246" s="31">
        <v>80000000</v>
      </c>
      <c r="R246" s="31">
        <v>80000000</v>
      </c>
      <c r="S246" s="31">
        <v>5440891</v>
      </c>
      <c r="T246" s="36">
        <f t="shared" si="54"/>
        <v>6.8011137499999999E-2</v>
      </c>
      <c r="U246" s="36">
        <f t="shared" si="55"/>
        <v>0.68014246196073391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52663966</v>
      </c>
      <c r="E247" s="32">
        <f>SUM(E241:E246)</f>
        <v>52663966</v>
      </c>
      <c r="F247" s="32">
        <f>SUM(F241:F246)</f>
        <v>19357425</v>
      </c>
      <c r="G247" s="37">
        <f t="shared" si="49"/>
        <v>0.36756489247315705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19357425</v>
      </c>
      <c r="O247" s="37">
        <f t="shared" si="53"/>
        <v>0.36756489247315705</v>
      </c>
      <c r="P247" s="32">
        <f>SUM(P241:P246)</f>
        <v>15784284</v>
      </c>
      <c r="Q247" s="32">
        <f>SUM(Q241:Q246)</f>
        <v>127185493</v>
      </c>
      <c r="R247" s="32">
        <f>SUM(R241:R246)</f>
        <v>136683352</v>
      </c>
      <c r="S247" s="32">
        <f>SUM(S241:S246)</f>
        <v>15784284</v>
      </c>
      <c r="T247" s="37">
        <f t="shared" si="54"/>
        <v>0.12410443697379858</v>
      </c>
      <c r="U247" s="37">
        <f t="shared" si="55"/>
        <v>0.22637333438754648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18527960</v>
      </c>
      <c r="E248" s="31">
        <v>18527960</v>
      </c>
      <c r="F248" s="31">
        <v>720000</v>
      </c>
      <c r="G248" s="36">
        <f t="shared" si="49"/>
        <v>3.8860187521993786E-2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720000</v>
      </c>
      <c r="O248" s="36">
        <f t="shared" si="53"/>
        <v>3.8860187521993786E-2</v>
      </c>
      <c r="P248" s="31">
        <v>2218915</v>
      </c>
      <c r="Q248" s="31">
        <v>13427326</v>
      </c>
      <c r="R248" s="31">
        <v>13668081</v>
      </c>
      <c r="S248" s="31">
        <v>2218915</v>
      </c>
      <c r="T248" s="36">
        <f t="shared" si="54"/>
        <v>0.16525367746340561</v>
      </c>
      <c r="U248" s="36">
        <f t="shared" si="55"/>
        <v>-0.67551708830667234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14162244</v>
      </c>
      <c r="E249" s="31">
        <v>14162244</v>
      </c>
      <c r="F249" s="31">
        <v>2162846</v>
      </c>
      <c r="G249" s="36">
        <f t="shared" si="49"/>
        <v>0.15271915947783415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2162846</v>
      </c>
      <c r="O249" s="36">
        <f t="shared" si="53"/>
        <v>0.15271915947783415</v>
      </c>
      <c r="P249" s="31">
        <v>1325192</v>
      </c>
      <c r="Q249" s="31">
        <v>6234643</v>
      </c>
      <c r="R249" s="31">
        <v>7670598</v>
      </c>
      <c r="S249" s="31">
        <v>1325192</v>
      </c>
      <c r="T249" s="36">
        <f t="shared" si="54"/>
        <v>0.21255298819836196</v>
      </c>
      <c r="U249" s="36">
        <f t="shared" si="55"/>
        <v>0.63210010323032439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9401502</v>
      </c>
      <c r="E250" s="31">
        <v>9401502</v>
      </c>
      <c r="F250" s="31">
        <v>1276531</v>
      </c>
      <c r="G250" s="36">
        <f t="shared" si="49"/>
        <v>0.13577947438611404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1276531</v>
      </c>
      <c r="O250" s="36">
        <f t="shared" si="53"/>
        <v>0.13577947438611404</v>
      </c>
      <c r="P250" s="31">
        <v>1180197</v>
      </c>
      <c r="Q250" s="31">
        <v>8530003</v>
      </c>
      <c r="R250" s="31">
        <v>8850003</v>
      </c>
      <c r="S250" s="31">
        <v>1180197</v>
      </c>
      <c r="T250" s="36">
        <f t="shared" si="54"/>
        <v>0.1383583335199296</v>
      </c>
      <c r="U250" s="36">
        <f t="shared" si="55"/>
        <v>8.162535576687624E-2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6277715</v>
      </c>
      <c r="E251" s="31">
        <v>6277715</v>
      </c>
      <c r="F251" s="31">
        <v>2282449</v>
      </c>
      <c r="G251" s="36">
        <f t="shared" si="49"/>
        <v>0.36357958269848184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2282449</v>
      </c>
      <c r="O251" s="36">
        <f t="shared" si="53"/>
        <v>0.36357958269848184</v>
      </c>
      <c r="P251" s="31">
        <v>465711</v>
      </c>
      <c r="Q251" s="31">
        <v>3625252</v>
      </c>
      <c r="R251" s="31">
        <v>3625252</v>
      </c>
      <c r="S251" s="31">
        <v>465711</v>
      </c>
      <c r="T251" s="36">
        <f t="shared" si="54"/>
        <v>0.12846306960178216</v>
      </c>
      <c r="U251" s="36">
        <f t="shared" si="55"/>
        <v>3.9009986880275536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48369421</v>
      </c>
      <c r="E254" s="32">
        <f>SUM(E248:E253)</f>
        <v>48369421</v>
      </c>
      <c r="F254" s="32">
        <f>SUM(F248:F253)</f>
        <v>6441826</v>
      </c>
      <c r="G254" s="37">
        <f t="shared" si="49"/>
        <v>0.13317972113000898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6441826</v>
      </c>
      <c r="O254" s="37">
        <f t="shared" si="53"/>
        <v>0.13317972113000898</v>
      </c>
      <c r="P254" s="32">
        <f>SUM(P248:P253)</f>
        <v>5190015</v>
      </c>
      <c r="Q254" s="32">
        <f>SUM(Q248:Q253)</f>
        <v>31817224</v>
      </c>
      <c r="R254" s="32">
        <f>SUM(R248:R253)</f>
        <v>33813934</v>
      </c>
      <c r="S254" s="32">
        <f>SUM(S248:S253)</f>
        <v>5190015</v>
      </c>
      <c r="T254" s="37">
        <f t="shared" si="54"/>
        <v>0.16311966751090543</v>
      </c>
      <c r="U254" s="37">
        <f t="shared" si="55"/>
        <v>0.24119602737178991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233801324</v>
      </c>
      <c r="E255" s="31">
        <v>233801324</v>
      </c>
      <c r="F255" s="31">
        <v>37623749</v>
      </c>
      <c r="G255" s="36">
        <f t="shared" si="49"/>
        <v>0.16092188169131155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37623749</v>
      </c>
      <c r="O255" s="36">
        <f t="shared" si="53"/>
        <v>0.16092188169131155</v>
      </c>
      <c r="P255" s="31">
        <v>49069621</v>
      </c>
      <c r="Q255" s="31">
        <v>195278693</v>
      </c>
      <c r="R255" s="31">
        <v>219198693</v>
      </c>
      <c r="S255" s="31">
        <v>49069621</v>
      </c>
      <c r="T255" s="36">
        <f t="shared" si="54"/>
        <v>0.25127995402959807</v>
      </c>
      <c r="U255" s="36">
        <f t="shared" si="55"/>
        <v>-0.23325780323430667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13957728</v>
      </c>
      <c r="E256" s="31">
        <v>13957728</v>
      </c>
      <c r="F256" s="31">
        <v>2296099</v>
      </c>
      <c r="G256" s="36">
        <f t="shared" si="49"/>
        <v>0.16450377883850437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2296099</v>
      </c>
      <c r="O256" s="36">
        <f t="shared" si="53"/>
        <v>0.16450377883850437</v>
      </c>
      <c r="P256" s="31">
        <v>2276979</v>
      </c>
      <c r="Q256" s="31">
        <v>18724082</v>
      </c>
      <c r="R256" s="31">
        <v>15172165</v>
      </c>
      <c r="S256" s="31">
        <v>2276979</v>
      </c>
      <c r="T256" s="36">
        <f t="shared" si="54"/>
        <v>0.12160697651292063</v>
      </c>
      <c r="U256" s="36">
        <f t="shared" si="55"/>
        <v>8.3970910579325153E-3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95888115</v>
      </c>
      <c r="E257" s="31">
        <v>95888115</v>
      </c>
      <c r="F257" s="31">
        <v>8420313</v>
      </c>
      <c r="G257" s="36">
        <f t="shared" si="49"/>
        <v>8.7813938150729104E-2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8420313</v>
      </c>
      <c r="O257" s="36">
        <f t="shared" si="53"/>
        <v>8.7813938150729104E-2</v>
      </c>
      <c r="P257" s="31">
        <v>6732693</v>
      </c>
      <c r="Q257" s="31">
        <v>94267905</v>
      </c>
      <c r="R257" s="31">
        <v>88849568</v>
      </c>
      <c r="S257" s="31">
        <v>6732693</v>
      </c>
      <c r="T257" s="36">
        <f t="shared" si="54"/>
        <v>7.1420840422835322E-2</v>
      </c>
      <c r="U257" s="36">
        <f t="shared" si="55"/>
        <v>0.25066047122600121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343647167</v>
      </c>
      <c r="E259" s="32">
        <f>SUM(E255:E258)</f>
        <v>343647167</v>
      </c>
      <c r="F259" s="32">
        <f>SUM(F255:F258)</f>
        <v>48340161</v>
      </c>
      <c r="G259" s="37">
        <f t="shared" si="49"/>
        <v>0.14066800381916142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48340161</v>
      </c>
      <c r="O259" s="37">
        <f t="shared" si="53"/>
        <v>0.14066800381916142</v>
      </c>
      <c r="P259" s="32">
        <f>SUM(P255:P258)</f>
        <v>58079293</v>
      </c>
      <c r="Q259" s="32">
        <f>SUM(Q255:Q258)</f>
        <v>308270680</v>
      </c>
      <c r="R259" s="32">
        <f>SUM(R255:R258)</f>
        <v>323220426</v>
      </c>
      <c r="S259" s="32">
        <f>SUM(S255:S258)</f>
        <v>58079293</v>
      </c>
      <c r="T259" s="37">
        <f t="shared" si="54"/>
        <v>0.18840355819762036</v>
      </c>
      <c r="U259" s="37">
        <f t="shared" si="55"/>
        <v>-0.16768682084335973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1091419858</v>
      </c>
      <c r="E260" s="32">
        <f>SUM(E234:E239,E241:E246,E248:E253,E255:E258)</f>
        <v>1091419858</v>
      </c>
      <c r="F260" s="32">
        <f>SUM(F234:F239,F241:F246,F248:F253,F255:F258)</f>
        <v>108790296</v>
      </c>
      <c r="G260" s="37">
        <f t="shared" si="49"/>
        <v>9.9677768553117163E-2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108790296</v>
      </c>
      <c r="O260" s="37">
        <f t="shared" si="53"/>
        <v>9.9677768553117163E-2</v>
      </c>
      <c r="P260" s="32">
        <f>SUM(P234:P239,P241:P246,P248:P253,P255:P258)</f>
        <v>114814961</v>
      </c>
      <c r="Q260" s="32">
        <f>SUM(Q234:Q239,Q241:Q246,Q248:Q253,Q255:Q258)</f>
        <v>1024444392</v>
      </c>
      <c r="R260" s="32">
        <f>SUM(R234:R239,R241:R246,R248:R253,R255:R258)</f>
        <v>1043564162</v>
      </c>
      <c r="S260" s="32">
        <f>SUM(S234:S239,S241:S246,S248:S253,S255:S258)</f>
        <v>114814961</v>
      </c>
      <c r="T260" s="37">
        <f t="shared" si="54"/>
        <v>0.11207534727760997</v>
      </c>
      <c r="U260" s="37">
        <f t="shared" si="55"/>
        <v>-5.2472821899926414E-2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4285312</v>
      </c>
      <c r="E263" s="31">
        <v>4285312</v>
      </c>
      <c r="F263" s="31">
        <v>537654</v>
      </c>
      <c r="G263" s="36">
        <f t="shared" ref="G263:G299" si="56">IF(($D263     =0),0,($F263     /$D263     ))</f>
        <v>0.12546437692284715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537654</v>
      </c>
      <c r="O263" s="36">
        <f t="shared" ref="O263:O299" si="60">IF(($D263     =0),0,($N263     /$D263     ))</f>
        <v>0.12546437692284715</v>
      </c>
      <c r="P263" s="31">
        <v>0</v>
      </c>
      <c r="Q263" s="31">
        <v>3549300</v>
      </c>
      <c r="R263" s="31">
        <v>3594731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19694698</v>
      </c>
      <c r="E264" s="31">
        <v>19694698</v>
      </c>
      <c r="F264" s="31">
        <v>4414852</v>
      </c>
      <c r="G264" s="36">
        <f t="shared" si="56"/>
        <v>0.22416449340832745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4414852</v>
      </c>
      <c r="O264" s="36">
        <f t="shared" si="60"/>
        <v>0.22416449340832745</v>
      </c>
      <c r="P264" s="31">
        <v>3540986</v>
      </c>
      <c r="Q264" s="31">
        <v>31143147</v>
      </c>
      <c r="R264" s="31">
        <v>29418685</v>
      </c>
      <c r="S264" s="31">
        <v>3540986</v>
      </c>
      <c r="T264" s="36">
        <f t="shared" si="61"/>
        <v>0.11370032707356131</v>
      </c>
      <c r="U264" s="36">
        <f t="shared" si="62"/>
        <v>0.24678606467238229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37978134</v>
      </c>
      <c r="E265" s="31">
        <v>37978134</v>
      </c>
      <c r="F265" s="31">
        <v>3270729</v>
      </c>
      <c r="G265" s="36">
        <f t="shared" si="56"/>
        <v>8.6121371839911878E-2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3270729</v>
      </c>
      <c r="O265" s="36">
        <f t="shared" si="60"/>
        <v>8.6121371839911878E-2</v>
      </c>
      <c r="P265" s="31">
        <v>4613182</v>
      </c>
      <c r="Q265" s="31">
        <v>27586386</v>
      </c>
      <c r="R265" s="31">
        <v>30286051</v>
      </c>
      <c r="S265" s="31">
        <v>4613182</v>
      </c>
      <c r="T265" s="36">
        <f t="shared" si="61"/>
        <v>0.16722676178024914</v>
      </c>
      <c r="U265" s="36">
        <f t="shared" si="62"/>
        <v>-0.29100369332924647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61958144</v>
      </c>
      <c r="E267" s="32">
        <f>SUM(E263:E266)</f>
        <v>61958144</v>
      </c>
      <c r="F267" s="32">
        <f>SUM(F263:F266)</f>
        <v>8223235</v>
      </c>
      <c r="G267" s="37">
        <f t="shared" si="56"/>
        <v>0.13272242306031634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8223235</v>
      </c>
      <c r="O267" s="37">
        <f t="shared" si="60"/>
        <v>0.13272242306031634</v>
      </c>
      <c r="P267" s="32">
        <f>SUM(P263:P266)</f>
        <v>8154168</v>
      </c>
      <c r="Q267" s="32">
        <f>SUM(Q263:Q266)</f>
        <v>62278833</v>
      </c>
      <c r="R267" s="32">
        <f>SUM(R263:R266)</f>
        <v>63299467</v>
      </c>
      <c r="S267" s="32">
        <f>SUM(S263:S266)</f>
        <v>8154168</v>
      </c>
      <c r="T267" s="37">
        <f t="shared" si="61"/>
        <v>0.13093000634742144</v>
      </c>
      <c r="U267" s="37">
        <f t="shared" si="62"/>
        <v>8.4701468009980019E-3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4556841</v>
      </c>
      <c r="E268" s="31">
        <v>4556841</v>
      </c>
      <c r="F268" s="31">
        <v>361239</v>
      </c>
      <c r="G268" s="36">
        <f t="shared" si="56"/>
        <v>7.9273997051905035E-2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361239</v>
      </c>
      <c r="O268" s="36">
        <f t="shared" si="60"/>
        <v>7.9273997051905035E-2</v>
      </c>
      <c r="P268" s="31">
        <v>420957</v>
      </c>
      <c r="Q268" s="31">
        <v>4258794</v>
      </c>
      <c r="R268" s="31">
        <v>3783274</v>
      </c>
      <c r="S268" s="31">
        <v>420957</v>
      </c>
      <c r="T268" s="36">
        <f t="shared" si="61"/>
        <v>9.8844179831191648E-2</v>
      </c>
      <c r="U268" s="36">
        <f t="shared" si="62"/>
        <v>-0.14186247051361545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27218678</v>
      </c>
      <c r="E269" s="31">
        <v>27218678</v>
      </c>
      <c r="F269" s="31">
        <v>1886863</v>
      </c>
      <c r="G269" s="36">
        <f t="shared" si="56"/>
        <v>6.9322360182224874E-2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1886863</v>
      </c>
      <c r="O269" s="36">
        <f t="shared" si="60"/>
        <v>6.9322360182224874E-2</v>
      </c>
      <c r="P269" s="31">
        <v>2122121</v>
      </c>
      <c r="Q269" s="31">
        <v>27344377</v>
      </c>
      <c r="R269" s="31">
        <v>26119968</v>
      </c>
      <c r="S269" s="31">
        <v>2122121</v>
      </c>
      <c r="T269" s="36">
        <f t="shared" si="61"/>
        <v>7.7607217015768906E-2</v>
      </c>
      <c r="U269" s="36">
        <f t="shared" si="62"/>
        <v>-0.11085984258202053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238941</v>
      </c>
      <c r="E270" s="31">
        <v>238941</v>
      </c>
      <c r="F270" s="31">
        <v>497000</v>
      </c>
      <c r="G270" s="36">
        <f t="shared" si="56"/>
        <v>2.0800113835633063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497000</v>
      </c>
      <c r="O270" s="36">
        <f t="shared" si="60"/>
        <v>2.0800113835633063</v>
      </c>
      <c r="P270" s="31">
        <v>207548</v>
      </c>
      <c r="Q270" s="31">
        <v>226942</v>
      </c>
      <c r="R270" s="31">
        <v>226942</v>
      </c>
      <c r="S270" s="31">
        <v>207548</v>
      </c>
      <c r="T270" s="36">
        <f t="shared" si="61"/>
        <v>0.91454204157890562</v>
      </c>
      <c r="U270" s="36">
        <f t="shared" si="62"/>
        <v>1.3946267851292231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7258568</v>
      </c>
      <c r="E271" s="31">
        <v>7258568</v>
      </c>
      <c r="F271" s="31">
        <v>907964</v>
      </c>
      <c r="G271" s="36">
        <f t="shared" si="56"/>
        <v>0.12508858496607045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907964</v>
      </c>
      <c r="O271" s="36">
        <f t="shared" si="60"/>
        <v>0.12508858496607045</v>
      </c>
      <c r="P271" s="31">
        <v>716119</v>
      </c>
      <c r="Q271" s="31">
        <v>7191532</v>
      </c>
      <c r="R271" s="31">
        <v>7652487</v>
      </c>
      <c r="S271" s="31">
        <v>716119</v>
      </c>
      <c r="T271" s="36">
        <f t="shared" si="61"/>
        <v>9.9578087116903607E-2</v>
      </c>
      <c r="U271" s="36">
        <f t="shared" si="62"/>
        <v>0.26789541961601349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6389817</v>
      </c>
      <c r="E272" s="31">
        <v>6389817</v>
      </c>
      <c r="F272" s="31">
        <v>283281</v>
      </c>
      <c r="G272" s="36">
        <f t="shared" si="56"/>
        <v>4.4333194518716264E-2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283281</v>
      </c>
      <c r="O272" s="36">
        <f t="shared" si="60"/>
        <v>4.4333194518716264E-2</v>
      </c>
      <c r="P272" s="31">
        <v>373731</v>
      </c>
      <c r="Q272" s="31">
        <v>6667494</v>
      </c>
      <c r="R272" s="31">
        <v>7133168</v>
      </c>
      <c r="S272" s="31">
        <v>373731</v>
      </c>
      <c r="T272" s="36">
        <f t="shared" si="61"/>
        <v>5.6052693860691886E-2</v>
      </c>
      <c r="U272" s="36">
        <f t="shared" si="62"/>
        <v>-0.24201899226984114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4186248</v>
      </c>
      <c r="E273" s="31">
        <v>4186248</v>
      </c>
      <c r="F273" s="31">
        <v>346397</v>
      </c>
      <c r="G273" s="36">
        <f t="shared" si="56"/>
        <v>8.2746411583833543E-2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346397</v>
      </c>
      <c r="O273" s="36">
        <f t="shared" si="60"/>
        <v>8.2746411583833543E-2</v>
      </c>
      <c r="P273" s="31">
        <v>499433</v>
      </c>
      <c r="Q273" s="31">
        <v>4666147</v>
      </c>
      <c r="R273" s="31">
        <v>3820837</v>
      </c>
      <c r="S273" s="31">
        <v>499433</v>
      </c>
      <c r="T273" s="36">
        <f t="shared" si="61"/>
        <v>0.10703327606267012</v>
      </c>
      <c r="U273" s="36">
        <f t="shared" si="62"/>
        <v>-0.30641947968996841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49849093</v>
      </c>
      <c r="E275" s="32">
        <f>SUM(E268:E274)</f>
        <v>49849093</v>
      </c>
      <c r="F275" s="32">
        <f>SUM(F268:F274)</f>
        <v>4282744</v>
      </c>
      <c r="G275" s="37">
        <f t="shared" si="56"/>
        <v>8.5914181026322783E-2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4282744</v>
      </c>
      <c r="O275" s="37">
        <f t="shared" si="60"/>
        <v>8.5914181026322783E-2</v>
      </c>
      <c r="P275" s="32">
        <f>SUM(P268:P274)</f>
        <v>4339909</v>
      </c>
      <c r="Q275" s="32">
        <f>SUM(Q268:Q274)</f>
        <v>50355286</v>
      </c>
      <c r="R275" s="32">
        <f>SUM(R268:R274)</f>
        <v>48736676</v>
      </c>
      <c r="S275" s="32">
        <f>SUM(S268:S274)</f>
        <v>4339909</v>
      </c>
      <c r="T275" s="37">
        <f t="shared" si="61"/>
        <v>8.6185768064151194E-2</v>
      </c>
      <c r="U275" s="37">
        <f t="shared" si="62"/>
        <v>-1.3171935171912619E-2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15418826</v>
      </c>
      <c r="E276" s="31">
        <v>15418826</v>
      </c>
      <c r="F276" s="31">
        <v>410805</v>
      </c>
      <c r="G276" s="36">
        <f t="shared" si="56"/>
        <v>2.6643079051543873E-2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410805</v>
      </c>
      <c r="O276" s="36">
        <f t="shared" si="60"/>
        <v>2.6643079051543873E-2</v>
      </c>
      <c r="P276" s="31">
        <v>505854</v>
      </c>
      <c r="Q276" s="31">
        <v>16263062</v>
      </c>
      <c r="R276" s="31">
        <v>10758945</v>
      </c>
      <c r="S276" s="31">
        <v>505854</v>
      </c>
      <c r="T276" s="36">
        <f t="shared" si="61"/>
        <v>3.1104474667808558E-2</v>
      </c>
      <c r="U276" s="36">
        <f t="shared" si="62"/>
        <v>-0.18789808917197448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14470619</v>
      </c>
      <c r="E277" s="31">
        <v>14470619</v>
      </c>
      <c r="F277" s="31">
        <v>1293262</v>
      </c>
      <c r="G277" s="36">
        <f t="shared" si="56"/>
        <v>8.9371574222222278E-2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1293262</v>
      </c>
      <c r="O277" s="36">
        <f t="shared" si="60"/>
        <v>8.9371574222222278E-2</v>
      </c>
      <c r="P277" s="31">
        <v>1069635</v>
      </c>
      <c r="Q277" s="31">
        <v>11511536</v>
      </c>
      <c r="R277" s="31">
        <v>11718859</v>
      </c>
      <c r="S277" s="31">
        <v>1069635</v>
      </c>
      <c r="T277" s="36">
        <f t="shared" si="61"/>
        <v>9.2918529725312074E-2</v>
      </c>
      <c r="U277" s="36">
        <f t="shared" si="62"/>
        <v>0.20906851402581261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9416695</v>
      </c>
      <c r="E278" s="31">
        <v>9416695</v>
      </c>
      <c r="F278" s="31">
        <v>298736</v>
      </c>
      <c r="G278" s="36">
        <f t="shared" si="56"/>
        <v>3.1724081538161746E-2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298736</v>
      </c>
      <c r="O278" s="36">
        <f t="shared" si="60"/>
        <v>3.1724081538161746E-2</v>
      </c>
      <c r="P278" s="31">
        <v>1843400</v>
      </c>
      <c r="Q278" s="31">
        <v>9814098</v>
      </c>
      <c r="R278" s="31">
        <v>11036385</v>
      </c>
      <c r="S278" s="31">
        <v>1843400</v>
      </c>
      <c r="T278" s="36">
        <f t="shared" si="61"/>
        <v>0.18783183131042711</v>
      </c>
      <c r="U278" s="36">
        <f t="shared" si="62"/>
        <v>-0.83794293153954647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6489063</v>
      </c>
      <c r="E279" s="31">
        <v>6489063</v>
      </c>
      <c r="F279" s="31">
        <v>240666</v>
      </c>
      <c r="G279" s="36">
        <f t="shared" si="56"/>
        <v>3.708794320535954E-2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240666</v>
      </c>
      <c r="O279" s="36">
        <f t="shared" si="60"/>
        <v>3.708794320535954E-2</v>
      </c>
      <c r="P279" s="31">
        <v>1002995</v>
      </c>
      <c r="Q279" s="31">
        <v>8519045</v>
      </c>
      <c r="R279" s="31">
        <v>8549131</v>
      </c>
      <c r="S279" s="31">
        <v>1002995</v>
      </c>
      <c r="T279" s="36">
        <f t="shared" si="61"/>
        <v>0.11773561473146345</v>
      </c>
      <c r="U279" s="36">
        <f t="shared" si="62"/>
        <v>-0.76005264233620307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10444797</v>
      </c>
      <c r="E280" s="31">
        <v>10444797</v>
      </c>
      <c r="F280" s="31">
        <v>1550423</v>
      </c>
      <c r="G280" s="36">
        <f t="shared" si="56"/>
        <v>0.1484397446881926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1550423</v>
      </c>
      <c r="O280" s="36">
        <f t="shared" si="60"/>
        <v>0.1484397446881926</v>
      </c>
      <c r="P280" s="31">
        <v>1350061</v>
      </c>
      <c r="Q280" s="31">
        <v>6466361</v>
      </c>
      <c r="R280" s="31">
        <v>9975460</v>
      </c>
      <c r="S280" s="31">
        <v>1350061</v>
      </c>
      <c r="T280" s="36">
        <f t="shared" si="61"/>
        <v>0.20878218831271561</v>
      </c>
      <c r="U280" s="36">
        <f t="shared" si="62"/>
        <v>0.14840959038147172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3043038</v>
      </c>
      <c r="E281" s="31">
        <v>3043038</v>
      </c>
      <c r="F281" s="31">
        <v>154017</v>
      </c>
      <c r="G281" s="36">
        <f t="shared" si="56"/>
        <v>5.0612907232837713E-2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154017</v>
      </c>
      <c r="O281" s="36">
        <f t="shared" si="60"/>
        <v>5.0612907232837713E-2</v>
      </c>
      <c r="P281" s="31">
        <v>299810</v>
      </c>
      <c r="Q281" s="31">
        <v>2777633</v>
      </c>
      <c r="R281" s="31">
        <v>2772839</v>
      </c>
      <c r="S281" s="31">
        <v>299810</v>
      </c>
      <c r="T281" s="36">
        <f t="shared" si="61"/>
        <v>0.10793722568820287</v>
      </c>
      <c r="U281" s="36">
        <f t="shared" si="62"/>
        <v>-0.48628464694306395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8982214</v>
      </c>
      <c r="E282" s="31">
        <v>8982214</v>
      </c>
      <c r="F282" s="31">
        <v>725282</v>
      </c>
      <c r="G282" s="36">
        <f t="shared" si="56"/>
        <v>8.0746461841145173E-2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725282</v>
      </c>
      <c r="O282" s="36">
        <f t="shared" si="60"/>
        <v>8.0746461841145173E-2</v>
      </c>
      <c r="P282" s="31">
        <v>186398</v>
      </c>
      <c r="Q282" s="31">
        <v>8246814</v>
      </c>
      <c r="R282" s="31">
        <v>8817007</v>
      </c>
      <c r="S282" s="31">
        <v>186398</v>
      </c>
      <c r="T282" s="36">
        <f t="shared" si="61"/>
        <v>2.2602425615516491E-2</v>
      </c>
      <c r="U282" s="36">
        <f t="shared" si="62"/>
        <v>2.8910396034292214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17908428</v>
      </c>
      <c r="E283" s="31">
        <v>17908428</v>
      </c>
      <c r="F283" s="31">
        <v>267303</v>
      </c>
      <c r="G283" s="36">
        <f t="shared" si="56"/>
        <v>1.4926100716377786E-2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267303</v>
      </c>
      <c r="O283" s="36">
        <f t="shared" si="60"/>
        <v>1.4926100716377786E-2</v>
      </c>
      <c r="P283" s="31">
        <v>1133720</v>
      </c>
      <c r="Q283" s="31">
        <v>14766795</v>
      </c>
      <c r="R283" s="31">
        <v>16235703</v>
      </c>
      <c r="S283" s="31">
        <v>1133720</v>
      </c>
      <c r="T283" s="36">
        <f t="shared" si="61"/>
        <v>7.6774953535956855E-2</v>
      </c>
      <c r="U283" s="36">
        <f t="shared" si="62"/>
        <v>-0.76422485269731499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86173680</v>
      </c>
      <c r="E285" s="32">
        <f>SUM(E276:E284)</f>
        <v>86173680</v>
      </c>
      <c r="F285" s="32">
        <f>SUM(F276:F284)</f>
        <v>4940494</v>
      </c>
      <c r="G285" s="37">
        <f t="shared" si="56"/>
        <v>5.7331821038628036E-2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4940494</v>
      </c>
      <c r="O285" s="37">
        <f t="shared" si="60"/>
        <v>5.7331821038628036E-2</v>
      </c>
      <c r="P285" s="32">
        <f>SUM(P276:P284)</f>
        <v>7391873</v>
      </c>
      <c r="Q285" s="32">
        <f>SUM(Q276:Q284)</f>
        <v>78365344</v>
      </c>
      <c r="R285" s="32">
        <f>SUM(R276:R284)</f>
        <v>79864329</v>
      </c>
      <c r="S285" s="32">
        <f>SUM(S276:S284)</f>
        <v>7391873</v>
      </c>
      <c r="T285" s="37">
        <f t="shared" si="61"/>
        <v>9.4325790237072146E-2</v>
      </c>
      <c r="U285" s="37">
        <f t="shared" si="62"/>
        <v>-0.33163164464540995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11729454</v>
      </c>
      <c r="E286" s="31">
        <v>11729454</v>
      </c>
      <c r="F286" s="31">
        <v>2216710</v>
      </c>
      <c r="G286" s="36">
        <f t="shared" si="56"/>
        <v>0.18898663143229003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2216710</v>
      </c>
      <c r="O286" s="36">
        <f t="shared" si="60"/>
        <v>0.18898663143229003</v>
      </c>
      <c r="P286" s="31">
        <v>2443541</v>
      </c>
      <c r="Q286" s="31">
        <v>5231213</v>
      </c>
      <c r="R286" s="31">
        <v>9390760</v>
      </c>
      <c r="S286" s="31">
        <v>2443541</v>
      </c>
      <c r="T286" s="36">
        <f t="shared" si="61"/>
        <v>0.46710791550640357</v>
      </c>
      <c r="U286" s="36">
        <f t="shared" si="62"/>
        <v>-9.2828808683791286E-2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5262157</v>
      </c>
      <c r="E287" s="31">
        <v>5262157</v>
      </c>
      <c r="F287" s="31">
        <v>413191</v>
      </c>
      <c r="G287" s="36">
        <f t="shared" si="56"/>
        <v>7.8521222380860164E-2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413191</v>
      </c>
      <c r="O287" s="36">
        <f t="shared" si="60"/>
        <v>7.8521222380860164E-2</v>
      </c>
      <c r="P287" s="31">
        <v>268129</v>
      </c>
      <c r="Q287" s="31">
        <v>4241165</v>
      </c>
      <c r="R287" s="31">
        <v>4230956</v>
      </c>
      <c r="S287" s="31">
        <v>268129</v>
      </c>
      <c r="T287" s="36">
        <f t="shared" si="61"/>
        <v>6.3220600943372868E-2</v>
      </c>
      <c r="U287" s="36">
        <f t="shared" si="62"/>
        <v>0.54101570512700969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17563095</v>
      </c>
      <c r="E288" s="31">
        <v>17563095</v>
      </c>
      <c r="F288" s="31">
        <v>2619763</v>
      </c>
      <c r="G288" s="36">
        <f t="shared" si="56"/>
        <v>0.14916294650800443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2619763</v>
      </c>
      <c r="O288" s="36">
        <f t="shared" si="60"/>
        <v>0.14916294650800443</v>
      </c>
      <c r="P288" s="31">
        <v>1497540</v>
      </c>
      <c r="Q288" s="31">
        <v>11407885</v>
      </c>
      <c r="R288" s="31">
        <v>11273444</v>
      </c>
      <c r="S288" s="31">
        <v>1497540</v>
      </c>
      <c r="T288" s="36">
        <f t="shared" si="61"/>
        <v>0.13127236117825522</v>
      </c>
      <c r="U288" s="36">
        <f t="shared" si="62"/>
        <v>0.74937764600611678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7007260</v>
      </c>
      <c r="E289" s="31">
        <v>7007260</v>
      </c>
      <c r="F289" s="31">
        <v>1869415</v>
      </c>
      <c r="G289" s="36">
        <f t="shared" si="56"/>
        <v>0.26678259405245419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1869415</v>
      </c>
      <c r="O289" s="36">
        <f t="shared" si="60"/>
        <v>0.26678259405245419</v>
      </c>
      <c r="P289" s="31">
        <v>157738</v>
      </c>
      <c r="Q289" s="31">
        <v>8912525</v>
      </c>
      <c r="R289" s="31">
        <v>6237986</v>
      </c>
      <c r="S289" s="31">
        <v>157738</v>
      </c>
      <c r="T289" s="36">
        <f t="shared" si="61"/>
        <v>1.7698463678923762E-2</v>
      </c>
      <c r="U289" s="36">
        <f t="shared" si="62"/>
        <v>10.851392815935284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39410785</v>
      </c>
      <c r="E290" s="31">
        <v>39410785</v>
      </c>
      <c r="F290" s="31">
        <v>7400433</v>
      </c>
      <c r="G290" s="36">
        <f t="shared" si="56"/>
        <v>0.18777684839314923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7400433</v>
      </c>
      <c r="O290" s="36">
        <f t="shared" si="60"/>
        <v>0.18777684839314923</v>
      </c>
      <c r="P290" s="31">
        <v>7046928</v>
      </c>
      <c r="Q290" s="31">
        <v>37599622</v>
      </c>
      <c r="R290" s="31">
        <v>37466034</v>
      </c>
      <c r="S290" s="31">
        <v>7046928</v>
      </c>
      <c r="T290" s="36">
        <f t="shared" si="61"/>
        <v>0.18742018204331948</v>
      </c>
      <c r="U290" s="36">
        <f t="shared" si="62"/>
        <v>5.016441206721578E-2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80972751</v>
      </c>
      <c r="E292" s="32">
        <f>SUM(E286:E291)</f>
        <v>80972751</v>
      </c>
      <c r="F292" s="32">
        <f>SUM(F286:F291)</f>
        <v>14519512</v>
      </c>
      <c r="G292" s="37">
        <f t="shared" si="56"/>
        <v>0.17931355697671678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14519512</v>
      </c>
      <c r="O292" s="37">
        <f t="shared" si="60"/>
        <v>0.17931355697671678</v>
      </c>
      <c r="P292" s="32">
        <f>SUM(P286:P291)</f>
        <v>11413876</v>
      </c>
      <c r="Q292" s="32">
        <f>SUM(Q286:Q291)</f>
        <v>67392410</v>
      </c>
      <c r="R292" s="32">
        <f>SUM(R286:R291)</f>
        <v>68599180</v>
      </c>
      <c r="S292" s="32">
        <f>SUM(S286:S291)</f>
        <v>11413876</v>
      </c>
      <c r="T292" s="37">
        <f t="shared" si="61"/>
        <v>0.16936441358900803</v>
      </c>
      <c r="U292" s="37">
        <f t="shared" si="62"/>
        <v>0.27209302081080966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102526741</v>
      </c>
      <c r="E293" s="31">
        <v>102526741</v>
      </c>
      <c r="F293" s="31">
        <v>25165424</v>
      </c>
      <c r="G293" s="36">
        <f t="shared" si="56"/>
        <v>0.24545229619656009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25165424</v>
      </c>
      <c r="O293" s="36">
        <f t="shared" si="60"/>
        <v>0.24545229619656009</v>
      </c>
      <c r="P293" s="31">
        <v>17429753</v>
      </c>
      <c r="Q293" s="31">
        <v>93375213</v>
      </c>
      <c r="R293" s="31">
        <v>101396213</v>
      </c>
      <c r="S293" s="31">
        <v>17429753</v>
      </c>
      <c r="T293" s="36">
        <f t="shared" si="61"/>
        <v>0.18666359561610854</v>
      </c>
      <c r="U293" s="36">
        <f t="shared" si="62"/>
        <v>0.4438198866042451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11316432</v>
      </c>
      <c r="E294" s="31">
        <v>11316432</v>
      </c>
      <c r="F294" s="31">
        <v>1371869</v>
      </c>
      <c r="G294" s="36">
        <f t="shared" si="56"/>
        <v>0.12122805138580782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1371869</v>
      </c>
      <c r="O294" s="36">
        <f t="shared" si="60"/>
        <v>0.12122805138580782</v>
      </c>
      <c r="P294" s="31">
        <v>810143</v>
      </c>
      <c r="Q294" s="31">
        <v>9974690</v>
      </c>
      <c r="R294" s="31">
        <v>11020986</v>
      </c>
      <c r="S294" s="31">
        <v>810143</v>
      </c>
      <c r="T294" s="36">
        <f t="shared" si="61"/>
        <v>8.1219867484603525E-2</v>
      </c>
      <c r="U294" s="36">
        <f t="shared" si="62"/>
        <v>0.69336647974493393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17114777</v>
      </c>
      <c r="E295" s="31">
        <v>17114777</v>
      </c>
      <c r="F295" s="31">
        <v>2786206</v>
      </c>
      <c r="G295" s="36">
        <f t="shared" si="56"/>
        <v>0.16279534346255287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2786206</v>
      </c>
      <c r="O295" s="36">
        <f t="shared" si="60"/>
        <v>0.16279534346255287</v>
      </c>
      <c r="P295" s="31">
        <v>539629</v>
      </c>
      <c r="Q295" s="31">
        <v>21148913</v>
      </c>
      <c r="R295" s="31">
        <v>19790490</v>
      </c>
      <c r="S295" s="31">
        <v>539629</v>
      </c>
      <c r="T295" s="36">
        <f t="shared" si="61"/>
        <v>2.551568489595659E-2</v>
      </c>
      <c r="U295" s="36">
        <f t="shared" si="62"/>
        <v>4.1631880421548875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39308683</v>
      </c>
      <c r="E296" s="31">
        <v>39308683</v>
      </c>
      <c r="F296" s="31">
        <v>6497357</v>
      </c>
      <c r="G296" s="36">
        <f t="shared" si="56"/>
        <v>0.16529063057136764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6497357</v>
      </c>
      <c r="O296" s="36">
        <f t="shared" si="60"/>
        <v>0.16529063057136764</v>
      </c>
      <c r="P296" s="31">
        <v>6420830</v>
      </c>
      <c r="Q296" s="31">
        <v>32163427</v>
      </c>
      <c r="R296" s="31">
        <v>44262496</v>
      </c>
      <c r="S296" s="31">
        <v>6420830</v>
      </c>
      <c r="T296" s="36">
        <f t="shared" si="61"/>
        <v>0.19963140121853309</v>
      </c>
      <c r="U296" s="36">
        <f t="shared" si="62"/>
        <v>1.1918552585880704E-2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170266633</v>
      </c>
      <c r="E298" s="32">
        <f>SUM(E293:E297)</f>
        <v>170266633</v>
      </c>
      <c r="F298" s="32">
        <f>SUM(F293:F297)</f>
        <v>35820856</v>
      </c>
      <c r="G298" s="37">
        <f t="shared" si="56"/>
        <v>0.2103809499774392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35820856</v>
      </c>
      <c r="O298" s="37">
        <f t="shared" si="60"/>
        <v>0.2103809499774392</v>
      </c>
      <c r="P298" s="32">
        <f>SUM(P293:P297)</f>
        <v>25200355</v>
      </c>
      <c r="Q298" s="32">
        <f>SUM(Q293:Q297)</f>
        <v>156662243</v>
      </c>
      <c r="R298" s="32">
        <f>SUM(R293:R297)</f>
        <v>176470185</v>
      </c>
      <c r="S298" s="32">
        <f>SUM(S293:S297)</f>
        <v>25200355</v>
      </c>
      <c r="T298" s="37">
        <f t="shared" si="61"/>
        <v>0.16085787179748218</v>
      </c>
      <c r="U298" s="37">
        <f t="shared" si="62"/>
        <v>0.42144251539313626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449220301</v>
      </c>
      <c r="E299" s="32">
        <f>SUM(E263:E266,E268:E274,E276:E284,E286:E291,E293:E297)</f>
        <v>449220301</v>
      </c>
      <c r="F299" s="32">
        <f>SUM(F263:F266,F268:F274,F276:F284,F286:F291,F293:F297)</f>
        <v>67786841</v>
      </c>
      <c r="G299" s="37">
        <f t="shared" si="56"/>
        <v>0.15089888157124939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67786841</v>
      </c>
      <c r="O299" s="37">
        <f t="shared" si="60"/>
        <v>0.15089888157124939</v>
      </c>
      <c r="P299" s="32">
        <f>SUM(P263:P266,P268:P274,P276:P284,P286:P291,P293:P297)</f>
        <v>56500181</v>
      </c>
      <c r="Q299" s="32">
        <f>SUM(Q263:Q266,Q268:Q274,Q276:Q284,Q286:Q291,Q293:Q297)</f>
        <v>415054116</v>
      </c>
      <c r="R299" s="32">
        <f>SUM(R263:R266,R268:R274,R276:R284,R286:R291,R293:R297)</f>
        <v>436969837</v>
      </c>
      <c r="S299" s="32">
        <f>SUM(S263:S266,S268:S274,S276:S284,S286:S291,S293:S297)</f>
        <v>56500181</v>
      </c>
      <c r="T299" s="37">
        <f t="shared" si="61"/>
        <v>0.13612726346267578</v>
      </c>
      <c r="U299" s="37">
        <f t="shared" si="62"/>
        <v>0.19976325385577076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3357457310</v>
      </c>
      <c r="E302" s="31">
        <v>3357457310</v>
      </c>
      <c r="F302" s="31">
        <v>645790677</v>
      </c>
      <c r="G302" s="36">
        <f t="shared" ref="G302:G339" si="63">IF(($D302     =0),0,($F302     /$D302     ))</f>
        <v>0.19234516402533203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645790677</v>
      </c>
      <c r="O302" s="36">
        <f t="shared" ref="O302:O339" si="67">IF(($D302     =0),0,($N302     /$D302     ))</f>
        <v>0.19234516402533203</v>
      </c>
      <c r="P302" s="31">
        <v>578261613</v>
      </c>
      <c r="Q302" s="31">
        <v>3117919693</v>
      </c>
      <c r="R302" s="31">
        <v>3236266724</v>
      </c>
      <c r="S302" s="31">
        <v>578261613</v>
      </c>
      <c r="T302" s="36">
        <f t="shared" ref="T302:T339" si="68">IF(($Q302     =0),0,($S302     /$Q302     ))</f>
        <v>0.18546392144039101</v>
      </c>
      <c r="U302" s="36">
        <f t="shared" ref="U302:U339" si="69">IF(($P302     =0),0,(($F302     /$P302     )-1))</f>
        <v>0.11677943422469572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3357457310</v>
      </c>
      <c r="E303" s="32">
        <f>E302</f>
        <v>3357457310</v>
      </c>
      <c r="F303" s="32">
        <f>F302</f>
        <v>645790677</v>
      </c>
      <c r="G303" s="37">
        <f t="shared" si="63"/>
        <v>0.19234516402533203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645790677</v>
      </c>
      <c r="O303" s="37">
        <f t="shared" si="67"/>
        <v>0.19234516402533203</v>
      </c>
      <c r="P303" s="32">
        <f>P302</f>
        <v>578261613</v>
      </c>
      <c r="Q303" s="32">
        <f>Q302</f>
        <v>3117919693</v>
      </c>
      <c r="R303" s="32">
        <f>R302</f>
        <v>3236266724</v>
      </c>
      <c r="S303" s="32">
        <f>S302</f>
        <v>578261613</v>
      </c>
      <c r="T303" s="37">
        <f t="shared" si="68"/>
        <v>0.18546392144039101</v>
      </c>
      <c r="U303" s="37">
        <f t="shared" si="69"/>
        <v>0.11677943422469572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22521788</v>
      </c>
      <c r="E304" s="31">
        <v>22521788</v>
      </c>
      <c r="F304" s="31">
        <v>1876199</v>
      </c>
      <c r="G304" s="36">
        <f t="shared" si="63"/>
        <v>8.3305952440365746E-2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1876199</v>
      </c>
      <c r="O304" s="36">
        <f t="shared" si="67"/>
        <v>8.3305952440365746E-2</v>
      </c>
      <c r="P304" s="31">
        <v>2055150</v>
      </c>
      <c r="Q304" s="31">
        <v>19278612</v>
      </c>
      <c r="R304" s="31">
        <v>24088469</v>
      </c>
      <c r="S304" s="31">
        <v>2055150</v>
      </c>
      <c r="T304" s="36">
        <f t="shared" si="68"/>
        <v>0.10660259151436836</v>
      </c>
      <c r="U304" s="36">
        <f t="shared" si="69"/>
        <v>-8.7074422791523776E-2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21187827</v>
      </c>
      <c r="E305" s="31">
        <v>21187827</v>
      </c>
      <c r="F305" s="31">
        <v>4176698</v>
      </c>
      <c r="G305" s="36">
        <f t="shared" si="63"/>
        <v>0.19712724669688875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4176698</v>
      </c>
      <c r="O305" s="36">
        <f t="shared" si="67"/>
        <v>0.19712724669688875</v>
      </c>
      <c r="P305" s="31">
        <v>4424076</v>
      </c>
      <c r="Q305" s="31">
        <v>18650970</v>
      </c>
      <c r="R305" s="31">
        <v>19986297</v>
      </c>
      <c r="S305" s="31">
        <v>4424076</v>
      </c>
      <c r="T305" s="36">
        <f t="shared" si="68"/>
        <v>0.23720353418615761</v>
      </c>
      <c r="U305" s="36">
        <f t="shared" si="69"/>
        <v>-5.5916308851837071E-2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17461124</v>
      </c>
      <c r="E306" s="31">
        <v>17461124</v>
      </c>
      <c r="F306" s="31">
        <v>2533566</v>
      </c>
      <c r="G306" s="36">
        <f t="shared" si="63"/>
        <v>0.14509753209472656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2533566</v>
      </c>
      <c r="O306" s="36">
        <f t="shared" si="67"/>
        <v>0.14509753209472656</v>
      </c>
      <c r="P306" s="31">
        <v>2445683</v>
      </c>
      <c r="Q306" s="31">
        <v>15219200</v>
      </c>
      <c r="R306" s="31">
        <v>15355400</v>
      </c>
      <c r="S306" s="31">
        <v>2445683</v>
      </c>
      <c r="T306" s="36">
        <f t="shared" si="68"/>
        <v>0.16069721141715729</v>
      </c>
      <c r="U306" s="36">
        <f t="shared" si="69"/>
        <v>3.5933929295006717E-2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98296382</v>
      </c>
      <c r="E307" s="31">
        <v>98287542</v>
      </c>
      <c r="F307" s="31">
        <v>21178977</v>
      </c>
      <c r="G307" s="36">
        <f t="shared" si="63"/>
        <v>0.21546039202134623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21178977</v>
      </c>
      <c r="O307" s="36">
        <f t="shared" si="67"/>
        <v>0.21546039202134623</v>
      </c>
      <c r="P307" s="31">
        <v>21030058</v>
      </c>
      <c r="Q307" s="31">
        <v>83698890</v>
      </c>
      <c r="R307" s="31">
        <v>92566676</v>
      </c>
      <c r="S307" s="31">
        <v>21030058</v>
      </c>
      <c r="T307" s="36">
        <f t="shared" si="68"/>
        <v>0.25125850533979605</v>
      </c>
      <c r="U307" s="36">
        <f t="shared" si="69"/>
        <v>7.0812453298987332E-3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77428479</v>
      </c>
      <c r="E308" s="31">
        <v>77481222</v>
      </c>
      <c r="F308" s="31">
        <v>9231951</v>
      </c>
      <c r="G308" s="36">
        <f t="shared" si="63"/>
        <v>0.11923198181382332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9231951</v>
      </c>
      <c r="O308" s="36">
        <f t="shared" si="67"/>
        <v>0.11923198181382332</v>
      </c>
      <c r="P308" s="31">
        <v>8501367</v>
      </c>
      <c r="Q308" s="31">
        <v>74589070</v>
      </c>
      <c r="R308" s="31">
        <v>73962078</v>
      </c>
      <c r="S308" s="31">
        <v>8501367</v>
      </c>
      <c r="T308" s="36">
        <f t="shared" si="68"/>
        <v>0.11397604233435274</v>
      </c>
      <c r="U308" s="36">
        <f t="shared" si="69"/>
        <v>8.5937238093591217E-2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236895600</v>
      </c>
      <c r="E310" s="32">
        <f>SUM(E304:E309)</f>
        <v>236939503</v>
      </c>
      <c r="F310" s="32">
        <f>SUM(F304:F309)</f>
        <v>38997391</v>
      </c>
      <c r="G310" s="37">
        <f t="shared" si="63"/>
        <v>0.16461846906400962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38997391</v>
      </c>
      <c r="O310" s="37">
        <f t="shared" si="67"/>
        <v>0.16461846906400962</v>
      </c>
      <c r="P310" s="32">
        <f>SUM(P304:P309)</f>
        <v>38456334</v>
      </c>
      <c r="Q310" s="32">
        <f>SUM(Q304:Q309)</f>
        <v>211436742</v>
      </c>
      <c r="R310" s="32">
        <f>SUM(R304:R309)</f>
        <v>225958920</v>
      </c>
      <c r="S310" s="32">
        <f>SUM(S304:S309)</f>
        <v>38456334</v>
      </c>
      <c r="T310" s="37">
        <f t="shared" si="68"/>
        <v>0.1818810374972577</v>
      </c>
      <c r="U310" s="37">
        <f t="shared" si="69"/>
        <v>1.406938581301076E-2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44548086</v>
      </c>
      <c r="E311" s="31">
        <v>44348086</v>
      </c>
      <c r="F311" s="31">
        <v>6147830</v>
      </c>
      <c r="G311" s="36">
        <f t="shared" si="63"/>
        <v>0.13800435780787529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6147830</v>
      </c>
      <c r="O311" s="36">
        <f t="shared" si="67"/>
        <v>0.13800435780787529</v>
      </c>
      <c r="P311" s="31">
        <v>6743716</v>
      </c>
      <c r="Q311" s="31">
        <v>39546237</v>
      </c>
      <c r="R311" s="31">
        <v>39800373</v>
      </c>
      <c r="S311" s="31">
        <v>6743716</v>
      </c>
      <c r="T311" s="36">
        <f t="shared" si="68"/>
        <v>0.17052737533535745</v>
      </c>
      <c r="U311" s="36">
        <f t="shared" si="69"/>
        <v>-8.8361668848450869E-2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146042169</v>
      </c>
      <c r="E312" s="31">
        <v>146042169</v>
      </c>
      <c r="F312" s="31">
        <v>13703740</v>
      </c>
      <c r="G312" s="36">
        <f t="shared" si="63"/>
        <v>9.3834130880376065E-2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13703740</v>
      </c>
      <c r="O312" s="36">
        <f t="shared" si="67"/>
        <v>9.3834130880376065E-2</v>
      </c>
      <c r="P312" s="31">
        <v>11919502</v>
      </c>
      <c r="Q312" s="31">
        <v>135876024</v>
      </c>
      <c r="R312" s="31">
        <v>139303549</v>
      </c>
      <c r="S312" s="31">
        <v>11919502</v>
      </c>
      <c r="T312" s="36">
        <f t="shared" si="68"/>
        <v>8.7723364645995242E-2</v>
      </c>
      <c r="U312" s="36">
        <f t="shared" si="69"/>
        <v>0.14969064982748437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176992681</v>
      </c>
      <c r="E313" s="31">
        <v>176992681</v>
      </c>
      <c r="F313" s="31">
        <v>20675927</v>
      </c>
      <c r="G313" s="36">
        <f t="shared" si="63"/>
        <v>0.11681797734901818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20675927</v>
      </c>
      <c r="O313" s="36">
        <f t="shared" si="67"/>
        <v>0.11681797734901818</v>
      </c>
      <c r="P313" s="31">
        <v>20294319</v>
      </c>
      <c r="Q313" s="31">
        <v>199471290</v>
      </c>
      <c r="R313" s="31">
        <v>178925437</v>
      </c>
      <c r="S313" s="31">
        <v>20294319</v>
      </c>
      <c r="T313" s="36">
        <f t="shared" si="68"/>
        <v>0.10174055123421522</v>
      </c>
      <c r="U313" s="36">
        <f t="shared" si="69"/>
        <v>1.8803685898501898E-2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86557928</v>
      </c>
      <c r="E314" s="31">
        <v>86557928</v>
      </c>
      <c r="F314" s="31">
        <v>10797004</v>
      </c>
      <c r="G314" s="36">
        <f t="shared" si="63"/>
        <v>0.12473732042199531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10797004</v>
      </c>
      <c r="O314" s="36">
        <f t="shared" si="67"/>
        <v>0.12473732042199531</v>
      </c>
      <c r="P314" s="31">
        <v>8769723</v>
      </c>
      <c r="Q314" s="31">
        <v>73985907</v>
      </c>
      <c r="R314" s="31">
        <v>82459454</v>
      </c>
      <c r="S314" s="31">
        <v>8769723</v>
      </c>
      <c r="T314" s="36">
        <f t="shared" si="68"/>
        <v>0.11853234427470086</v>
      </c>
      <c r="U314" s="36">
        <f t="shared" si="69"/>
        <v>0.23116819083111295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35821323</v>
      </c>
      <c r="E315" s="31">
        <v>37352968</v>
      </c>
      <c r="F315" s="31">
        <v>7487431</v>
      </c>
      <c r="G315" s="36">
        <f t="shared" si="63"/>
        <v>0.20902162100489699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7487431</v>
      </c>
      <c r="O315" s="36">
        <f t="shared" si="67"/>
        <v>0.20902162100489699</v>
      </c>
      <c r="P315" s="31">
        <v>4974662</v>
      </c>
      <c r="Q315" s="31">
        <v>37142432</v>
      </c>
      <c r="R315" s="31">
        <v>37752762</v>
      </c>
      <c r="S315" s="31">
        <v>4974662</v>
      </c>
      <c r="T315" s="36">
        <f t="shared" si="68"/>
        <v>0.13393474072995543</v>
      </c>
      <c r="U315" s="36">
        <f t="shared" si="69"/>
        <v>0.50511351323969356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489962187</v>
      </c>
      <c r="E317" s="32">
        <f>SUM(E311:E316)</f>
        <v>491293832</v>
      </c>
      <c r="F317" s="32">
        <f>SUM(F311:F316)</f>
        <v>58811932</v>
      </c>
      <c r="G317" s="37">
        <f t="shared" si="63"/>
        <v>0.12003361394090602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58811932</v>
      </c>
      <c r="O317" s="37">
        <f t="shared" si="67"/>
        <v>0.12003361394090602</v>
      </c>
      <c r="P317" s="32">
        <f>SUM(P311:P316)</f>
        <v>52701922</v>
      </c>
      <c r="Q317" s="32">
        <f>SUM(Q311:Q316)</f>
        <v>486021890</v>
      </c>
      <c r="R317" s="32">
        <f>SUM(R311:R316)</f>
        <v>478241575</v>
      </c>
      <c r="S317" s="32">
        <f>SUM(S311:S316)</f>
        <v>52701922</v>
      </c>
      <c r="T317" s="37">
        <f t="shared" si="68"/>
        <v>0.10843528467411211</v>
      </c>
      <c r="U317" s="37">
        <f t="shared" si="69"/>
        <v>0.11593524046428505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52892897</v>
      </c>
      <c r="E318" s="31">
        <v>52892897</v>
      </c>
      <c r="F318" s="31">
        <v>12687241</v>
      </c>
      <c r="G318" s="36">
        <f t="shared" si="63"/>
        <v>0.2398666308634976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12687241</v>
      </c>
      <c r="O318" s="36">
        <f t="shared" si="67"/>
        <v>0.2398666308634976</v>
      </c>
      <c r="P318" s="31">
        <v>20360657</v>
      </c>
      <c r="Q318" s="31">
        <v>51559016</v>
      </c>
      <c r="R318" s="31">
        <v>47089531</v>
      </c>
      <c r="S318" s="31">
        <v>20360657</v>
      </c>
      <c r="T318" s="36">
        <f t="shared" si="68"/>
        <v>0.39490003067552726</v>
      </c>
      <c r="U318" s="36">
        <f t="shared" si="69"/>
        <v>-0.37687467550776976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122166146</v>
      </c>
      <c r="E319" s="31">
        <v>122166146</v>
      </c>
      <c r="F319" s="31">
        <v>24282940</v>
      </c>
      <c r="G319" s="36">
        <f t="shared" si="63"/>
        <v>0.19876979666690966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24282940</v>
      </c>
      <c r="O319" s="36">
        <f t="shared" si="67"/>
        <v>0.19876979666690966</v>
      </c>
      <c r="P319" s="31">
        <v>22612457</v>
      </c>
      <c r="Q319" s="31">
        <v>103774447</v>
      </c>
      <c r="R319" s="31">
        <v>120438839</v>
      </c>
      <c r="S319" s="31">
        <v>22612457</v>
      </c>
      <c r="T319" s="36">
        <f t="shared" si="68"/>
        <v>0.21790004816889075</v>
      </c>
      <c r="U319" s="36">
        <f t="shared" si="69"/>
        <v>7.3874457782274527E-2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14400960</v>
      </c>
      <c r="E320" s="31">
        <v>14400960</v>
      </c>
      <c r="F320" s="31">
        <v>3449667</v>
      </c>
      <c r="G320" s="36">
        <f t="shared" si="63"/>
        <v>0.23954423871741884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3449667</v>
      </c>
      <c r="O320" s="36">
        <f t="shared" si="67"/>
        <v>0.23954423871741884</v>
      </c>
      <c r="P320" s="31">
        <v>3591439</v>
      </c>
      <c r="Q320" s="31">
        <v>13700620</v>
      </c>
      <c r="R320" s="31">
        <v>13930780</v>
      </c>
      <c r="S320" s="31">
        <v>3591439</v>
      </c>
      <c r="T320" s="36">
        <f t="shared" si="68"/>
        <v>0.26213696898388539</v>
      </c>
      <c r="U320" s="36">
        <f t="shared" si="69"/>
        <v>-3.9474984818063219E-2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21290124</v>
      </c>
      <c r="E321" s="31">
        <v>21290124</v>
      </c>
      <c r="F321" s="31">
        <v>4261932</v>
      </c>
      <c r="G321" s="36">
        <f t="shared" si="63"/>
        <v>0.20018352171175705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4261932</v>
      </c>
      <c r="O321" s="36">
        <f t="shared" si="67"/>
        <v>0.20018352171175705</v>
      </c>
      <c r="P321" s="31">
        <v>2455042</v>
      </c>
      <c r="Q321" s="31">
        <v>13649249</v>
      </c>
      <c r="R321" s="31">
        <v>13637554</v>
      </c>
      <c r="S321" s="31">
        <v>2455042</v>
      </c>
      <c r="T321" s="36">
        <f t="shared" si="68"/>
        <v>0.17986645272571405</v>
      </c>
      <c r="U321" s="36">
        <f t="shared" si="69"/>
        <v>0.73599148201945219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210750127</v>
      </c>
      <c r="E323" s="32">
        <f>SUM(E318:E322)</f>
        <v>210750127</v>
      </c>
      <c r="F323" s="32">
        <f>SUM(F318:F322)</f>
        <v>44681780</v>
      </c>
      <c r="G323" s="37">
        <f t="shared" si="63"/>
        <v>0.21201306322344471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44681780</v>
      </c>
      <c r="O323" s="37">
        <f t="shared" si="67"/>
        <v>0.21201306322344471</v>
      </c>
      <c r="P323" s="32">
        <f>SUM(P318:P322)</f>
        <v>49019595</v>
      </c>
      <c r="Q323" s="32">
        <f>SUM(Q318:Q322)</f>
        <v>182683332</v>
      </c>
      <c r="R323" s="32">
        <f>SUM(R318:R322)</f>
        <v>195096704</v>
      </c>
      <c r="S323" s="32">
        <f>SUM(S318:S322)</f>
        <v>49019595</v>
      </c>
      <c r="T323" s="37">
        <f t="shared" si="68"/>
        <v>0.26833096628651376</v>
      </c>
      <c r="U323" s="37">
        <f t="shared" si="69"/>
        <v>-8.8491449184759707E-2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10984090</v>
      </c>
      <c r="E324" s="31">
        <v>10984090</v>
      </c>
      <c r="F324" s="31">
        <v>1542166</v>
      </c>
      <c r="G324" s="36">
        <f t="shared" si="63"/>
        <v>0.14039997851437852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1542166</v>
      </c>
      <c r="O324" s="36">
        <f t="shared" si="67"/>
        <v>0.14039997851437852</v>
      </c>
      <c r="P324" s="31">
        <v>1081873</v>
      </c>
      <c r="Q324" s="31">
        <v>12250713</v>
      </c>
      <c r="R324" s="31">
        <v>13002373</v>
      </c>
      <c r="S324" s="31">
        <v>1081873</v>
      </c>
      <c r="T324" s="36">
        <f t="shared" si="68"/>
        <v>8.831102320330253E-2</v>
      </c>
      <c r="U324" s="36">
        <f t="shared" si="69"/>
        <v>0.42545936537837625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37005454</v>
      </c>
      <c r="E325" s="31">
        <v>37005454</v>
      </c>
      <c r="F325" s="31">
        <v>5415693</v>
      </c>
      <c r="G325" s="36">
        <f t="shared" si="63"/>
        <v>0.14634850851985223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5415693</v>
      </c>
      <c r="O325" s="36">
        <f t="shared" si="67"/>
        <v>0.14634850851985223</v>
      </c>
      <c r="P325" s="31">
        <v>4342950</v>
      </c>
      <c r="Q325" s="31">
        <v>30837359</v>
      </c>
      <c r="R325" s="31">
        <v>32530943</v>
      </c>
      <c r="S325" s="31">
        <v>4342950</v>
      </c>
      <c r="T325" s="36">
        <f t="shared" si="68"/>
        <v>0.14083404483503273</v>
      </c>
      <c r="U325" s="36">
        <f t="shared" si="69"/>
        <v>0.24700790937035877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112350234</v>
      </c>
      <c r="E326" s="31">
        <v>112130234</v>
      </c>
      <c r="F326" s="31">
        <v>12882078</v>
      </c>
      <c r="G326" s="36">
        <f t="shared" si="63"/>
        <v>0.11466000150920914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12882078</v>
      </c>
      <c r="O326" s="36">
        <f t="shared" si="67"/>
        <v>0.11466000150920914</v>
      </c>
      <c r="P326" s="31">
        <v>30292094</v>
      </c>
      <c r="Q326" s="31">
        <v>99012828</v>
      </c>
      <c r="R326" s="31">
        <v>101204849</v>
      </c>
      <c r="S326" s="31">
        <v>30292094</v>
      </c>
      <c r="T326" s="36">
        <f t="shared" si="68"/>
        <v>0.30594110492430332</v>
      </c>
      <c r="U326" s="36">
        <f t="shared" si="69"/>
        <v>-0.57473794977659853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257703488</v>
      </c>
      <c r="E327" s="31">
        <v>257738788</v>
      </c>
      <c r="F327" s="31">
        <v>47056229</v>
      </c>
      <c r="G327" s="36">
        <f t="shared" si="63"/>
        <v>0.18259833953042964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47056229</v>
      </c>
      <c r="O327" s="36">
        <f t="shared" si="67"/>
        <v>0.18259833953042964</v>
      </c>
      <c r="P327" s="31">
        <v>45594566</v>
      </c>
      <c r="Q327" s="31">
        <v>234225927</v>
      </c>
      <c r="R327" s="31">
        <v>259510997</v>
      </c>
      <c r="S327" s="31">
        <v>45594566</v>
      </c>
      <c r="T327" s="36">
        <f t="shared" si="68"/>
        <v>0.19466062781341881</v>
      </c>
      <c r="U327" s="36">
        <f t="shared" si="69"/>
        <v>3.2057833383039469E-2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30133300</v>
      </c>
      <c r="E328" s="31">
        <v>30133300</v>
      </c>
      <c r="F328" s="31">
        <v>6265000</v>
      </c>
      <c r="G328" s="36">
        <f t="shared" si="63"/>
        <v>0.20790952202380755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6265000</v>
      </c>
      <c r="O328" s="36">
        <f t="shared" si="67"/>
        <v>0.20790952202380755</v>
      </c>
      <c r="P328" s="31">
        <v>7444257</v>
      </c>
      <c r="Q328" s="31">
        <v>28082500</v>
      </c>
      <c r="R328" s="31">
        <v>31935800</v>
      </c>
      <c r="S328" s="31">
        <v>7444257</v>
      </c>
      <c r="T328" s="36">
        <f t="shared" si="68"/>
        <v>0.26508526662512238</v>
      </c>
      <c r="U328" s="36">
        <f t="shared" si="69"/>
        <v>-0.15841164537978736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62252477</v>
      </c>
      <c r="E329" s="31">
        <v>62252477</v>
      </c>
      <c r="F329" s="31">
        <v>9958821</v>
      </c>
      <c r="G329" s="36">
        <f t="shared" si="63"/>
        <v>0.15997469466154737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9958821</v>
      </c>
      <c r="O329" s="36">
        <f t="shared" si="67"/>
        <v>0.15997469466154737</v>
      </c>
      <c r="P329" s="31">
        <v>4933054</v>
      </c>
      <c r="Q329" s="31">
        <v>31182174</v>
      </c>
      <c r="R329" s="31">
        <v>59041354</v>
      </c>
      <c r="S329" s="31">
        <v>4933054</v>
      </c>
      <c r="T329" s="36">
        <f t="shared" si="68"/>
        <v>0.15820109271406158</v>
      </c>
      <c r="U329" s="36">
        <f t="shared" si="69"/>
        <v>1.0187942398360121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89675364</v>
      </c>
      <c r="E330" s="31">
        <v>89675364</v>
      </c>
      <c r="F330" s="31">
        <v>19009089</v>
      </c>
      <c r="G330" s="36">
        <f t="shared" si="63"/>
        <v>0.21197671413968278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19009089</v>
      </c>
      <c r="O330" s="36">
        <f t="shared" si="67"/>
        <v>0.21197671413968278</v>
      </c>
      <c r="P330" s="31">
        <v>16061281</v>
      </c>
      <c r="Q330" s="31">
        <v>77748476</v>
      </c>
      <c r="R330" s="31">
        <v>77478535</v>
      </c>
      <c r="S330" s="31">
        <v>16061281</v>
      </c>
      <c r="T330" s="36">
        <f t="shared" si="68"/>
        <v>0.20658001064869747</v>
      </c>
      <c r="U330" s="36">
        <f t="shared" si="69"/>
        <v>0.18353504929027764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600104407</v>
      </c>
      <c r="E332" s="32">
        <f>SUM(E324:E331)</f>
        <v>599919707</v>
      </c>
      <c r="F332" s="32">
        <f>SUM(F324:F331)</f>
        <v>102129076</v>
      </c>
      <c r="G332" s="37">
        <f t="shared" si="63"/>
        <v>0.17018551240201107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102129076</v>
      </c>
      <c r="O332" s="37">
        <f t="shared" si="67"/>
        <v>0.17018551240201107</v>
      </c>
      <c r="P332" s="32">
        <f>SUM(P324:P331)</f>
        <v>109750075</v>
      </c>
      <c r="Q332" s="32">
        <f>SUM(Q324:Q331)</f>
        <v>513339977</v>
      </c>
      <c r="R332" s="32">
        <f>SUM(R324:R331)</f>
        <v>574704851</v>
      </c>
      <c r="S332" s="32">
        <f>SUM(S324:S331)</f>
        <v>109750075</v>
      </c>
      <c r="T332" s="37">
        <f t="shared" si="68"/>
        <v>0.21379608040929959</v>
      </c>
      <c r="U332" s="37">
        <f t="shared" si="69"/>
        <v>-6.9439578970674987E-2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3377820</v>
      </c>
      <c r="E333" s="31">
        <v>3377820</v>
      </c>
      <c r="F333" s="31">
        <v>591634</v>
      </c>
      <c r="G333" s="36">
        <f t="shared" si="63"/>
        <v>0.17515261322391365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591634</v>
      </c>
      <c r="O333" s="36">
        <f t="shared" si="67"/>
        <v>0.17515261322391365</v>
      </c>
      <c r="P333" s="31">
        <v>580157</v>
      </c>
      <c r="Q333" s="31">
        <v>3413316</v>
      </c>
      <c r="R333" s="31">
        <v>3261768</v>
      </c>
      <c r="S333" s="31">
        <v>580157</v>
      </c>
      <c r="T333" s="36">
        <f t="shared" si="68"/>
        <v>0.16996873421622843</v>
      </c>
      <c r="U333" s="36">
        <f t="shared" si="69"/>
        <v>1.9782576095781046E-2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4963815</v>
      </c>
      <c r="E334" s="31">
        <v>4963815</v>
      </c>
      <c r="F334" s="31">
        <v>1538900</v>
      </c>
      <c r="G334" s="36">
        <f t="shared" si="63"/>
        <v>0.31002364109057245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1538900</v>
      </c>
      <c r="O334" s="36">
        <f t="shared" si="67"/>
        <v>0.31002364109057245</v>
      </c>
      <c r="P334" s="31">
        <v>1023026</v>
      </c>
      <c r="Q334" s="31">
        <v>4358891</v>
      </c>
      <c r="R334" s="31">
        <v>7606089</v>
      </c>
      <c r="S334" s="31">
        <v>1023026</v>
      </c>
      <c r="T334" s="36">
        <f t="shared" si="68"/>
        <v>0.23469868826726797</v>
      </c>
      <c r="U334" s="36">
        <f t="shared" si="69"/>
        <v>0.50426284375959174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17770112</v>
      </c>
      <c r="E335" s="31">
        <v>17770112</v>
      </c>
      <c r="F335" s="31">
        <v>6124543</v>
      </c>
      <c r="G335" s="36">
        <f t="shared" si="63"/>
        <v>0.34465415862319831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6124543</v>
      </c>
      <c r="O335" s="36">
        <f t="shared" si="67"/>
        <v>0.34465415862319831</v>
      </c>
      <c r="P335" s="31">
        <v>1368986</v>
      </c>
      <c r="Q335" s="31">
        <v>19845374</v>
      </c>
      <c r="R335" s="31">
        <v>26248956</v>
      </c>
      <c r="S335" s="31">
        <v>1368986</v>
      </c>
      <c r="T335" s="36">
        <f t="shared" si="68"/>
        <v>6.8982625371534947E-2</v>
      </c>
      <c r="U335" s="36">
        <f t="shared" si="69"/>
        <v>3.4737805938117701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26111747</v>
      </c>
      <c r="E337" s="32">
        <f>SUM(E333:E336)</f>
        <v>26111747</v>
      </c>
      <c r="F337" s="32">
        <f>SUM(F333:F336)</f>
        <v>8255077</v>
      </c>
      <c r="G337" s="37">
        <f t="shared" si="63"/>
        <v>0.31614418598648342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8255077</v>
      </c>
      <c r="O337" s="37">
        <f t="shared" si="67"/>
        <v>0.31614418598648342</v>
      </c>
      <c r="P337" s="32">
        <f>SUM(P333:P336)</f>
        <v>2972169</v>
      </c>
      <c r="Q337" s="32">
        <f>SUM(Q333:Q336)</f>
        <v>27617581</v>
      </c>
      <c r="R337" s="32">
        <f>SUM(R333:R336)</f>
        <v>37116813</v>
      </c>
      <c r="S337" s="32">
        <f>SUM(S333:S336)</f>
        <v>2972169</v>
      </c>
      <c r="T337" s="37">
        <f t="shared" si="68"/>
        <v>0.10761873025736758</v>
      </c>
      <c r="U337" s="37">
        <f t="shared" si="69"/>
        <v>1.7774588187952971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4921281378</v>
      </c>
      <c r="E338" s="32">
        <f>SUM(E302,E304:E309,E311:E316,E318:E322,E324:E331,E333:E336)</f>
        <v>4922472226</v>
      </c>
      <c r="F338" s="32">
        <f>SUM(F302,F304:F309,F311:F316,F318:F322,F324:F331,F333:F336)</f>
        <v>898665933</v>
      </c>
      <c r="G338" s="37">
        <f t="shared" si="63"/>
        <v>0.18260811849072045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898665933</v>
      </c>
      <c r="O338" s="37">
        <f t="shared" si="67"/>
        <v>0.18260811849072045</v>
      </c>
      <c r="P338" s="32">
        <f>SUM(P302,P304:P309,P311:P316,P318:P322,P324:P331,P333:P336)</f>
        <v>831161708</v>
      </c>
      <c r="Q338" s="32">
        <f>SUM(Q302,Q304:Q309,Q311:Q316,Q318:Q322,Q324:Q331,Q333:Q336)</f>
        <v>4539019215</v>
      </c>
      <c r="R338" s="32">
        <f>SUM(R302,R304:R309,R311:R316,R318:R322,R324:R331,R333:R336)</f>
        <v>4747385587</v>
      </c>
      <c r="S338" s="32">
        <f>SUM(S302,S304:S309,S311:S316,S318:S322,S324:S331,S333:S336)</f>
        <v>831161708</v>
      </c>
      <c r="T338" s="37">
        <f t="shared" si="68"/>
        <v>0.18311482472981777</v>
      </c>
      <c r="U338" s="37">
        <f t="shared" si="69"/>
        <v>8.1216716735463379E-2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19857792963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19851250335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3360957875</v>
      </c>
      <c r="G339" s="39">
        <f t="shared" si="63"/>
        <v>0.16925133025922362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3360957875</v>
      </c>
      <c r="O339" s="39">
        <f t="shared" si="67"/>
        <v>0.16925133025922362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2966224705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16681242142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17528148175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2966224705</v>
      </c>
      <c r="T339" s="39">
        <f t="shared" si="68"/>
        <v>0.17781797540913605</v>
      </c>
      <c r="U339" s="39">
        <f t="shared" si="69"/>
        <v>0.13307594982086823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487211548</v>
      </c>
      <c r="E8" s="31">
        <v>488038548</v>
      </c>
      <c r="F8" s="31">
        <v>121228368</v>
      </c>
      <c r="G8" s="36">
        <f>IF(($D8       =0),0,($F8       /$D8       ))</f>
        <v>0.24882080175981378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121228368</v>
      </c>
      <c r="O8" s="36">
        <f>IF(($D8       =0),0,($N8       /$D8       ))</f>
        <v>0.24882080175981378</v>
      </c>
      <c r="P8" s="31">
        <v>106539565</v>
      </c>
      <c r="Q8" s="31">
        <v>466222241</v>
      </c>
      <c r="R8" s="31">
        <v>471955268</v>
      </c>
      <c r="S8" s="31">
        <v>106539565</v>
      </c>
      <c r="T8" s="36">
        <f>IF(($Q8       =0),0,($S8       /$Q8       ))</f>
        <v>0.22851669360836005</v>
      </c>
      <c r="U8" s="36">
        <f>IF(($P8       =0),0,(($F8       /$P8       )-1))</f>
        <v>0.13787181316161745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590534220</v>
      </c>
      <c r="E9" s="31">
        <v>590534220</v>
      </c>
      <c r="F9" s="31">
        <v>208638620</v>
      </c>
      <c r="G9" s="36">
        <f>IF(($D9       =0),0,($F9       /$D9       ))</f>
        <v>0.35330487706537989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208638620</v>
      </c>
      <c r="O9" s="36">
        <f>IF(($D9       =0),0,($N9       /$D9       ))</f>
        <v>0.35330487706537989</v>
      </c>
      <c r="P9" s="31">
        <v>75915297</v>
      </c>
      <c r="Q9" s="31">
        <v>510864400</v>
      </c>
      <c r="R9" s="31">
        <v>526285410</v>
      </c>
      <c r="S9" s="31">
        <v>75915297</v>
      </c>
      <c r="T9" s="36">
        <f>IF(($Q9       =0),0,($S9       /$Q9       ))</f>
        <v>0.14860165828740465</v>
      </c>
      <c r="U9" s="36">
        <f>IF(($P9       =0),0,(($F9       /$P9       )-1))</f>
        <v>1.7483080254563186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1077745768</v>
      </c>
      <c r="E10" s="32">
        <f>SUM(E8:E9)</f>
        <v>1078572768</v>
      </c>
      <c r="F10" s="32">
        <f>SUM(F8:F9)</f>
        <v>329866988</v>
      </c>
      <c r="G10" s="37">
        <f t="shared" ref="G10:G54" si="0">IF(($D10      =0),0,($F10      /$D10      ))</f>
        <v>0.30607124406727432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329866988</v>
      </c>
      <c r="O10" s="37">
        <f t="shared" ref="O10:O54" si="4">IF(($D10      =0),0,($N10      /$D10      ))</f>
        <v>0.30607124406727432</v>
      </c>
      <c r="P10" s="32">
        <f>SUM(P8:P9)</f>
        <v>182454862</v>
      </c>
      <c r="Q10" s="32">
        <f>SUM(Q8:Q9)</f>
        <v>977086641</v>
      </c>
      <c r="R10" s="32">
        <f>SUM(R8:R9)</f>
        <v>998240678</v>
      </c>
      <c r="S10" s="32">
        <f>SUM(S8:S9)</f>
        <v>182454862</v>
      </c>
      <c r="T10" s="37">
        <f t="shared" ref="T10:T54" si="5">IF(($Q10      =0),0,($S10      /$Q10      ))</f>
        <v>0.18673355498266403</v>
      </c>
      <c r="U10" s="37">
        <f t="shared" ref="U10:U54" si="6">IF(($P10      =0),0,(($F10      /$P10      )-1))</f>
        <v>0.80793750511290852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23030867</v>
      </c>
      <c r="E11" s="31">
        <v>23030867</v>
      </c>
      <c r="F11" s="31">
        <v>4280899</v>
      </c>
      <c r="G11" s="36">
        <f t="shared" si="0"/>
        <v>0.18587658901421297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4280899</v>
      </c>
      <c r="O11" s="36">
        <f t="shared" si="4"/>
        <v>0.18587658901421297</v>
      </c>
      <c r="P11" s="31">
        <v>1717825</v>
      </c>
      <c r="Q11" s="31">
        <v>20347688</v>
      </c>
      <c r="R11" s="31">
        <v>20303669</v>
      </c>
      <c r="S11" s="31">
        <v>1717825</v>
      </c>
      <c r="T11" s="36">
        <f t="shared" si="5"/>
        <v>8.4423596430218503E-2</v>
      </c>
      <c r="U11" s="36">
        <f t="shared" si="6"/>
        <v>1.4920460465996244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18226826</v>
      </c>
      <c r="E12" s="31">
        <v>18226826</v>
      </c>
      <c r="F12" s="31">
        <v>3329541</v>
      </c>
      <c r="G12" s="36">
        <f t="shared" si="0"/>
        <v>0.18267256186019443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3329541</v>
      </c>
      <c r="O12" s="36">
        <f t="shared" si="4"/>
        <v>0.18267256186019443</v>
      </c>
      <c r="P12" s="31">
        <v>3541422</v>
      </c>
      <c r="Q12" s="31">
        <v>17425793</v>
      </c>
      <c r="R12" s="31">
        <v>18390277</v>
      </c>
      <c r="S12" s="31">
        <v>3541422</v>
      </c>
      <c r="T12" s="36">
        <f t="shared" si="5"/>
        <v>0.20322874258864432</v>
      </c>
      <c r="U12" s="36">
        <f t="shared" si="6"/>
        <v>-5.9829356682146284E-2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32518688</v>
      </c>
      <c r="E13" s="31">
        <v>32518688</v>
      </c>
      <c r="F13" s="31">
        <v>645501</v>
      </c>
      <c r="G13" s="36">
        <f t="shared" si="0"/>
        <v>1.985015508620766E-2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645501</v>
      </c>
      <c r="O13" s="36">
        <f t="shared" si="4"/>
        <v>1.985015508620766E-2</v>
      </c>
      <c r="P13" s="31">
        <v>2237876</v>
      </c>
      <c r="Q13" s="31">
        <v>15568704</v>
      </c>
      <c r="R13" s="31">
        <v>31493114</v>
      </c>
      <c r="S13" s="31">
        <v>2237876</v>
      </c>
      <c r="T13" s="36">
        <f t="shared" si="5"/>
        <v>0.14374195822593838</v>
      </c>
      <c r="U13" s="36">
        <f t="shared" si="6"/>
        <v>-0.71155640437629253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35270216</v>
      </c>
      <c r="E14" s="31">
        <v>35270216</v>
      </c>
      <c r="F14" s="31">
        <v>7589948</v>
      </c>
      <c r="G14" s="36">
        <f t="shared" si="0"/>
        <v>0.21519425908817796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7589948</v>
      </c>
      <c r="O14" s="36">
        <f t="shared" si="4"/>
        <v>0.21519425908817796</v>
      </c>
      <c r="P14" s="31">
        <v>6778727</v>
      </c>
      <c r="Q14" s="31">
        <v>30035404</v>
      </c>
      <c r="R14" s="31">
        <v>32695204</v>
      </c>
      <c r="S14" s="31">
        <v>6778727</v>
      </c>
      <c r="T14" s="36">
        <f t="shared" si="5"/>
        <v>0.22569122093380198</v>
      </c>
      <c r="U14" s="36">
        <f t="shared" si="6"/>
        <v>0.11967158435499758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22538278</v>
      </c>
      <c r="E15" s="31">
        <v>22538278</v>
      </c>
      <c r="F15" s="31">
        <v>1306650</v>
      </c>
      <c r="G15" s="36">
        <f t="shared" si="0"/>
        <v>5.7974704189911935E-2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1306650</v>
      </c>
      <c r="O15" s="36">
        <f t="shared" si="4"/>
        <v>5.7974704189911935E-2</v>
      </c>
      <c r="P15" s="31">
        <v>1005207</v>
      </c>
      <c r="Q15" s="31">
        <v>14399923</v>
      </c>
      <c r="R15" s="31">
        <v>14251858</v>
      </c>
      <c r="S15" s="31">
        <v>1005207</v>
      </c>
      <c r="T15" s="36">
        <f t="shared" si="5"/>
        <v>6.9806414937079869E-2</v>
      </c>
      <c r="U15" s="36">
        <f t="shared" si="6"/>
        <v>0.29988151694128673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61448947</v>
      </c>
      <c r="E16" s="31">
        <v>61448947</v>
      </c>
      <c r="F16" s="31">
        <v>13317982</v>
      </c>
      <c r="G16" s="36">
        <f t="shared" si="0"/>
        <v>0.21673246898762968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13317982</v>
      </c>
      <c r="O16" s="36">
        <f t="shared" si="4"/>
        <v>0.21673246898762968</v>
      </c>
      <c r="P16" s="31">
        <v>12645609</v>
      </c>
      <c r="Q16" s="31">
        <v>50606083</v>
      </c>
      <c r="R16" s="31">
        <v>56093772</v>
      </c>
      <c r="S16" s="31">
        <v>12645609</v>
      </c>
      <c r="T16" s="36">
        <f t="shared" si="5"/>
        <v>0.2498831810397181</v>
      </c>
      <c r="U16" s="36">
        <f t="shared" si="6"/>
        <v>5.3170472058720053E-2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10820498</v>
      </c>
      <c r="E17" s="31">
        <v>10820498</v>
      </c>
      <c r="F17" s="31">
        <v>1853377</v>
      </c>
      <c r="G17" s="36">
        <f t="shared" si="0"/>
        <v>0.17128389100021091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1853377</v>
      </c>
      <c r="O17" s="36">
        <f t="shared" si="4"/>
        <v>0.17128389100021091</v>
      </c>
      <c r="P17" s="31">
        <v>2797481</v>
      </c>
      <c r="Q17" s="31">
        <v>9058350</v>
      </c>
      <c r="R17" s="31">
        <v>9898967</v>
      </c>
      <c r="S17" s="31">
        <v>2797481</v>
      </c>
      <c r="T17" s="36">
        <f t="shared" si="5"/>
        <v>0.30882898099543515</v>
      </c>
      <c r="U17" s="36">
        <f t="shared" si="6"/>
        <v>-0.33748361472338861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203854320</v>
      </c>
      <c r="E19" s="32">
        <f>SUM(E11:E18)</f>
        <v>203854320</v>
      </c>
      <c r="F19" s="32">
        <f>SUM(F11:F18)</f>
        <v>32323898</v>
      </c>
      <c r="G19" s="37">
        <f t="shared" si="0"/>
        <v>0.15856371353817766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32323898</v>
      </c>
      <c r="O19" s="37">
        <f t="shared" si="4"/>
        <v>0.15856371353817766</v>
      </c>
      <c r="P19" s="32">
        <f>SUM(P11:P18)</f>
        <v>30724147</v>
      </c>
      <c r="Q19" s="32">
        <f>SUM(Q11:Q18)</f>
        <v>157441945</v>
      </c>
      <c r="R19" s="32">
        <f>SUM(R11:R18)</f>
        <v>183126861</v>
      </c>
      <c r="S19" s="32">
        <f>SUM(S11:S18)</f>
        <v>30724147</v>
      </c>
      <c r="T19" s="37">
        <f t="shared" si="5"/>
        <v>0.19514588059744817</v>
      </c>
      <c r="U19" s="37">
        <f t="shared" si="6"/>
        <v>5.2068198996704451E-2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12968510</v>
      </c>
      <c r="E20" s="31">
        <v>12968510</v>
      </c>
      <c r="F20" s="31">
        <v>325842</v>
      </c>
      <c r="G20" s="36">
        <f t="shared" si="0"/>
        <v>2.5125631240597416E-2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325842</v>
      </c>
      <c r="O20" s="36">
        <f t="shared" si="4"/>
        <v>2.5125631240597416E-2</v>
      </c>
      <c r="P20" s="31">
        <v>1884988</v>
      </c>
      <c r="Q20" s="31">
        <v>15246689</v>
      </c>
      <c r="R20" s="31">
        <v>14746689</v>
      </c>
      <c r="S20" s="31">
        <v>1884988</v>
      </c>
      <c r="T20" s="36">
        <f t="shared" si="5"/>
        <v>0.12363261295616379</v>
      </c>
      <c r="U20" s="36">
        <f t="shared" si="6"/>
        <v>-0.8271384221013609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8015018</v>
      </c>
      <c r="E21" s="31">
        <v>9067018</v>
      </c>
      <c r="F21" s="31">
        <v>2815505</v>
      </c>
      <c r="G21" s="36">
        <f t="shared" si="0"/>
        <v>0.3512786870846703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2815505</v>
      </c>
      <c r="O21" s="36">
        <f t="shared" si="4"/>
        <v>0.3512786870846703</v>
      </c>
      <c r="P21" s="31">
        <v>971712</v>
      </c>
      <c r="Q21" s="31">
        <v>9200900</v>
      </c>
      <c r="R21" s="31">
        <v>10031291</v>
      </c>
      <c r="S21" s="31">
        <v>971712</v>
      </c>
      <c r="T21" s="36">
        <f t="shared" si="5"/>
        <v>0.10561053809953375</v>
      </c>
      <c r="U21" s="36">
        <f t="shared" si="6"/>
        <v>1.8974685915168279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16553223</v>
      </c>
      <c r="E22" s="31">
        <v>16553223</v>
      </c>
      <c r="F22" s="31">
        <v>2982719</v>
      </c>
      <c r="G22" s="36">
        <f t="shared" si="0"/>
        <v>0.18018962228685012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2982719</v>
      </c>
      <c r="O22" s="36">
        <f t="shared" si="4"/>
        <v>0.18018962228685012</v>
      </c>
      <c r="P22" s="31">
        <v>2494849</v>
      </c>
      <c r="Q22" s="31">
        <v>16771032</v>
      </c>
      <c r="R22" s="31">
        <v>16666033</v>
      </c>
      <c r="S22" s="31">
        <v>2494849</v>
      </c>
      <c r="T22" s="36">
        <f t="shared" si="5"/>
        <v>0.14875942041014531</v>
      </c>
      <c r="U22" s="36">
        <f t="shared" si="6"/>
        <v>0.19555091310135397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11435587</v>
      </c>
      <c r="E23" s="31">
        <v>11435587</v>
      </c>
      <c r="F23" s="31">
        <v>3075237</v>
      </c>
      <c r="G23" s="36">
        <f t="shared" si="0"/>
        <v>0.26891815872678859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3075237</v>
      </c>
      <c r="O23" s="36">
        <f t="shared" si="4"/>
        <v>0.26891815872678859</v>
      </c>
      <c r="P23" s="31">
        <v>2821854</v>
      </c>
      <c r="Q23" s="31">
        <v>10393777</v>
      </c>
      <c r="R23" s="31">
        <v>10638352</v>
      </c>
      <c r="S23" s="31">
        <v>2821854</v>
      </c>
      <c r="T23" s="36">
        <f t="shared" si="5"/>
        <v>0.271494568336419</v>
      </c>
      <c r="U23" s="36">
        <f t="shared" si="6"/>
        <v>8.9793093476841834E-2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12876004</v>
      </c>
      <c r="E24" s="31">
        <v>12876004</v>
      </c>
      <c r="F24" s="31">
        <v>2857891</v>
      </c>
      <c r="G24" s="36">
        <f t="shared" si="0"/>
        <v>0.22195480833960599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2857891</v>
      </c>
      <c r="O24" s="36">
        <f t="shared" si="4"/>
        <v>0.22195480833960599</v>
      </c>
      <c r="P24" s="31">
        <v>2540869</v>
      </c>
      <c r="Q24" s="31">
        <v>11443752</v>
      </c>
      <c r="R24" s="31">
        <v>11580252</v>
      </c>
      <c r="S24" s="31">
        <v>2540869</v>
      </c>
      <c r="T24" s="36">
        <f t="shared" si="5"/>
        <v>0.22203111357184252</v>
      </c>
      <c r="U24" s="36">
        <f t="shared" si="6"/>
        <v>0.12476912426417885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45590738</v>
      </c>
      <c r="E25" s="31">
        <v>45590738</v>
      </c>
      <c r="F25" s="31">
        <v>5283611</v>
      </c>
      <c r="G25" s="36">
        <f t="shared" si="0"/>
        <v>0.11589220161340666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5283611</v>
      </c>
      <c r="O25" s="36">
        <f t="shared" si="4"/>
        <v>0.11589220161340666</v>
      </c>
      <c r="P25" s="31">
        <v>5319272</v>
      </c>
      <c r="Q25" s="31">
        <v>23303707</v>
      </c>
      <c r="R25" s="31">
        <v>40053787</v>
      </c>
      <c r="S25" s="31">
        <v>5319272</v>
      </c>
      <c r="T25" s="36">
        <f t="shared" si="5"/>
        <v>0.22825861996977562</v>
      </c>
      <c r="U25" s="36">
        <f t="shared" si="6"/>
        <v>-6.704112893644143E-3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2388811</v>
      </c>
      <c r="E26" s="31">
        <v>2388811</v>
      </c>
      <c r="F26" s="31">
        <v>544939</v>
      </c>
      <c r="G26" s="36">
        <f t="shared" si="0"/>
        <v>0.22812143781990288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544939</v>
      </c>
      <c r="O26" s="36">
        <f t="shared" si="4"/>
        <v>0.22812143781990288</v>
      </c>
      <c r="P26" s="31">
        <v>479997</v>
      </c>
      <c r="Q26" s="31">
        <v>2108053</v>
      </c>
      <c r="R26" s="31">
        <v>2283549</v>
      </c>
      <c r="S26" s="31">
        <v>479997</v>
      </c>
      <c r="T26" s="36">
        <f t="shared" si="5"/>
        <v>0.22769683684423495</v>
      </c>
      <c r="U26" s="36">
        <f t="shared" si="6"/>
        <v>0.13529667893757669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109827891</v>
      </c>
      <c r="E27" s="32">
        <f>SUM(E20:E26)</f>
        <v>110879891</v>
      </c>
      <c r="F27" s="32">
        <f>SUM(F20:F26)</f>
        <v>17885744</v>
      </c>
      <c r="G27" s="37">
        <f t="shared" si="0"/>
        <v>0.16285247615289272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17885744</v>
      </c>
      <c r="O27" s="37">
        <f t="shared" si="4"/>
        <v>0.16285247615289272</v>
      </c>
      <c r="P27" s="32">
        <f>SUM(P20:P26)</f>
        <v>16513541</v>
      </c>
      <c r="Q27" s="32">
        <f>SUM(Q20:Q26)</f>
        <v>88467910</v>
      </c>
      <c r="R27" s="32">
        <f>SUM(R20:R26)</f>
        <v>105999953</v>
      </c>
      <c r="S27" s="32">
        <f>SUM(S20:S26)</f>
        <v>16513541</v>
      </c>
      <c r="T27" s="37">
        <f t="shared" si="5"/>
        <v>0.18666136681651008</v>
      </c>
      <c r="U27" s="37">
        <f t="shared" si="6"/>
        <v>8.3095624372749644E-2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48593348</v>
      </c>
      <c r="E28" s="31">
        <v>48593348</v>
      </c>
      <c r="F28" s="31">
        <v>4493726</v>
      </c>
      <c r="G28" s="36">
        <f t="shared" si="0"/>
        <v>9.2476155378304045E-2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4493726</v>
      </c>
      <c r="O28" s="36">
        <f t="shared" si="4"/>
        <v>9.2476155378304045E-2</v>
      </c>
      <c r="P28" s="31">
        <v>3982130</v>
      </c>
      <c r="Q28" s="31">
        <v>63575353</v>
      </c>
      <c r="R28" s="31">
        <v>64282184</v>
      </c>
      <c r="S28" s="31">
        <v>3982130</v>
      </c>
      <c r="T28" s="36">
        <f t="shared" si="5"/>
        <v>6.2636380485374579E-2</v>
      </c>
      <c r="U28" s="36">
        <f t="shared" si="6"/>
        <v>0.12847295291715732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18599323</v>
      </c>
      <c r="E29" s="31">
        <v>18599323</v>
      </c>
      <c r="F29" s="31">
        <v>1965601</v>
      </c>
      <c r="G29" s="36">
        <f t="shared" si="0"/>
        <v>0.10568131969104468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1965601</v>
      </c>
      <c r="O29" s="36">
        <f t="shared" si="4"/>
        <v>0.10568131969104468</v>
      </c>
      <c r="P29" s="31">
        <v>1556802</v>
      </c>
      <c r="Q29" s="31">
        <v>6034400</v>
      </c>
      <c r="R29" s="31">
        <v>7256540</v>
      </c>
      <c r="S29" s="31">
        <v>1556802</v>
      </c>
      <c r="T29" s="36">
        <f t="shared" si="5"/>
        <v>0.25798786954792524</v>
      </c>
      <c r="U29" s="36">
        <f t="shared" si="6"/>
        <v>0.26258894836979918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8612061</v>
      </c>
      <c r="E30" s="31">
        <v>8612061</v>
      </c>
      <c r="F30" s="31">
        <v>3657490</v>
      </c>
      <c r="G30" s="36">
        <f t="shared" si="0"/>
        <v>0.42469392634353148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3657490</v>
      </c>
      <c r="O30" s="36">
        <f t="shared" si="4"/>
        <v>0.42469392634353148</v>
      </c>
      <c r="P30" s="31">
        <v>1768130</v>
      </c>
      <c r="Q30" s="31">
        <v>2130455</v>
      </c>
      <c r="R30" s="31">
        <v>4652078</v>
      </c>
      <c r="S30" s="31">
        <v>1768130</v>
      </c>
      <c r="T30" s="36">
        <f t="shared" si="5"/>
        <v>0.82993069555564425</v>
      </c>
      <c r="U30" s="36">
        <f t="shared" si="6"/>
        <v>1.0685639630570152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26876674</v>
      </c>
      <c r="E31" s="31">
        <v>26876674</v>
      </c>
      <c r="F31" s="31">
        <v>6652596</v>
      </c>
      <c r="G31" s="36">
        <f t="shared" si="0"/>
        <v>0.24752303800686051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6652596</v>
      </c>
      <c r="O31" s="36">
        <f t="shared" si="4"/>
        <v>0.24752303800686051</v>
      </c>
      <c r="P31" s="31">
        <v>6487264</v>
      </c>
      <c r="Q31" s="31">
        <v>32882358</v>
      </c>
      <c r="R31" s="31">
        <v>25599851</v>
      </c>
      <c r="S31" s="31">
        <v>6487264</v>
      </c>
      <c r="T31" s="36">
        <f t="shared" si="5"/>
        <v>0.19728706803812548</v>
      </c>
      <c r="U31" s="36">
        <f t="shared" si="6"/>
        <v>2.5485628456002329E-2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8972825</v>
      </c>
      <c r="E32" s="31">
        <v>8972825</v>
      </c>
      <c r="F32" s="31">
        <v>1418185</v>
      </c>
      <c r="G32" s="36">
        <f t="shared" si="0"/>
        <v>0.15805334440379701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1418185</v>
      </c>
      <c r="O32" s="36">
        <f t="shared" si="4"/>
        <v>0.15805334440379701</v>
      </c>
      <c r="P32" s="31">
        <v>1607968</v>
      </c>
      <c r="Q32" s="31">
        <v>9074901</v>
      </c>
      <c r="R32" s="31">
        <v>8569145</v>
      </c>
      <c r="S32" s="31">
        <v>1607968</v>
      </c>
      <c r="T32" s="36">
        <f t="shared" si="5"/>
        <v>0.17718848943916854</v>
      </c>
      <c r="U32" s="36">
        <f t="shared" si="6"/>
        <v>-0.11802660251945307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74831682</v>
      </c>
      <c r="E33" s="31">
        <v>74831682</v>
      </c>
      <c r="F33" s="31">
        <v>11650989</v>
      </c>
      <c r="G33" s="36">
        <f t="shared" si="0"/>
        <v>0.15569593905426313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11650989</v>
      </c>
      <c r="O33" s="36">
        <f t="shared" si="4"/>
        <v>0.15569593905426313</v>
      </c>
      <c r="P33" s="31">
        <v>10730568</v>
      </c>
      <c r="Q33" s="31">
        <v>72316185</v>
      </c>
      <c r="R33" s="31">
        <v>69365377</v>
      </c>
      <c r="S33" s="31">
        <v>10730568</v>
      </c>
      <c r="T33" s="36">
        <f t="shared" si="5"/>
        <v>0.14838404431870958</v>
      </c>
      <c r="U33" s="36">
        <f t="shared" si="6"/>
        <v>8.577560852323951E-2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186485913</v>
      </c>
      <c r="E35" s="32">
        <f>SUM(E28:E34)</f>
        <v>186485913</v>
      </c>
      <c r="F35" s="32">
        <f>SUM(F28:F34)</f>
        <v>29838587</v>
      </c>
      <c r="G35" s="37">
        <f t="shared" si="0"/>
        <v>0.16000450929502649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29838587</v>
      </c>
      <c r="O35" s="37">
        <f t="shared" si="4"/>
        <v>0.16000450929502649</v>
      </c>
      <c r="P35" s="32">
        <f>SUM(P28:P34)</f>
        <v>26132862</v>
      </c>
      <c r="Q35" s="32">
        <f>SUM(Q28:Q34)</f>
        <v>186013652</v>
      </c>
      <c r="R35" s="32">
        <f>SUM(R28:R34)</f>
        <v>179725175</v>
      </c>
      <c r="S35" s="32">
        <f>SUM(S28:S34)</f>
        <v>26132862</v>
      </c>
      <c r="T35" s="37">
        <f t="shared" si="5"/>
        <v>0.14048894647797142</v>
      </c>
      <c r="U35" s="37">
        <f t="shared" si="6"/>
        <v>0.1418032590536773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29071992</v>
      </c>
      <c r="E36" s="31">
        <v>29071992</v>
      </c>
      <c r="F36" s="31">
        <v>4054278</v>
      </c>
      <c r="G36" s="36">
        <f t="shared" si="0"/>
        <v>0.13945649131989304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4054278</v>
      </c>
      <c r="O36" s="36">
        <f t="shared" si="4"/>
        <v>0.13945649131989304</v>
      </c>
      <c r="P36" s="31">
        <v>4759061</v>
      </c>
      <c r="Q36" s="31">
        <v>26603832</v>
      </c>
      <c r="R36" s="31">
        <v>26558404</v>
      </c>
      <c r="S36" s="31">
        <v>4759061</v>
      </c>
      <c r="T36" s="36">
        <f t="shared" si="5"/>
        <v>0.17888629728228625</v>
      </c>
      <c r="U36" s="36">
        <f t="shared" si="6"/>
        <v>-0.14809286958078494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40655846</v>
      </c>
      <c r="E37" s="31">
        <v>40655925</v>
      </c>
      <c r="F37" s="31">
        <v>5885646</v>
      </c>
      <c r="G37" s="36">
        <f t="shared" si="0"/>
        <v>0.14476752002651722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5885646</v>
      </c>
      <c r="O37" s="36">
        <f t="shared" si="4"/>
        <v>0.14476752002651722</v>
      </c>
      <c r="P37" s="31">
        <v>5779097</v>
      </c>
      <c r="Q37" s="31">
        <v>43051244</v>
      </c>
      <c r="R37" s="31">
        <v>40544094</v>
      </c>
      <c r="S37" s="31">
        <v>5779097</v>
      </c>
      <c r="T37" s="36">
        <f t="shared" si="5"/>
        <v>0.13423763085684587</v>
      </c>
      <c r="U37" s="36">
        <f t="shared" si="6"/>
        <v>1.8436963421794017E-2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35752096</v>
      </c>
      <c r="E38" s="31">
        <v>35752096</v>
      </c>
      <c r="F38" s="31">
        <v>1777318</v>
      </c>
      <c r="G38" s="36">
        <f t="shared" si="0"/>
        <v>4.9712274211839214E-2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1777318</v>
      </c>
      <c r="O38" s="36">
        <f t="shared" si="4"/>
        <v>4.9712274211839214E-2</v>
      </c>
      <c r="P38" s="31">
        <v>410356</v>
      </c>
      <c r="Q38" s="31">
        <v>21185236</v>
      </c>
      <c r="R38" s="31">
        <v>19537455</v>
      </c>
      <c r="S38" s="31">
        <v>410356</v>
      </c>
      <c r="T38" s="36">
        <f t="shared" si="5"/>
        <v>1.9369904588270814E-2</v>
      </c>
      <c r="U38" s="36">
        <f t="shared" si="6"/>
        <v>3.3311612356100557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105479934</v>
      </c>
      <c r="E40" s="32">
        <f>SUM(E36:E39)</f>
        <v>105480013</v>
      </c>
      <c r="F40" s="32">
        <f>SUM(F36:F39)</f>
        <v>11717242</v>
      </c>
      <c r="G40" s="37">
        <f t="shared" si="0"/>
        <v>0.11108503348134442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11717242</v>
      </c>
      <c r="O40" s="37">
        <f t="shared" si="4"/>
        <v>0.11108503348134442</v>
      </c>
      <c r="P40" s="32">
        <f>SUM(P36:P39)</f>
        <v>10948514</v>
      </c>
      <c r="Q40" s="32">
        <f>SUM(Q36:Q39)</f>
        <v>90840312</v>
      </c>
      <c r="R40" s="32">
        <f>SUM(R36:R39)</f>
        <v>86639953</v>
      </c>
      <c r="S40" s="32">
        <f>SUM(S36:S39)</f>
        <v>10948514</v>
      </c>
      <c r="T40" s="37">
        <f t="shared" si="5"/>
        <v>0.12052483923657153</v>
      </c>
      <c r="U40" s="37">
        <f t="shared" si="6"/>
        <v>7.0212998768599988E-2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97874559</v>
      </c>
      <c r="E41" s="31">
        <v>97874559</v>
      </c>
      <c r="F41" s="31">
        <v>18255912</v>
      </c>
      <c r="G41" s="36">
        <f t="shared" si="0"/>
        <v>0.18652356839738099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18255912</v>
      </c>
      <c r="O41" s="36">
        <f t="shared" si="4"/>
        <v>0.18652356839738099</v>
      </c>
      <c r="P41" s="31">
        <v>15585824</v>
      </c>
      <c r="Q41" s="31">
        <v>95902257</v>
      </c>
      <c r="R41" s="31">
        <v>88111417</v>
      </c>
      <c r="S41" s="31">
        <v>15585824</v>
      </c>
      <c r="T41" s="36">
        <f t="shared" si="5"/>
        <v>0.16251780184902218</v>
      </c>
      <c r="U41" s="36">
        <f t="shared" si="6"/>
        <v>0.17131516434421434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620700</v>
      </c>
      <c r="E42" s="31">
        <v>620700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28694597</v>
      </c>
      <c r="E43" s="31">
        <v>28777167</v>
      </c>
      <c r="F43" s="31">
        <v>4164097</v>
      </c>
      <c r="G43" s="36">
        <f t="shared" si="0"/>
        <v>0.14511780736979857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4164097</v>
      </c>
      <c r="O43" s="36">
        <f t="shared" si="4"/>
        <v>0.14511780736979857</v>
      </c>
      <c r="P43" s="31">
        <v>5112154</v>
      </c>
      <c r="Q43" s="31">
        <v>25932578</v>
      </c>
      <c r="R43" s="31">
        <v>26655124</v>
      </c>
      <c r="S43" s="31">
        <v>5112154</v>
      </c>
      <c r="T43" s="36">
        <f t="shared" si="5"/>
        <v>0.19713250259962584</v>
      </c>
      <c r="U43" s="36">
        <f t="shared" si="6"/>
        <v>-0.18545157285950309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21405061</v>
      </c>
      <c r="E44" s="31">
        <v>21405061</v>
      </c>
      <c r="F44" s="31">
        <v>4733738</v>
      </c>
      <c r="G44" s="36">
        <f t="shared" si="0"/>
        <v>0.22115040924200122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4733738</v>
      </c>
      <c r="O44" s="36">
        <f t="shared" si="4"/>
        <v>0.22115040924200122</v>
      </c>
      <c r="P44" s="31">
        <v>6854576</v>
      </c>
      <c r="Q44" s="31">
        <v>28927365</v>
      </c>
      <c r="R44" s="31">
        <v>31990809</v>
      </c>
      <c r="S44" s="31">
        <v>6854576</v>
      </c>
      <c r="T44" s="36">
        <f t="shared" si="5"/>
        <v>0.23695818820691064</v>
      </c>
      <c r="U44" s="36">
        <f t="shared" si="6"/>
        <v>-0.30940469549101213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81785827</v>
      </c>
      <c r="E45" s="31">
        <v>81785827</v>
      </c>
      <c r="F45" s="31">
        <v>31136717</v>
      </c>
      <c r="G45" s="36">
        <f t="shared" si="0"/>
        <v>0.38071042553619955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31136717</v>
      </c>
      <c r="O45" s="36">
        <f t="shared" si="4"/>
        <v>0.38071042553619955</v>
      </c>
      <c r="P45" s="31">
        <v>21413762</v>
      </c>
      <c r="Q45" s="31">
        <v>84980555</v>
      </c>
      <c r="R45" s="31">
        <v>93582732</v>
      </c>
      <c r="S45" s="31">
        <v>21413762</v>
      </c>
      <c r="T45" s="36">
        <f t="shared" si="5"/>
        <v>0.25198425686911552</v>
      </c>
      <c r="U45" s="36">
        <f t="shared" si="6"/>
        <v>0.45405169815560664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0</v>
      </c>
      <c r="E46" s="31">
        <v>0</v>
      </c>
      <c r="F46" s="31">
        <v>0</v>
      </c>
      <c r="G46" s="36">
        <f t="shared" si="0"/>
        <v>0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0</v>
      </c>
      <c r="O46" s="36">
        <f t="shared" si="4"/>
        <v>0</v>
      </c>
      <c r="P46" s="31">
        <v>0</v>
      </c>
      <c r="Q46" s="31">
        <v>0</v>
      </c>
      <c r="R46" s="31">
        <v>0</v>
      </c>
      <c r="S46" s="31">
        <v>0</v>
      </c>
      <c r="T46" s="36">
        <f t="shared" si="5"/>
        <v>0</v>
      </c>
      <c r="U46" s="36">
        <f t="shared" si="6"/>
        <v>0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230380744</v>
      </c>
      <c r="E47" s="32">
        <f>SUM(E41:E46)</f>
        <v>230463314</v>
      </c>
      <c r="F47" s="32">
        <f>SUM(F41:F46)</f>
        <v>58290464</v>
      </c>
      <c r="G47" s="37">
        <f t="shared" si="0"/>
        <v>0.25301795188229792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58290464</v>
      </c>
      <c r="O47" s="37">
        <f t="shared" si="4"/>
        <v>0.25301795188229792</v>
      </c>
      <c r="P47" s="32">
        <f>SUM(P41:P46)</f>
        <v>48966316</v>
      </c>
      <c r="Q47" s="32">
        <f>SUM(Q41:Q46)</f>
        <v>235742755</v>
      </c>
      <c r="R47" s="32">
        <f>SUM(R41:R46)</f>
        <v>240340082</v>
      </c>
      <c r="S47" s="32">
        <f>SUM(S41:S46)</f>
        <v>48966316</v>
      </c>
      <c r="T47" s="37">
        <f t="shared" si="5"/>
        <v>0.20771079900207326</v>
      </c>
      <c r="U47" s="37">
        <f t="shared" si="6"/>
        <v>0.19041963459125655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21348216</v>
      </c>
      <c r="E48" s="31">
        <v>21348216</v>
      </c>
      <c r="F48" s="31">
        <v>5161314</v>
      </c>
      <c r="G48" s="36">
        <f t="shared" si="0"/>
        <v>0.2417679303975564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5161314</v>
      </c>
      <c r="O48" s="36">
        <f t="shared" si="4"/>
        <v>0.2417679303975564</v>
      </c>
      <c r="P48" s="31">
        <v>2928360</v>
      </c>
      <c r="Q48" s="31">
        <v>24069000</v>
      </c>
      <c r="R48" s="31">
        <v>19369000</v>
      </c>
      <c r="S48" s="31">
        <v>2928360</v>
      </c>
      <c r="T48" s="36">
        <f t="shared" si="5"/>
        <v>0.12166521251402218</v>
      </c>
      <c r="U48" s="36">
        <f t="shared" si="6"/>
        <v>0.76252714830143842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103221451</v>
      </c>
      <c r="E49" s="31">
        <v>103221451</v>
      </c>
      <c r="F49" s="31">
        <v>25749337</v>
      </c>
      <c r="G49" s="36">
        <f t="shared" si="0"/>
        <v>0.24945722764544359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25749337</v>
      </c>
      <c r="O49" s="36">
        <f t="shared" si="4"/>
        <v>0.24945722764544359</v>
      </c>
      <c r="P49" s="31">
        <v>49291097</v>
      </c>
      <c r="Q49" s="31">
        <v>35495316</v>
      </c>
      <c r="R49" s="31">
        <v>106725791</v>
      </c>
      <c r="S49" s="31">
        <v>49291097</v>
      </c>
      <c r="T49" s="36">
        <f t="shared" si="5"/>
        <v>1.3886648311568772</v>
      </c>
      <c r="U49" s="36">
        <f t="shared" si="6"/>
        <v>-0.47760673697321043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28732476</v>
      </c>
      <c r="E50" s="31">
        <v>28732476</v>
      </c>
      <c r="F50" s="31">
        <v>6025538</v>
      </c>
      <c r="G50" s="36">
        <f t="shared" si="0"/>
        <v>0.20971175613267717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6025538</v>
      </c>
      <c r="O50" s="36">
        <f t="shared" si="4"/>
        <v>0.20971175613267717</v>
      </c>
      <c r="P50" s="31">
        <v>5010151</v>
      </c>
      <c r="Q50" s="31">
        <v>26896142</v>
      </c>
      <c r="R50" s="31">
        <v>26171142</v>
      </c>
      <c r="S50" s="31">
        <v>5010151</v>
      </c>
      <c r="T50" s="36">
        <f t="shared" si="5"/>
        <v>0.18627768250182497</v>
      </c>
      <c r="U50" s="36">
        <f t="shared" si="6"/>
        <v>0.20266594759319623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992600</v>
      </c>
      <c r="E51" s="31">
        <v>992600</v>
      </c>
      <c r="F51" s="31">
        <v>332760</v>
      </c>
      <c r="G51" s="36">
        <f t="shared" si="0"/>
        <v>0.33524078178521055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332760</v>
      </c>
      <c r="O51" s="36">
        <f t="shared" si="4"/>
        <v>0.33524078178521055</v>
      </c>
      <c r="P51" s="31">
        <v>42120</v>
      </c>
      <c r="Q51" s="31">
        <v>750000</v>
      </c>
      <c r="R51" s="31">
        <v>1040000</v>
      </c>
      <c r="S51" s="31">
        <v>42120</v>
      </c>
      <c r="T51" s="36">
        <f t="shared" si="5"/>
        <v>5.6160000000000002E-2</v>
      </c>
      <c r="U51" s="36">
        <f t="shared" si="6"/>
        <v>6.9002849002849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154294743</v>
      </c>
      <c r="E53" s="32">
        <f>SUM(E48:E52)</f>
        <v>154294743</v>
      </c>
      <c r="F53" s="32">
        <f>SUM(F48:F52)</f>
        <v>37268949</v>
      </c>
      <c r="G53" s="37">
        <f t="shared" si="0"/>
        <v>0.24154386776482722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37268949</v>
      </c>
      <c r="O53" s="37">
        <f t="shared" si="4"/>
        <v>0.24154386776482722</v>
      </c>
      <c r="P53" s="32">
        <f>SUM(P48:P52)</f>
        <v>57271728</v>
      </c>
      <c r="Q53" s="32">
        <f>SUM(Q48:Q52)</f>
        <v>87210458</v>
      </c>
      <c r="R53" s="32">
        <f>SUM(R48:R52)</f>
        <v>153305933</v>
      </c>
      <c r="S53" s="32">
        <f>SUM(S48:S52)</f>
        <v>57271728</v>
      </c>
      <c r="T53" s="37">
        <f t="shared" si="5"/>
        <v>0.6567071118924751</v>
      </c>
      <c r="U53" s="37">
        <f t="shared" si="6"/>
        <v>-0.34926096520084049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2068069313</v>
      </c>
      <c r="E54" s="32">
        <f>SUM(E8:E9,E11:E18,E20:E26,E28:E34,E36:E39,E41:E46,E48:E52)</f>
        <v>2070030962</v>
      </c>
      <c r="F54" s="32">
        <f>SUM(F8:F9,F11:F18,F20:F26,F28:F34,F36:F39,F41:F46,F48:F52)</f>
        <v>517191872</v>
      </c>
      <c r="G54" s="37">
        <f t="shared" si="0"/>
        <v>0.25008439937138605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517191872</v>
      </c>
      <c r="O54" s="37">
        <f t="shared" si="4"/>
        <v>0.25008439937138605</v>
      </c>
      <c r="P54" s="32">
        <f>SUM(P8:P9,P11:P18,P20:P26,P28:P34,P36:P39,P41:P46,P48:P52)</f>
        <v>373011970</v>
      </c>
      <c r="Q54" s="32">
        <f>SUM(Q8:Q9,Q11:Q18,Q20:Q26,Q28:Q34,Q36:Q39,Q41:Q46,Q48:Q52)</f>
        <v>1822803673</v>
      </c>
      <c r="R54" s="32">
        <f>SUM(R8:R9,R11:R18,R20:R26,R28:R34,R36:R39,R41:R46,R48:R52)</f>
        <v>1947378635</v>
      </c>
      <c r="S54" s="32">
        <f>SUM(S8:S9,S11:S18,S20:S26,S28:S34,S36:S39,S41:S46,S48:S52)</f>
        <v>373011970</v>
      </c>
      <c r="T54" s="37">
        <f t="shared" si="5"/>
        <v>0.20463639366388309</v>
      </c>
      <c r="U54" s="37">
        <f t="shared" si="6"/>
        <v>0.38652888806758678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306610639</v>
      </c>
      <c r="E57" s="31">
        <v>306610639</v>
      </c>
      <c r="F57" s="31">
        <v>90946120</v>
      </c>
      <c r="G57" s="36">
        <f t="shared" ref="G57:G85" si="7">IF(($D57      =0),0,($F57      /$D57      ))</f>
        <v>0.29661762650055989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90946120</v>
      </c>
      <c r="O57" s="36">
        <f t="shared" ref="O57:O85" si="11">IF(($D57      =0),0,($N57      /$D57      ))</f>
        <v>0.29661762650055989</v>
      </c>
      <c r="P57" s="31">
        <v>77709359</v>
      </c>
      <c r="Q57" s="31">
        <v>286051622</v>
      </c>
      <c r="R57" s="31">
        <v>282202566</v>
      </c>
      <c r="S57" s="31">
        <v>77709359</v>
      </c>
      <c r="T57" s="36">
        <f t="shared" ref="T57:T85" si="12">IF(($Q57      =0),0,($S57      /$Q57      ))</f>
        <v>0.27166201141135288</v>
      </c>
      <c r="U57" s="36">
        <f t="shared" ref="U57:U85" si="13">IF(($P57      =0),0,(($F57      /$P57      )-1))</f>
        <v>0.17033676728693647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306610639</v>
      </c>
      <c r="E58" s="32">
        <f>E57</f>
        <v>306610639</v>
      </c>
      <c r="F58" s="32">
        <f>F57</f>
        <v>90946120</v>
      </c>
      <c r="G58" s="37">
        <f t="shared" si="7"/>
        <v>0.29661762650055989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90946120</v>
      </c>
      <c r="O58" s="37">
        <f t="shared" si="11"/>
        <v>0.29661762650055989</v>
      </c>
      <c r="P58" s="32">
        <f>P57</f>
        <v>77709359</v>
      </c>
      <c r="Q58" s="32">
        <f>Q57</f>
        <v>286051622</v>
      </c>
      <c r="R58" s="32">
        <f>R57</f>
        <v>282202566</v>
      </c>
      <c r="S58" s="32">
        <f>S57</f>
        <v>77709359</v>
      </c>
      <c r="T58" s="37">
        <f t="shared" si="12"/>
        <v>0.27166201141135288</v>
      </c>
      <c r="U58" s="37">
        <f t="shared" si="13"/>
        <v>0.17033676728693647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40000</v>
      </c>
      <c r="E59" s="31">
        <v>40000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101022</v>
      </c>
      <c r="Q59" s="31">
        <v>146720</v>
      </c>
      <c r="R59" s="31">
        <v>241920</v>
      </c>
      <c r="S59" s="31">
        <v>101022</v>
      </c>
      <c r="T59" s="36">
        <f t="shared" si="12"/>
        <v>0.68853598691384954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9989111</v>
      </c>
      <c r="E60" s="31">
        <v>9989111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801945</v>
      </c>
      <c r="Q60" s="31">
        <v>3757770</v>
      </c>
      <c r="R60" s="31">
        <v>3757770</v>
      </c>
      <c r="S60" s="31">
        <v>801945</v>
      </c>
      <c r="T60" s="36">
        <f t="shared" si="12"/>
        <v>0.21340981486360261</v>
      </c>
      <c r="U60" s="36">
        <f t="shared" si="13"/>
        <v>-1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16618399</v>
      </c>
      <c r="E61" s="31">
        <v>16618399</v>
      </c>
      <c r="F61" s="31">
        <v>520738</v>
      </c>
      <c r="G61" s="36">
        <f t="shared" si="7"/>
        <v>3.1335028121541673E-2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520738</v>
      </c>
      <c r="O61" s="36">
        <f t="shared" si="11"/>
        <v>3.1335028121541673E-2</v>
      </c>
      <c r="P61" s="31">
        <v>2409987</v>
      </c>
      <c r="Q61" s="31">
        <v>7801349</v>
      </c>
      <c r="R61" s="31">
        <v>7862655</v>
      </c>
      <c r="S61" s="31">
        <v>2409987</v>
      </c>
      <c r="T61" s="36">
        <f t="shared" si="12"/>
        <v>0.3089192651168407</v>
      </c>
      <c r="U61" s="36">
        <f t="shared" si="13"/>
        <v>-0.7839249755289136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26647510</v>
      </c>
      <c r="E63" s="32">
        <f>SUM(E59:E62)</f>
        <v>26647510</v>
      </c>
      <c r="F63" s="32">
        <f>SUM(F59:F62)</f>
        <v>520738</v>
      </c>
      <c r="G63" s="37">
        <f t="shared" si="7"/>
        <v>1.9541713278276283E-2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520738</v>
      </c>
      <c r="O63" s="37">
        <f t="shared" si="11"/>
        <v>1.9541713278276283E-2</v>
      </c>
      <c r="P63" s="32">
        <f>SUM(P59:P62)</f>
        <v>3312954</v>
      </c>
      <c r="Q63" s="32">
        <f>SUM(Q59:Q62)</f>
        <v>11705839</v>
      </c>
      <c r="R63" s="32">
        <f>SUM(R59:R62)</f>
        <v>11862345</v>
      </c>
      <c r="S63" s="32">
        <f>SUM(S59:S62)</f>
        <v>3312954</v>
      </c>
      <c r="T63" s="37">
        <f t="shared" si="12"/>
        <v>0.28301721901351967</v>
      </c>
      <c r="U63" s="37">
        <f t="shared" si="13"/>
        <v>-0.84281761835509938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8465673</v>
      </c>
      <c r="E64" s="31">
        <v>8465673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6347372</v>
      </c>
      <c r="R64" s="31">
        <v>6347372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7548489</v>
      </c>
      <c r="E65" s="31">
        <v>7548489</v>
      </c>
      <c r="F65" s="31">
        <v>1192115</v>
      </c>
      <c r="G65" s="36">
        <f t="shared" si="7"/>
        <v>0.15792763293422035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1192115</v>
      </c>
      <c r="O65" s="36">
        <f t="shared" si="11"/>
        <v>0.15792763293422035</v>
      </c>
      <c r="P65" s="31">
        <v>1117045</v>
      </c>
      <c r="Q65" s="31">
        <v>8352216</v>
      </c>
      <c r="R65" s="31">
        <v>8463061</v>
      </c>
      <c r="S65" s="31">
        <v>1117045</v>
      </c>
      <c r="T65" s="36">
        <f t="shared" si="12"/>
        <v>0.13374235053308009</v>
      </c>
      <c r="U65" s="36">
        <f t="shared" si="13"/>
        <v>6.7204096522521573E-2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9739995</v>
      </c>
      <c r="E66" s="31">
        <v>9739995</v>
      </c>
      <c r="F66" s="31">
        <v>178497</v>
      </c>
      <c r="G66" s="36">
        <f t="shared" si="7"/>
        <v>1.8326190105847077E-2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178497</v>
      </c>
      <c r="O66" s="36">
        <f t="shared" si="11"/>
        <v>1.8326190105847077E-2</v>
      </c>
      <c r="P66" s="31">
        <v>371960</v>
      </c>
      <c r="Q66" s="31">
        <v>9505706</v>
      </c>
      <c r="R66" s="31">
        <v>9655706</v>
      </c>
      <c r="S66" s="31">
        <v>371960</v>
      </c>
      <c r="T66" s="36">
        <f t="shared" si="12"/>
        <v>3.9130181387894807E-2</v>
      </c>
      <c r="U66" s="36">
        <f t="shared" si="13"/>
        <v>-0.5201177545972685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174123223</v>
      </c>
      <c r="E67" s="31">
        <v>174123223</v>
      </c>
      <c r="F67" s="31">
        <v>18766867</v>
      </c>
      <c r="G67" s="36">
        <f t="shared" si="7"/>
        <v>0.10777923057397117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18766867</v>
      </c>
      <c r="O67" s="36">
        <f t="shared" si="11"/>
        <v>0.10777923057397117</v>
      </c>
      <c r="P67" s="31">
        <v>24667650</v>
      </c>
      <c r="Q67" s="31">
        <v>184460301</v>
      </c>
      <c r="R67" s="31">
        <v>166686504</v>
      </c>
      <c r="S67" s="31">
        <v>24667650</v>
      </c>
      <c r="T67" s="36">
        <f t="shared" si="12"/>
        <v>0.13372877451826343</v>
      </c>
      <c r="U67" s="36">
        <f t="shared" si="13"/>
        <v>-0.2392113963024447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38558969</v>
      </c>
      <c r="E68" s="31">
        <v>38558969</v>
      </c>
      <c r="F68" s="31">
        <v>3961222</v>
      </c>
      <c r="G68" s="36">
        <f t="shared" si="7"/>
        <v>0.10273153309674851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3961222</v>
      </c>
      <c r="O68" s="36">
        <f t="shared" si="11"/>
        <v>0.10273153309674851</v>
      </c>
      <c r="P68" s="31">
        <v>1673091</v>
      </c>
      <c r="Q68" s="31">
        <v>36806198</v>
      </c>
      <c r="R68" s="31">
        <v>36806198</v>
      </c>
      <c r="S68" s="31">
        <v>1673091</v>
      </c>
      <c r="T68" s="36">
        <f t="shared" si="12"/>
        <v>4.5456773340185802E-2</v>
      </c>
      <c r="U68" s="36">
        <f t="shared" si="13"/>
        <v>1.3676070219731025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238436349</v>
      </c>
      <c r="E70" s="32">
        <f>SUM(E64:E69)</f>
        <v>238436349</v>
      </c>
      <c r="F70" s="32">
        <f>SUM(F64:F69)</f>
        <v>24098701</v>
      </c>
      <c r="G70" s="37">
        <f t="shared" si="7"/>
        <v>0.10106974503287668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24098701</v>
      </c>
      <c r="O70" s="37">
        <f t="shared" si="11"/>
        <v>0.10106974503287668</v>
      </c>
      <c r="P70" s="32">
        <f>SUM(P64:P69)</f>
        <v>27829746</v>
      </c>
      <c r="Q70" s="32">
        <f>SUM(Q64:Q69)</f>
        <v>245471793</v>
      </c>
      <c r="R70" s="32">
        <f>SUM(R64:R69)</f>
        <v>227958841</v>
      </c>
      <c r="S70" s="32">
        <f>SUM(S64:S69)</f>
        <v>27829746</v>
      </c>
      <c r="T70" s="37">
        <f t="shared" si="12"/>
        <v>0.11337248023441944</v>
      </c>
      <c r="U70" s="37">
        <f t="shared" si="13"/>
        <v>-0.13406680032221641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40924680</v>
      </c>
      <c r="E71" s="31">
        <v>40924680</v>
      </c>
      <c r="F71" s="31">
        <v>11537090</v>
      </c>
      <c r="G71" s="36">
        <f t="shared" si="7"/>
        <v>0.28191032892621276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11537090</v>
      </c>
      <c r="O71" s="36">
        <f t="shared" si="11"/>
        <v>0.28191032892621276</v>
      </c>
      <c r="P71" s="31">
        <v>7519023</v>
      </c>
      <c r="Q71" s="31">
        <v>40707720</v>
      </c>
      <c r="R71" s="31">
        <v>41350924</v>
      </c>
      <c r="S71" s="31">
        <v>7519023</v>
      </c>
      <c r="T71" s="36">
        <f t="shared" si="12"/>
        <v>0.18470754441663645</v>
      </c>
      <c r="U71" s="36">
        <f t="shared" si="13"/>
        <v>0.53438684786574009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53076311</v>
      </c>
      <c r="E72" s="31">
        <v>53076311</v>
      </c>
      <c r="F72" s="31">
        <v>7212762</v>
      </c>
      <c r="G72" s="36">
        <f t="shared" si="7"/>
        <v>0.13589418450728424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7212762</v>
      </c>
      <c r="O72" s="36">
        <f t="shared" si="11"/>
        <v>0.13589418450728424</v>
      </c>
      <c r="P72" s="31">
        <v>11179998</v>
      </c>
      <c r="Q72" s="31">
        <v>38922914</v>
      </c>
      <c r="R72" s="31">
        <v>46236130</v>
      </c>
      <c r="S72" s="31">
        <v>11179998</v>
      </c>
      <c r="T72" s="36">
        <f t="shared" si="12"/>
        <v>0.2872343524947798</v>
      </c>
      <c r="U72" s="36">
        <f t="shared" si="13"/>
        <v>-0.3548512262703446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40611113</v>
      </c>
      <c r="E73" s="31">
        <v>40611113</v>
      </c>
      <c r="F73" s="31">
        <v>2879200</v>
      </c>
      <c r="G73" s="36">
        <f t="shared" si="7"/>
        <v>7.0896850327643077E-2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2879200</v>
      </c>
      <c r="O73" s="36">
        <f t="shared" si="11"/>
        <v>7.0896850327643077E-2</v>
      </c>
      <c r="P73" s="31">
        <v>15512477</v>
      </c>
      <c r="Q73" s="31">
        <v>39180684</v>
      </c>
      <c r="R73" s="31">
        <v>40068402</v>
      </c>
      <c r="S73" s="31">
        <v>15512477</v>
      </c>
      <c r="T73" s="36">
        <f t="shared" si="12"/>
        <v>0.39592154644365063</v>
      </c>
      <c r="U73" s="36">
        <f t="shared" si="13"/>
        <v>-0.81439456767607132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161980545</v>
      </c>
      <c r="E74" s="31">
        <v>161980545</v>
      </c>
      <c r="F74" s="31">
        <v>23910326</v>
      </c>
      <c r="G74" s="36">
        <f t="shared" si="7"/>
        <v>0.14761233208593044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23910326</v>
      </c>
      <c r="O74" s="36">
        <f t="shared" si="11"/>
        <v>0.14761233208593044</v>
      </c>
      <c r="P74" s="31">
        <v>18833386</v>
      </c>
      <c r="Q74" s="31">
        <v>102085695</v>
      </c>
      <c r="R74" s="31">
        <v>141057838</v>
      </c>
      <c r="S74" s="31">
        <v>18833386</v>
      </c>
      <c r="T74" s="36">
        <f t="shared" si="12"/>
        <v>0.18448604380858649</v>
      </c>
      <c r="U74" s="36">
        <f t="shared" si="13"/>
        <v>0.26957128155287635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13563318</v>
      </c>
      <c r="E75" s="31">
        <v>13563318</v>
      </c>
      <c r="F75" s="31">
        <v>3362758</v>
      </c>
      <c r="G75" s="36">
        <f t="shared" si="7"/>
        <v>0.24793033680991627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3362758</v>
      </c>
      <c r="O75" s="36">
        <f t="shared" si="11"/>
        <v>0.24793033680991627</v>
      </c>
      <c r="P75" s="31">
        <v>3164792</v>
      </c>
      <c r="Q75" s="31">
        <v>11861158</v>
      </c>
      <c r="R75" s="31">
        <v>11716785</v>
      </c>
      <c r="S75" s="31">
        <v>3164792</v>
      </c>
      <c r="T75" s="36">
        <f t="shared" si="12"/>
        <v>0.26681981641252905</v>
      </c>
      <c r="U75" s="36">
        <f t="shared" si="13"/>
        <v>6.2552610092543315E-2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24658275</v>
      </c>
      <c r="E76" s="31">
        <v>24658275</v>
      </c>
      <c r="F76" s="31">
        <v>32200</v>
      </c>
      <c r="G76" s="36">
        <f t="shared" si="7"/>
        <v>1.3058496589887167E-3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32200</v>
      </c>
      <c r="O76" s="36">
        <f t="shared" si="11"/>
        <v>1.3058496589887167E-3</v>
      </c>
      <c r="P76" s="31">
        <v>1272762</v>
      </c>
      <c r="Q76" s="31">
        <v>17679306</v>
      </c>
      <c r="R76" s="31">
        <v>26822489</v>
      </c>
      <c r="S76" s="31">
        <v>1272762</v>
      </c>
      <c r="T76" s="36">
        <f t="shared" si="12"/>
        <v>7.1991626820645568E-2</v>
      </c>
      <c r="U76" s="36">
        <f t="shared" si="13"/>
        <v>-0.97470069030973583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334814242</v>
      </c>
      <c r="E78" s="32">
        <f>SUM(E71:E77)</f>
        <v>334814242</v>
      </c>
      <c r="F78" s="32">
        <f>SUM(F71:F77)</f>
        <v>48934336</v>
      </c>
      <c r="G78" s="37">
        <f t="shared" si="7"/>
        <v>0.1461536872138193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48934336</v>
      </c>
      <c r="O78" s="37">
        <f t="shared" si="11"/>
        <v>0.1461536872138193</v>
      </c>
      <c r="P78" s="32">
        <f>SUM(P71:P77)</f>
        <v>57482438</v>
      </c>
      <c r="Q78" s="32">
        <f>SUM(Q71:Q77)</f>
        <v>250437477</v>
      </c>
      <c r="R78" s="32">
        <f>SUM(R71:R77)</f>
        <v>307252568</v>
      </c>
      <c r="S78" s="32">
        <f>SUM(S71:S77)</f>
        <v>57482438</v>
      </c>
      <c r="T78" s="37">
        <f t="shared" si="12"/>
        <v>0.22952809894343409</v>
      </c>
      <c r="U78" s="37">
        <f t="shared" si="13"/>
        <v>-0.14870806279998072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57396404</v>
      </c>
      <c r="E79" s="31">
        <v>57396404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10801728</v>
      </c>
      <c r="Q79" s="31">
        <v>48444737</v>
      </c>
      <c r="R79" s="31">
        <v>57289650</v>
      </c>
      <c r="S79" s="31">
        <v>10801728</v>
      </c>
      <c r="T79" s="36">
        <f t="shared" si="12"/>
        <v>0.22297010302687781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40204175</v>
      </c>
      <c r="E80" s="31">
        <v>40204175</v>
      </c>
      <c r="F80" s="31">
        <v>2253063</v>
      </c>
      <c r="G80" s="36">
        <f t="shared" si="7"/>
        <v>5.6040523154622622E-2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2253063</v>
      </c>
      <c r="O80" s="36">
        <f t="shared" si="11"/>
        <v>5.6040523154622622E-2</v>
      </c>
      <c r="P80" s="31">
        <v>3500</v>
      </c>
      <c r="Q80" s="31">
        <v>30318035</v>
      </c>
      <c r="R80" s="31">
        <v>30308035</v>
      </c>
      <c r="S80" s="31">
        <v>3500</v>
      </c>
      <c r="T80" s="36">
        <f t="shared" si="12"/>
        <v>1.1544283790159884E-4</v>
      </c>
      <c r="U80" s="36">
        <f t="shared" si="13"/>
        <v>642.73228571428569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74245640</v>
      </c>
      <c r="E81" s="31">
        <v>74245640</v>
      </c>
      <c r="F81" s="31">
        <v>12962052</v>
      </c>
      <c r="G81" s="36">
        <f t="shared" si="7"/>
        <v>0.17458334253701632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12962052</v>
      </c>
      <c r="O81" s="36">
        <f t="shared" si="11"/>
        <v>0.17458334253701632</v>
      </c>
      <c r="P81" s="31">
        <v>14776123</v>
      </c>
      <c r="Q81" s="31">
        <v>70950030</v>
      </c>
      <c r="R81" s="31">
        <v>64853030</v>
      </c>
      <c r="S81" s="31">
        <v>14776123</v>
      </c>
      <c r="T81" s="36">
        <f t="shared" si="12"/>
        <v>0.20826098311727281</v>
      </c>
      <c r="U81" s="36">
        <f t="shared" si="13"/>
        <v>-0.12277043172962221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171846219</v>
      </c>
      <c r="E84" s="32">
        <f>SUM(E79:E83)</f>
        <v>171846219</v>
      </c>
      <c r="F84" s="32">
        <f>SUM(F79:F83)</f>
        <v>15215115</v>
      </c>
      <c r="G84" s="37">
        <f t="shared" si="7"/>
        <v>8.8539131605799251E-2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15215115</v>
      </c>
      <c r="O84" s="37">
        <f t="shared" si="11"/>
        <v>8.8539131605799251E-2</v>
      </c>
      <c r="P84" s="32">
        <f>SUM(P79:P83)</f>
        <v>25581351</v>
      </c>
      <c r="Q84" s="32">
        <f>SUM(Q79:Q83)</f>
        <v>149712802</v>
      </c>
      <c r="R84" s="32">
        <f>SUM(R79:R83)</f>
        <v>152450715</v>
      </c>
      <c r="S84" s="32">
        <f>SUM(S79:S83)</f>
        <v>25581351</v>
      </c>
      <c r="T84" s="37">
        <f t="shared" si="12"/>
        <v>0.1708694958497938</v>
      </c>
      <c r="U84" s="37">
        <f t="shared" si="13"/>
        <v>-0.4052262916059437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1078354959</v>
      </c>
      <c r="E85" s="32">
        <f>SUM(E57,E59:E62,E64:E69,E71:E77,E79:E83)</f>
        <v>1078354959</v>
      </c>
      <c r="F85" s="32">
        <f>SUM(F57,F59:F62,F64:F69,F71:F77,F79:F83)</f>
        <v>179715010</v>
      </c>
      <c r="G85" s="37">
        <f t="shared" si="7"/>
        <v>0.16665663611048503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179715010</v>
      </c>
      <c r="O85" s="37">
        <f t="shared" si="11"/>
        <v>0.16665663611048503</v>
      </c>
      <c r="P85" s="32">
        <f>SUM(P57,P59:P62,P64:P69,P71:P77,P79:P83)</f>
        <v>191915848</v>
      </c>
      <c r="Q85" s="32">
        <f>SUM(Q57,Q59:Q62,Q64:Q69,Q71:Q77,Q79:Q83)</f>
        <v>943379533</v>
      </c>
      <c r="R85" s="32">
        <f>SUM(R57,R59:R62,R64:R69,R71:R77,R79:R83)</f>
        <v>981727035</v>
      </c>
      <c r="S85" s="32">
        <f>SUM(S57,S59:S62,S64:S69,S71:S77,S79:S83)</f>
        <v>191915848</v>
      </c>
      <c r="T85" s="37">
        <f t="shared" si="12"/>
        <v>0.20343439865575291</v>
      </c>
      <c r="U85" s="37">
        <f t="shared" si="13"/>
        <v>-6.3573895158465454E-2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2034002934</v>
      </c>
      <c r="E88" s="31">
        <v>2034002934</v>
      </c>
      <c r="F88" s="31">
        <v>370366708</v>
      </c>
      <c r="G88" s="36">
        <f t="shared" ref="G88:G99" si="14">IF(($D88      =0),0,($F88      /$D88      ))</f>
        <v>0.18208759771631677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370366708</v>
      </c>
      <c r="O88" s="36">
        <f t="shared" ref="O88:O99" si="18">IF(($D88      =0),0,($N88      /$D88      ))</f>
        <v>0.18208759771631677</v>
      </c>
      <c r="P88" s="31">
        <v>344758393</v>
      </c>
      <c r="Q88" s="31">
        <v>1836464923</v>
      </c>
      <c r="R88" s="31">
        <v>1971795852</v>
      </c>
      <c r="S88" s="31">
        <v>344758393</v>
      </c>
      <c r="T88" s="36">
        <f t="shared" ref="T88:T99" si="19">IF(($Q88      =0),0,($S88      /$Q88      ))</f>
        <v>0.18772936454283695</v>
      </c>
      <c r="U88" s="36">
        <f t="shared" ref="U88:U99" si="20">IF(($P88      =0),0,(($F88      /$P88      )-1))</f>
        <v>7.4279018350105863E-2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3444394000</v>
      </c>
      <c r="E89" s="31">
        <v>3444394000</v>
      </c>
      <c r="F89" s="31">
        <v>893920651</v>
      </c>
      <c r="G89" s="36">
        <f t="shared" si="14"/>
        <v>0.25952915113660052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893920651</v>
      </c>
      <c r="O89" s="36">
        <f t="shared" si="18"/>
        <v>0.25952915113660052</v>
      </c>
      <c r="P89" s="31">
        <v>695587210</v>
      </c>
      <c r="Q89" s="31">
        <v>2959355000</v>
      </c>
      <c r="R89" s="31">
        <v>2998579000</v>
      </c>
      <c r="S89" s="31">
        <v>695587210</v>
      </c>
      <c r="T89" s="36">
        <f t="shared" si="19"/>
        <v>0.23504689704344359</v>
      </c>
      <c r="U89" s="36">
        <f t="shared" si="20"/>
        <v>0.28513094856933896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1563529331</v>
      </c>
      <c r="E90" s="31">
        <v>1563529331</v>
      </c>
      <c r="F90" s="31">
        <v>128377319</v>
      </c>
      <c r="G90" s="36">
        <f t="shared" si="14"/>
        <v>8.2107394120897376E-2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128377319</v>
      </c>
      <c r="O90" s="36">
        <f t="shared" si="18"/>
        <v>8.2107394120897376E-2</v>
      </c>
      <c r="P90" s="31">
        <v>147928866</v>
      </c>
      <c r="Q90" s="31">
        <v>1992253372</v>
      </c>
      <c r="R90" s="31">
        <v>1669947637</v>
      </c>
      <c r="S90" s="31">
        <v>147928866</v>
      </c>
      <c r="T90" s="36">
        <f t="shared" si="19"/>
        <v>7.4252034444542522E-2</v>
      </c>
      <c r="U90" s="36">
        <f t="shared" si="20"/>
        <v>-0.13216857215683653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7041926265</v>
      </c>
      <c r="E91" s="32">
        <f>SUM(E88:E90)</f>
        <v>7041926265</v>
      </c>
      <c r="F91" s="32">
        <f>SUM(F88:F90)</f>
        <v>1392664678</v>
      </c>
      <c r="G91" s="37">
        <f t="shared" si="14"/>
        <v>0.19776757460836605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1392664678</v>
      </c>
      <c r="O91" s="37">
        <f t="shared" si="18"/>
        <v>0.19776757460836605</v>
      </c>
      <c r="P91" s="32">
        <f>SUM(P88:P90)</f>
        <v>1188274469</v>
      </c>
      <c r="Q91" s="32">
        <f>SUM(Q88:Q90)</f>
        <v>6788073295</v>
      </c>
      <c r="R91" s="32">
        <f>SUM(R88:R90)</f>
        <v>6640322489</v>
      </c>
      <c r="S91" s="32">
        <f>SUM(S88:S90)</f>
        <v>1188274469</v>
      </c>
      <c r="T91" s="37">
        <f t="shared" si="19"/>
        <v>0.17505327614468547</v>
      </c>
      <c r="U91" s="37">
        <f t="shared" si="20"/>
        <v>0.17200589117428899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223104231</v>
      </c>
      <c r="E92" s="31">
        <v>223104231</v>
      </c>
      <c r="F92" s="31">
        <v>49239515</v>
      </c>
      <c r="G92" s="36">
        <f t="shared" si="14"/>
        <v>0.22070184316674837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49239515</v>
      </c>
      <c r="O92" s="36">
        <f t="shared" si="18"/>
        <v>0.22070184316674837</v>
      </c>
      <c r="P92" s="31">
        <v>29857981</v>
      </c>
      <c r="Q92" s="31">
        <v>203942234</v>
      </c>
      <c r="R92" s="31">
        <v>203232401</v>
      </c>
      <c r="S92" s="31">
        <v>29857981</v>
      </c>
      <c r="T92" s="36">
        <f t="shared" si="19"/>
        <v>0.14640410872423806</v>
      </c>
      <c r="U92" s="36">
        <f t="shared" si="20"/>
        <v>0.64912406501966768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100619328</v>
      </c>
      <c r="E93" s="31">
        <v>100619328</v>
      </c>
      <c r="F93" s="31">
        <v>14722206</v>
      </c>
      <c r="G93" s="36">
        <f t="shared" si="14"/>
        <v>0.1463158847572506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14722206</v>
      </c>
      <c r="O93" s="36">
        <f t="shared" si="18"/>
        <v>0.1463158847572506</v>
      </c>
      <c r="P93" s="31">
        <v>12695418</v>
      </c>
      <c r="Q93" s="31">
        <v>72315548</v>
      </c>
      <c r="R93" s="31">
        <v>79317112</v>
      </c>
      <c r="S93" s="31">
        <v>12695418</v>
      </c>
      <c r="T93" s="36">
        <f t="shared" si="19"/>
        <v>0.17555585695070719</v>
      </c>
      <c r="U93" s="36">
        <f t="shared" si="20"/>
        <v>0.15964720499947305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57440254</v>
      </c>
      <c r="E94" s="31">
        <v>57440254</v>
      </c>
      <c r="F94" s="31">
        <v>7879641</v>
      </c>
      <c r="G94" s="36">
        <f t="shared" si="14"/>
        <v>0.13717977291674233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7879641</v>
      </c>
      <c r="O94" s="36">
        <f t="shared" si="18"/>
        <v>0.13717977291674233</v>
      </c>
      <c r="P94" s="31">
        <v>8599191</v>
      </c>
      <c r="Q94" s="31">
        <v>51935417</v>
      </c>
      <c r="R94" s="31">
        <v>55913321</v>
      </c>
      <c r="S94" s="31">
        <v>8599191</v>
      </c>
      <c r="T94" s="36">
        <f t="shared" si="19"/>
        <v>0.16557469828344692</v>
      </c>
      <c r="U94" s="36">
        <f t="shared" si="20"/>
        <v>-8.3676476077807815E-2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0</v>
      </c>
      <c r="E95" s="31">
        <v>0</v>
      </c>
      <c r="F95" s="31">
        <v>0</v>
      </c>
      <c r="G95" s="36">
        <f t="shared" si="14"/>
        <v>0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0</v>
      </c>
      <c r="O95" s="36">
        <f t="shared" si="18"/>
        <v>0</v>
      </c>
      <c r="P95" s="31">
        <v>0</v>
      </c>
      <c r="Q95" s="31">
        <v>0</v>
      </c>
      <c r="R95" s="31">
        <v>0</v>
      </c>
      <c r="S95" s="31">
        <v>0</v>
      </c>
      <c r="T95" s="36">
        <f t="shared" si="19"/>
        <v>0</v>
      </c>
      <c r="U95" s="36">
        <f t="shared" si="20"/>
        <v>0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381163813</v>
      </c>
      <c r="E96" s="32">
        <f>SUM(E92:E95)</f>
        <v>381163813</v>
      </c>
      <c r="F96" s="32">
        <f>SUM(F92:F95)</f>
        <v>71841362</v>
      </c>
      <c r="G96" s="37">
        <f t="shared" si="14"/>
        <v>0.18847896770305422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71841362</v>
      </c>
      <c r="O96" s="37">
        <f t="shared" si="18"/>
        <v>0.18847896770305422</v>
      </c>
      <c r="P96" s="32">
        <f>SUM(P92:P95)</f>
        <v>51152590</v>
      </c>
      <c r="Q96" s="32">
        <f>SUM(Q92:Q95)</f>
        <v>328193199</v>
      </c>
      <c r="R96" s="32">
        <f>SUM(R92:R95)</f>
        <v>338462834</v>
      </c>
      <c r="S96" s="32">
        <f>SUM(S92:S95)</f>
        <v>51152590</v>
      </c>
      <c r="T96" s="37">
        <f t="shared" si="19"/>
        <v>0.15586121271208914</v>
      </c>
      <c r="U96" s="37">
        <f t="shared" si="20"/>
        <v>0.4044520912821814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114798729</v>
      </c>
      <c r="E97" s="31">
        <v>114798729</v>
      </c>
      <c r="F97" s="31">
        <v>20222823</v>
      </c>
      <c r="G97" s="36">
        <f t="shared" si="14"/>
        <v>0.1761589451046971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20222823</v>
      </c>
      <c r="O97" s="36">
        <f t="shared" si="18"/>
        <v>0.1761589451046971</v>
      </c>
      <c r="P97" s="31">
        <v>25554713</v>
      </c>
      <c r="Q97" s="31">
        <v>120480622</v>
      </c>
      <c r="R97" s="31">
        <v>114874476</v>
      </c>
      <c r="S97" s="31">
        <v>25554713</v>
      </c>
      <c r="T97" s="36">
        <f t="shared" si="19"/>
        <v>0.21210641658207907</v>
      </c>
      <c r="U97" s="36">
        <f t="shared" si="20"/>
        <v>-0.20864605288269134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80964929</v>
      </c>
      <c r="E98" s="31">
        <v>80964929</v>
      </c>
      <c r="F98" s="31">
        <v>11391826</v>
      </c>
      <c r="G98" s="36">
        <f t="shared" si="14"/>
        <v>0.14070074710989988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11391826</v>
      </c>
      <c r="O98" s="36">
        <f t="shared" si="18"/>
        <v>0.14070074710989988</v>
      </c>
      <c r="P98" s="31">
        <v>11844026</v>
      </c>
      <c r="Q98" s="31">
        <v>81379067</v>
      </c>
      <c r="R98" s="31">
        <v>89319712</v>
      </c>
      <c r="S98" s="31">
        <v>11844026</v>
      </c>
      <c r="T98" s="36">
        <f t="shared" si="19"/>
        <v>0.14554143266351285</v>
      </c>
      <c r="U98" s="36">
        <f t="shared" si="20"/>
        <v>-3.8179585218742318E-2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122546842</v>
      </c>
      <c r="E99" s="31">
        <v>122546842</v>
      </c>
      <c r="F99" s="31">
        <v>60232806</v>
      </c>
      <c r="G99" s="36">
        <f t="shared" si="14"/>
        <v>0.49150843071092765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60232806</v>
      </c>
      <c r="O99" s="36">
        <f t="shared" si="18"/>
        <v>0.49150843071092765</v>
      </c>
      <c r="P99" s="31">
        <v>64225676</v>
      </c>
      <c r="Q99" s="31">
        <v>93012388</v>
      </c>
      <c r="R99" s="31">
        <v>83444051</v>
      </c>
      <c r="S99" s="31">
        <v>64225676</v>
      </c>
      <c r="T99" s="36">
        <f t="shared" si="19"/>
        <v>0.69050668820587635</v>
      </c>
      <c r="U99" s="36">
        <f t="shared" si="20"/>
        <v>-6.2169372884452012E-2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318310500</v>
      </c>
      <c r="E101" s="32">
        <f>SUM(E97:E100)</f>
        <v>318310500</v>
      </c>
      <c r="F101" s="32">
        <f>SUM(F97:F100)</f>
        <v>91847455</v>
      </c>
      <c r="G101" s="37">
        <f>IF(($D101     =0),0,($F101     /$D101     ))</f>
        <v>0.28854673345679771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91847455</v>
      </c>
      <c r="O101" s="37">
        <f>IF(($D101     =0),0,($N101     /$D101     ))</f>
        <v>0.28854673345679771</v>
      </c>
      <c r="P101" s="32">
        <f>SUM(P97:P100)</f>
        <v>101624415</v>
      </c>
      <c r="Q101" s="32">
        <f>SUM(Q97:Q100)</f>
        <v>294872077</v>
      </c>
      <c r="R101" s="32">
        <f>SUM(R97:R100)</f>
        <v>287638239</v>
      </c>
      <c r="S101" s="32">
        <f>SUM(S97:S100)</f>
        <v>101624415</v>
      </c>
      <c r="T101" s="37">
        <f>IF(($Q101     =0),0,($S101     /$Q101     ))</f>
        <v>0.34463899069019005</v>
      </c>
      <c r="U101" s="37">
        <f>IF(($P101     =0),0,(($F101     /$P101     )-1))</f>
        <v>-9.6206802272859382E-2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7741400578</v>
      </c>
      <c r="E102" s="32">
        <f>SUM(E88:E90,E92:E95,E97:E100)</f>
        <v>7741400578</v>
      </c>
      <c r="F102" s="32">
        <f>SUM(F88:F90,F92:F95,F97:F100)</f>
        <v>1556353495</v>
      </c>
      <c r="G102" s="37">
        <f>IF(($D102     =0),0,($F102     /$D102     ))</f>
        <v>0.20104288356075301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1556353495</v>
      </c>
      <c r="O102" s="37">
        <f>IF(($D102     =0),0,($N102     /$D102     ))</f>
        <v>0.20104288356075301</v>
      </c>
      <c r="P102" s="32">
        <f>SUM(P88:P90,P92:P95,P97:P100)</f>
        <v>1341051474</v>
      </c>
      <c r="Q102" s="32">
        <f>SUM(Q88:Q90,Q92:Q95,Q97:Q100)</f>
        <v>7411138571</v>
      </c>
      <c r="R102" s="32">
        <f>SUM(R88:R90,R92:R95,R97:R100)</f>
        <v>7266423562</v>
      </c>
      <c r="S102" s="32">
        <f>SUM(S88:S90,S92:S95,S97:S100)</f>
        <v>1341051474</v>
      </c>
      <c r="T102" s="37">
        <f>IF(($Q102     =0),0,($S102     /$Q102     ))</f>
        <v>0.18095080278859896</v>
      </c>
      <c r="U102" s="37">
        <f>IF(($P102     =0),0,(($F102     /$P102     )-1))</f>
        <v>0.16054717150998776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1714969630</v>
      </c>
      <c r="E105" s="31">
        <v>1714969630</v>
      </c>
      <c r="F105" s="31">
        <v>276677096</v>
      </c>
      <c r="G105" s="36">
        <f t="shared" ref="G105:G136" si="21">IF(($D105     =0),0,($F105     /$D105     ))</f>
        <v>0.16133060968549046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276677096</v>
      </c>
      <c r="O105" s="36">
        <f t="shared" ref="O105:O136" si="25">IF(($D105     =0),0,($N105     /$D105     ))</f>
        <v>0.16133060968549046</v>
      </c>
      <c r="P105" s="31">
        <v>285510497</v>
      </c>
      <c r="Q105" s="31">
        <v>1509218510</v>
      </c>
      <c r="R105" s="31">
        <v>1457584949</v>
      </c>
      <c r="S105" s="31">
        <v>285510497</v>
      </c>
      <c r="T105" s="36">
        <f t="shared" ref="T105:T136" si="26">IF(($Q105     =0),0,($S105     /$Q105     ))</f>
        <v>0.18917770694450334</v>
      </c>
      <c r="U105" s="36">
        <f t="shared" ref="U105:U136" si="27">IF(($P105     =0),0,(($F105     /$P105     )-1))</f>
        <v>-3.0938971045957775E-2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1714969630</v>
      </c>
      <c r="E106" s="32">
        <f>E105</f>
        <v>1714969630</v>
      </c>
      <c r="F106" s="32">
        <f>F105</f>
        <v>276677096</v>
      </c>
      <c r="G106" s="37">
        <f t="shared" si="21"/>
        <v>0.16133060968549046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276677096</v>
      </c>
      <c r="O106" s="37">
        <f t="shared" si="25"/>
        <v>0.16133060968549046</v>
      </c>
      <c r="P106" s="32">
        <f>P105</f>
        <v>285510497</v>
      </c>
      <c r="Q106" s="32">
        <f>Q105</f>
        <v>1509218510</v>
      </c>
      <c r="R106" s="32">
        <f>R105</f>
        <v>1457584949</v>
      </c>
      <c r="S106" s="32">
        <f>S105</f>
        <v>285510497</v>
      </c>
      <c r="T106" s="37">
        <f t="shared" si="26"/>
        <v>0.18917770694450334</v>
      </c>
      <c r="U106" s="37">
        <f t="shared" si="27"/>
        <v>-3.0938971045957775E-2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38446310</v>
      </c>
      <c r="E107" s="31">
        <v>38446310</v>
      </c>
      <c r="F107" s="31">
        <v>5114432</v>
      </c>
      <c r="G107" s="36">
        <f t="shared" si="21"/>
        <v>0.13302790306794071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5114432</v>
      </c>
      <c r="O107" s="36">
        <f t="shared" si="25"/>
        <v>0.13302790306794071</v>
      </c>
      <c r="P107" s="31">
        <v>3877382</v>
      </c>
      <c r="Q107" s="31">
        <v>29701351</v>
      </c>
      <c r="R107" s="31">
        <v>33283951</v>
      </c>
      <c r="S107" s="31">
        <v>3877382</v>
      </c>
      <c r="T107" s="36">
        <f t="shared" si="26"/>
        <v>0.13054564420318793</v>
      </c>
      <c r="U107" s="36">
        <f t="shared" si="27"/>
        <v>0.31904259110915567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6856908</v>
      </c>
      <c r="E108" s="31">
        <v>6856908</v>
      </c>
      <c r="F108" s="31">
        <v>515469</v>
      </c>
      <c r="G108" s="36">
        <f t="shared" si="21"/>
        <v>7.5175137248450763E-2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515469</v>
      </c>
      <c r="O108" s="36">
        <f t="shared" si="25"/>
        <v>7.5175137248450763E-2</v>
      </c>
      <c r="P108" s="31">
        <v>322195</v>
      </c>
      <c r="Q108" s="31">
        <v>3225391</v>
      </c>
      <c r="R108" s="31">
        <v>3338870</v>
      </c>
      <c r="S108" s="31">
        <v>322195</v>
      </c>
      <c r="T108" s="36">
        <f t="shared" si="26"/>
        <v>9.9893315260072349E-2</v>
      </c>
      <c r="U108" s="36">
        <f t="shared" si="27"/>
        <v>0.59986654044910681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16920072</v>
      </c>
      <c r="E109" s="31">
        <v>16920072</v>
      </c>
      <c r="F109" s="31">
        <v>2475115</v>
      </c>
      <c r="G109" s="36">
        <f t="shared" si="21"/>
        <v>0.14628276995511602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2475115</v>
      </c>
      <c r="O109" s="36">
        <f t="shared" si="25"/>
        <v>0.14628276995511602</v>
      </c>
      <c r="P109" s="31">
        <v>3767199</v>
      </c>
      <c r="Q109" s="31">
        <v>13373676</v>
      </c>
      <c r="R109" s="31">
        <v>13706868</v>
      </c>
      <c r="S109" s="31">
        <v>3767199</v>
      </c>
      <c r="T109" s="36">
        <f t="shared" si="26"/>
        <v>0.28168762275981563</v>
      </c>
      <c r="U109" s="36">
        <f t="shared" si="27"/>
        <v>-0.34298267758087642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180919640</v>
      </c>
      <c r="E110" s="31">
        <v>180919640</v>
      </c>
      <c r="F110" s="31">
        <v>40760478</v>
      </c>
      <c r="G110" s="36">
        <f t="shared" si="21"/>
        <v>0.22529603751146088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40760478</v>
      </c>
      <c r="O110" s="36">
        <f t="shared" si="25"/>
        <v>0.22529603751146088</v>
      </c>
      <c r="P110" s="31">
        <v>39375668</v>
      </c>
      <c r="Q110" s="31">
        <v>174365069</v>
      </c>
      <c r="R110" s="31">
        <v>179630386</v>
      </c>
      <c r="S110" s="31">
        <v>39375668</v>
      </c>
      <c r="T110" s="36">
        <f t="shared" si="26"/>
        <v>0.22582314351046998</v>
      </c>
      <c r="U110" s="36">
        <f t="shared" si="27"/>
        <v>3.5169181129828697E-2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243142930</v>
      </c>
      <c r="E112" s="32">
        <f>SUM(E107:E111)</f>
        <v>243142930</v>
      </c>
      <c r="F112" s="32">
        <f>SUM(F107:F111)</f>
        <v>48865494</v>
      </c>
      <c r="G112" s="37">
        <f t="shared" si="21"/>
        <v>0.2009743569348284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48865494</v>
      </c>
      <c r="O112" s="37">
        <f t="shared" si="25"/>
        <v>0.2009743569348284</v>
      </c>
      <c r="P112" s="32">
        <f>SUM(P107:P111)</f>
        <v>47342444</v>
      </c>
      <c r="Q112" s="32">
        <f>SUM(Q107:Q111)</f>
        <v>220665487</v>
      </c>
      <c r="R112" s="32">
        <f>SUM(R107:R111)</f>
        <v>229960075</v>
      </c>
      <c r="S112" s="32">
        <f>SUM(S107:S111)</f>
        <v>47342444</v>
      </c>
      <c r="T112" s="37">
        <f t="shared" si="26"/>
        <v>0.21454394451815656</v>
      </c>
      <c r="U112" s="37">
        <f t="shared" si="27"/>
        <v>3.2170920453536311E-2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12191995</v>
      </c>
      <c r="E113" s="31">
        <v>12191995</v>
      </c>
      <c r="F113" s="31">
        <v>2063058</v>
      </c>
      <c r="G113" s="36">
        <f t="shared" si="21"/>
        <v>0.169214144198714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2063058</v>
      </c>
      <c r="O113" s="36">
        <f t="shared" si="25"/>
        <v>0.169214144198714</v>
      </c>
      <c r="P113" s="31">
        <v>1947953</v>
      </c>
      <c r="Q113" s="31">
        <v>10433750</v>
      </c>
      <c r="R113" s="31">
        <v>11986900</v>
      </c>
      <c r="S113" s="31">
        <v>1947953</v>
      </c>
      <c r="T113" s="36">
        <f t="shared" si="26"/>
        <v>0.18669730442074997</v>
      </c>
      <c r="U113" s="36">
        <f t="shared" si="27"/>
        <v>5.9090234723322421E-2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27075426</v>
      </c>
      <c r="E114" s="31">
        <v>27075426</v>
      </c>
      <c r="F114" s="31">
        <v>2927365</v>
      </c>
      <c r="G114" s="36">
        <f t="shared" si="21"/>
        <v>0.10811888980066278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2927365</v>
      </c>
      <c r="O114" s="36">
        <f t="shared" si="25"/>
        <v>0.10811888980066278</v>
      </c>
      <c r="P114" s="31">
        <v>3617109</v>
      </c>
      <c r="Q114" s="31">
        <v>32181465</v>
      </c>
      <c r="R114" s="31">
        <v>26562336</v>
      </c>
      <c r="S114" s="31">
        <v>3617109</v>
      </c>
      <c r="T114" s="36">
        <f t="shared" si="26"/>
        <v>0.11239727588535824</v>
      </c>
      <c r="U114" s="36">
        <f t="shared" si="27"/>
        <v>-0.19068930463527645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13073796</v>
      </c>
      <c r="E115" s="31">
        <v>13073796</v>
      </c>
      <c r="F115" s="31">
        <v>1002793</v>
      </c>
      <c r="G115" s="36">
        <f t="shared" si="21"/>
        <v>7.670251241490994E-2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1002793</v>
      </c>
      <c r="O115" s="36">
        <f t="shared" si="25"/>
        <v>7.670251241490994E-2</v>
      </c>
      <c r="P115" s="31">
        <v>969001</v>
      </c>
      <c r="Q115" s="31">
        <v>7866725</v>
      </c>
      <c r="R115" s="31">
        <v>13293167</v>
      </c>
      <c r="S115" s="31">
        <v>969001</v>
      </c>
      <c r="T115" s="36">
        <f t="shared" si="26"/>
        <v>0.12317717983023431</v>
      </c>
      <c r="U115" s="36">
        <f t="shared" si="27"/>
        <v>3.4873029026801783E-2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309084</v>
      </c>
      <c r="E116" s="31">
        <v>309084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406220</v>
      </c>
      <c r="R116" s="31">
        <v>406220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142301054</v>
      </c>
      <c r="E117" s="31">
        <v>142301054</v>
      </c>
      <c r="F117" s="31">
        <v>31973747</v>
      </c>
      <c r="G117" s="36">
        <f t="shared" si="21"/>
        <v>0.22469086560665952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31973747</v>
      </c>
      <c r="O117" s="36">
        <f t="shared" si="25"/>
        <v>0.22469086560665952</v>
      </c>
      <c r="P117" s="31">
        <v>20147169</v>
      </c>
      <c r="Q117" s="31">
        <v>23590656</v>
      </c>
      <c r="R117" s="31">
        <v>115751534</v>
      </c>
      <c r="S117" s="31">
        <v>20147169</v>
      </c>
      <c r="T117" s="36">
        <f t="shared" si="26"/>
        <v>0.85403174036364227</v>
      </c>
      <c r="U117" s="36">
        <f t="shared" si="27"/>
        <v>0.58700942052950467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556800</v>
      </c>
      <c r="E118" s="31">
        <v>556800</v>
      </c>
      <c r="F118" s="31">
        <v>93285</v>
      </c>
      <c r="G118" s="36">
        <f t="shared" si="21"/>
        <v>0.16753771551724139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93285</v>
      </c>
      <c r="O118" s="36">
        <f t="shared" si="25"/>
        <v>0.16753771551724139</v>
      </c>
      <c r="P118" s="31">
        <v>1647025</v>
      </c>
      <c r="Q118" s="31">
        <v>6550000</v>
      </c>
      <c r="R118" s="31">
        <v>888000</v>
      </c>
      <c r="S118" s="31">
        <v>1647025</v>
      </c>
      <c r="T118" s="36">
        <f t="shared" si="26"/>
        <v>0.25145419847328243</v>
      </c>
      <c r="U118" s="36">
        <f t="shared" si="27"/>
        <v>-0.94336151545969249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8193504</v>
      </c>
      <c r="E119" s="31">
        <v>8193504</v>
      </c>
      <c r="F119" s="31">
        <v>1624393</v>
      </c>
      <c r="G119" s="36">
        <f t="shared" si="21"/>
        <v>0.19825376298101521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1624393</v>
      </c>
      <c r="O119" s="36">
        <f t="shared" si="25"/>
        <v>0.19825376298101521</v>
      </c>
      <c r="P119" s="31">
        <v>1394773</v>
      </c>
      <c r="Q119" s="31">
        <v>8104560</v>
      </c>
      <c r="R119" s="31">
        <v>8165806</v>
      </c>
      <c r="S119" s="31">
        <v>1394773</v>
      </c>
      <c r="T119" s="36">
        <f t="shared" si="26"/>
        <v>0.17209731311755358</v>
      </c>
      <c r="U119" s="36">
        <f t="shared" si="27"/>
        <v>0.16462893961956526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203701659</v>
      </c>
      <c r="E121" s="32">
        <f>SUM(E113:E120)</f>
        <v>203701659</v>
      </c>
      <c r="F121" s="32">
        <f>SUM(F113:F120)</f>
        <v>39684641</v>
      </c>
      <c r="G121" s="37">
        <f t="shared" si="21"/>
        <v>0.19481746587051604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39684641</v>
      </c>
      <c r="O121" s="37">
        <f t="shared" si="25"/>
        <v>0.19481746587051604</v>
      </c>
      <c r="P121" s="32">
        <f>SUM(P113:P120)</f>
        <v>29723030</v>
      </c>
      <c r="Q121" s="32">
        <f>SUM(Q113:Q120)</f>
        <v>89133376</v>
      </c>
      <c r="R121" s="32">
        <f>SUM(R113:R120)</f>
        <v>177053963</v>
      </c>
      <c r="S121" s="32">
        <f>SUM(S113:S120)</f>
        <v>29723030</v>
      </c>
      <c r="T121" s="37">
        <f t="shared" si="26"/>
        <v>0.33346689347882436</v>
      </c>
      <c r="U121" s="37">
        <f t="shared" si="27"/>
        <v>0.33514789710201143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14161155</v>
      </c>
      <c r="E122" s="31">
        <v>14161155</v>
      </c>
      <c r="F122" s="31">
        <v>3119574</v>
      </c>
      <c r="G122" s="36">
        <f t="shared" si="21"/>
        <v>0.22029092965933922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3119574</v>
      </c>
      <c r="O122" s="36">
        <f t="shared" si="25"/>
        <v>0.22029092965933922</v>
      </c>
      <c r="P122" s="31">
        <v>3671748</v>
      </c>
      <c r="Q122" s="31">
        <v>14425149</v>
      </c>
      <c r="R122" s="31">
        <v>13510542</v>
      </c>
      <c r="S122" s="31">
        <v>3671748</v>
      </c>
      <c r="T122" s="36">
        <f t="shared" si="26"/>
        <v>0.25453796005850615</v>
      </c>
      <c r="U122" s="36">
        <f t="shared" si="27"/>
        <v>-0.15038450351167887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29418838</v>
      </c>
      <c r="E123" s="31">
        <v>29418838</v>
      </c>
      <c r="F123" s="31">
        <v>6615482</v>
      </c>
      <c r="G123" s="36">
        <f t="shared" si="21"/>
        <v>0.22487230800890232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6615482</v>
      </c>
      <c r="O123" s="36">
        <f t="shared" si="25"/>
        <v>0.22487230800890232</v>
      </c>
      <c r="P123" s="31">
        <v>653063</v>
      </c>
      <c r="Q123" s="31">
        <v>19374004</v>
      </c>
      <c r="R123" s="31">
        <v>19074004</v>
      </c>
      <c r="S123" s="31">
        <v>653063</v>
      </c>
      <c r="T123" s="36">
        <f t="shared" si="26"/>
        <v>3.3708210238833441E-2</v>
      </c>
      <c r="U123" s="36">
        <f t="shared" si="27"/>
        <v>9.1299292717547917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61405828</v>
      </c>
      <c r="E124" s="31">
        <v>61405828</v>
      </c>
      <c r="F124" s="31">
        <v>7243156</v>
      </c>
      <c r="G124" s="36">
        <f t="shared" si="21"/>
        <v>0.11795551392939445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7243156</v>
      </c>
      <c r="O124" s="36">
        <f t="shared" si="25"/>
        <v>0.11795551392939445</v>
      </c>
      <c r="P124" s="31">
        <v>6440344</v>
      </c>
      <c r="Q124" s="31">
        <v>50352672</v>
      </c>
      <c r="R124" s="31">
        <v>57984707</v>
      </c>
      <c r="S124" s="31">
        <v>6440344</v>
      </c>
      <c r="T124" s="36">
        <f t="shared" si="26"/>
        <v>0.12790471178967425</v>
      </c>
      <c r="U124" s="36">
        <f t="shared" si="27"/>
        <v>0.12465358993246323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104985821</v>
      </c>
      <c r="E126" s="32">
        <f>SUM(E122:E125)</f>
        <v>104985821</v>
      </c>
      <c r="F126" s="32">
        <f>SUM(F122:F125)</f>
        <v>16978212</v>
      </c>
      <c r="G126" s="37">
        <f t="shared" si="21"/>
        <v>0.16171909538146109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16978212</v>
      </c>
      <c r="O126" s="37">
        <f t="shared" si="25"/>
        <v>0.16171909538146109</v>
      </c>
      <c r="P126" s="32">
        <f>SUM(P122:P125)</f>
        <v>10765155</v>
      </c>
      <c r="Q126" s="32">
        <f>SUM(Q122:Q125)</f>
        <v>84151825</v>
      </c>
      <c r="R126" s="32">
        <f>SUM(R122:R125)</f>
        <v>90569253</v>
      </c>
      <c r="S126" s="32">
        <f>SUM(S122:S125)</f>
        <v>10765155</v>
      </c>
      <c r="T126" s="37">
        <f t="shared" si="26"/>
        <v>0.12792538961573324</v>
      </c>
      <c r="U126" s="37">
        <f t="shared" si="27"/>
        <v>0.57714515025561641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18851525</v>
      </c>
      <c r="E127" s="31">
        <v>18851525</v>
      </c>
      <c r="F127" s="31">
        <v>3763161</v>
      </c>
      <c r="G127" s="36">
        <f t="shared" si="21"/>
        <v>0.19962103861623928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3763161</v>
      </c>
      <c r="O127" s="36">
        <f t="shared" si="25"/>
        <v>0.19962103861623928</v>
      </c>
      <c r="P127" s="31">
        <v>3700529</v>
      </c>
      <c r="Q127" s="31">
        <v>18431421</v>
      </c>
      <c r="R127" s="31">
        <v>18311421</v>
      </c>
      <c r="S127" s="31">
        <v>3700529</v>
      </c>
      <c r="T127" s="36">
        <f t="shared" si="26"/>
        <v>0.200772854138593</v>
      </c>
      <c r="U127" s="36">
        <f t="shared" si="27"/>
        <v>1.6925147728878764E-2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11633448</v>
      </c>
      <c r="E128" s="31">
        <v>11633448</v>
      </c>
      <c r="F128" s="31">
        <v>65585</v>
      </c>
      <c r="G128" s="36">
        <f t="shared" si="21"/>
        <v>5.6376235145418627E-3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65585</v>
      </c>
      <c r="O128" s="36">
        <f t="shared" si="25"/>
        <v>5.6376235145418627E-3</v>
      </c>
      <c r="P128" s="31">
        <v>10495</v>
      </c>
      <c r="Q128" s="31">
        <v>12593155</v>
      </c>
      <c r="R128" s="31">
        <v>9666907</v>
      </c>
      <c r="S128" s="31">
        <v>10495</v>
      </c>
      <c r="T128" s="36">
        <f t="shared" si="26"/>
        <v>8.3338924995364548E-4</v>
      </c>
      <c r="U128" s="36">
        <f t="shared" si="27"/>
        <v>5.249166269652215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14720244</v>
      </c>
      <c r="E129" s="31">
        <v>14720244</v>
      </c>
      <c r="F129" s="31">
        <v>884717</v>
      </c>
      <c r="G129" s="36">
        <f t="shared" si="21"/>
        <v>6.0102060808231168E-2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884717</v>
      </c>
      <c r="O129" s="36">
        <f t="shared" si="25"/>
        <v>6.0102060808231168E-2</v>
      </c>
      <c r="P129" s="31">
        <v>1162838</v>
      </c>
      <c r="Q129" s="31">
        <v>14530448</v>
      </c>
      <c r="R129" s="31">
        <v>14780424</v>
      </c>
      <c r="S129" s="31">
        <v>1162838</v>
      </c>
      <c r="T129" s="36">
        <f t="shared" si="26"/>
        <v>8.0027677054417046E-2</v>
      </c>
      <c r="U129" s="36">
        <f t="shared" si="27"/>
        <v>-0.23917433038823976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11392845</v>
      </c>
      <c r="E130" s="31">
        <v>11392845</v>
      </c>
      <c r="F130" s="31">
        <v>2683933</v>
      </c>
      <c r="G130" s="36">
        <f t="shared" si="21"/>
        <v>0.23558057710782512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2683933</v>
      </c>
      <c r="O130" s="36">
        <f t="shared" si="25"/>
        <v>0.23558057710782512</v>
      </c>
      <c r="P130" s="31">
        <v>2784149</v>
      </c>
      <c r="Q130" s="31">
        <v>9314567</v>
      </c>
      <c r="R130" s="31">
        <v>10787071</v>
      </c>
      <c r="S130" s="31">
        <v>2784149</v>
      </c>
      <c r="T130" s="36">
        <f t="shared" si="26"/>
        <v>0.29890267577655516</v>
      </c>
      <c r="U130" s="36">
        <f t="shared" si="27"/>
        <v>-3.5995199969541813E-2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56598062</v>
      </c>
      <c r="E132" s="32">
        <f>SUM(E127:E131)</f>
        <v>56598062</v>
      </c>
      <c r="F132" s="32">
        <f>SUM(F127:F131)</f>
        <v>7397396</v>
      </c>
      <c r="G132" s="37">
        <f t="shared" si="21"/>
        <v>0.1307005176254975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7397396</v>
      </c>
      <c r="O132" s="37">
        <f t="shared" si="25"/>
        <v>0.1307005176254975</v>
      </c>
      <c r="P132" s="32">
        <f>SUM(P127:P131)</f>
        <v>7658011</v>
      </c>
      <c r="Q132" s="32">
        <f>SUM(Q127:Q131)</f>
        <v>54869591</v>
      </c>
      <c r="R132" s="32">
        <f>SUM(R127:R131)</f>
        <v>53545823</v>
      </c>
      <c r="S132" s="32">
        <f>SUM(S127:S131)</f>
        <v>7658011</v>
      </c>
      <c r="T132" s="37">
        <f t="shared" si="26"/>
        <v>0.13956748830148924</v>
      </c>
      <c r="U132" s="37">
        <f t="shared" si="27"/>
        <v>-3.4031682639264926E-2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101570253</v>
      </c>
      <c r="E133" s="31">
        <v>101570253</v>
      </c>
      <c r="F133" s="31">
        <v>21470456</v>
      </c>
      <c r="G133" s="36">
        <f t="shared" si="21"/>
        <v>0.21138527635645449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21470456</v>
      </c>
      <c r="O133" s="36">
        <f t="shared" si="25"/>
        <v>0.21138527635645449</v>
      </c>
      <c r="P133" s="31">
        <v>9778707</v>
      </c>
      <c r="Q133" s="31">
        <v>43530413</v>
      </c>
      <c r="R133" s="31">
        <v>102184741</v>
      </c>
      <c r="S133" s="31">
        <v>9778707</v>
      </c>
      <c r="T133" s="36">
        <f t="shared" si="26"/>
        <v>0.22464080457954763</v>
      </c>
      <c r="U133" s="36">
        <f t="shared" si="27"/>
        <v>1.1956334308820176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3246227</v>
      </c>
      <c r="E134" s="31">
        <v>3246227</v>
      </c>
      <c r="F134" s="31">
        <v>396338</v>
      </c>
      <c r="G134" s="36">
        <f t="shared" si="21"/>
        <v>0.12209189314240809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396338</v>
      </c>
      <c r="O134" s="36">
        <f t="shared" si="25"/>
        <v>0.12209189314240809</v>
      </c>
      <c r="P134" s="31">
        <v>488908</v>
      </c>
      <c r="Q134" s="31">
        <v>2174246</v>
      </c>
      <c r="R134" s="31">
        <v>2536844</v>
      </c>
      <c r="S134" s="31">
        <v>488908</v>
      </c>
      <c r="T134" s="36">
        <f t="shared" si="26"/>
        <v>0.22486323994616986</v>
      </c>
      <c r="U134" s="36">
        <f t="shared" si="27"/>
        <v>-0.18934032578726467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22397337</v>
      </c>
      <c r="E135" s="31">
        <v>22397337</v>
      </c>
      <c r="F135" s="31">
        <v>5875284</v>
      </c>
      <c r="G135" s="36">
        <f t="shared" si="21"/>
        <v>0.26232064999513111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5875284</v>
      </c>
      <c r="O135" s="36">
        <f t="shared" si="25"/>
        <v>0.26232064999513111</v>
      </c>
      <c r="P135" s="31">
        <v>3949321</v>
      </c>
      <c r="Q135" s="31">
        <v>18149868</v>
      </c>
      <c r="R135" s="31">
        <v>23344351</v>
      </c>
      <c r="S135" s="31">
        <v>3949321</v>
      </c>
      <c r="T135" s="36">
        <f t="shared" si="26"/>
        <v>0.21759502603545106</v>
      </c>
      <c r="U135" s="36">
        <f t="shared" si="27"/>
        <v>0.48766939937270237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127213817</v>
      </c>
      <c r="E137" s="32">
        <f>SUM(E133:E136)</f>
        <v>127213817</v>
      </c>
      <c r="F137" s="32">
        <f>SUM(F133:F136)</f>
        <v>27742078</v>
      </c>
      <c r="G137" s="37">
        <f t="shared" ref="G137:G170" si="28">IF(($D137     =0),0,($F137     /$D137     ))</f>
        <v>0.21807440932300617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27742078</v>
      </c>
      <c r="O137" s="37">
        <f t="shared" ref="O137:O170" si="32">IF(($D137     =0),0,($N137     /$D137     ))</f>
        <v>0.21807440932300617</v>
      </c>
      <c r="P137" s="32">
        <f>SUM(P133:P136)</f>
        <v>14216936</v>
      </c>
      <c r="Q137" s="32">
        <f>SUM(Q133:Q136)</f>
        <v>63854527</v>
      </c>
      <c r="R137" s="32">
        <f>SUM(R133:R136)</f>
        <v>128065936</v>
      </c>
      <c r="S137" s="32">
        <f>SUM(S133:S136)</f>
        <v>14216936</v>
      </c>
      <c r="T137" s="37">
        <f t="shared" ref="T137:T170" si="33">IF(($Q137     =0),0,($S137     /$Q137     ))</f>
        <v>0.22264570215984844</v>
      </c>
      <c r="U137" s="37">
        <f t="shared" ref="U137:U170" si="34">IF(($P137     =0),0,(($F137     /$P137     )-1))</f>
        <v>0.95134014811630307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5910144</v>
      </c>
      <c r="E139" s="31">
        <v>5910144</v>
      </c>
      <c r="F139" s="31">
        <v>437312</v>
      </c>
      <c r="G139" s="36">
        <f t="shared" si="28"/>
        <v>7.3993459381023544E-2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437312</v>
      </c>
      <c r="O139" s="36">
        <f t="shared" si="32"/>
        <v>7.3993459381023544E-2</v>
      </c>
      <c r="P139" s="31">
        <v>233439</v>
      </c>
      <c r="Q139" s="31">
        <v>8896959</v>
      </c>
      <c r="R139" s="31">
        <v>9267794</v>
      </c>
      <c r="S139" s="31">
        <v>233439</v>
      </c>
      <c r="T139" s="36">
        <f t="shared" si="33"/>
        <v>2.6238066287593322E-2</v>
      </c>
      <c r="U139" s="36">
        <f t="shared" si="34"/>
        <v>0.87334592762991625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26230658</v>
      </c>
      <c r="E140" s="31">
        <v>26230658</v>
      </c>
      <c r="F140" s="31">
        <v>3919303</v>
      </c>
      <c r="G140" s="36">
        <f t="shared" si="28"/>
        <v>0.14941687699942563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3919303</v>
      </c>
      <c r="O140" s="36">
        <f t="shared" si="32"/>
        <v>0.14941687699942563</v>
      </c>
      <c r="P140" s="31">
        <v>2690871</v>
      </c>
      <c r="Q140" s="31">
        <v>32608633</v>
      </c>
      <c r="R140" s="31">
        <v>23402090</v>
      </c>
      <c r="S140" s="31">
        <v>2690871</v>
      </c>
      <c r="T140" s="36">
        <f t="shared" si="33"/>
        <v>8.2520202548815827E-2</v>
      </c>
      <c r="U140" s="36">
        <f t="shared" si="34"/>
        <v>0.456518354094269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8464699</v>
      </c>
      <c r="E141" s="31">
        <v>8464699</v>
      </c>
      <c r="F141" s="31">
        <v>4097726</v>
      </c>
      <c r="G141" s="36">
        <f t="shared" si="28"/>
        <v>0.48409589047407359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4097726</v>
      </c>
      <c r="O141" s="36">
        <f t="shared" si="32"/>
        <v>0.48409589047407359</v>
      </c>
      <c r="P141" s="31">
        <v>4259009</v>
      </c>
      <c r="Q141" s="31">
        <v>16487448</v>
      </c>
      <c r="R141" s="31">
        <v>16487448</v>
      </c>
      <c r="S141" s="31">
        <v>4259009</v>
      </c>
      <c r="T141" s="36">
        <f t="shared" si="33"/>
        <v>0.25831826732675667</v>
      </c>
      <c r="U141" s="36">
        <f t="shared" si="34"/>
        <v>-3.7868668509505432E-2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10914630</v>
      </c>
      <c r="E142" s="31">
        <v>10914630</v>
      </c>
      <c r="F142" s="31">
        <v>2451069</v>
      </c>
      <c r="G142" s="36">
        <f t="shared" si="28"/>
        <v>0.22456730095294114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2451069</v>
      </c>
      <c r="O142" s="36">
        <f t="shared" si="32"/>
        <v>0.22456730095294114</v>
      </c>
      <c r="P142" s="31">
        <v>2185023</v>
      </c>
      <c r="Q142" s="31">
        <v>17386535</v>
      </c>
      <c r="R142" s="31">
        <v>13211268</v>
      </c>
      <c r="S142" s="31">
        <v>2185023</v>
      </c>
      <c r="T142" s="36">
        <f t="shared" si="33"/>
        <v>0.1256732868279965</v>
      </c>
      <c r="U142" s="36">
        <f t="shared" si="34"/>
        <v>0.12175890139371526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51520131</v>
      </c>
      <c r="E144" s="32">
        <f>SUM(E138:E143)</f>
        <v>51520131</v>
      </c>
      <c r="F144" s="32">
        <f>SUM(F138:F143)</f>
        <v>10905410</v>
      </c>
      <c r="G144" s="37">
        <f t="shared" si="28"/>
        <v>0.21167279252453763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10905410</v>
      </c>
      <c r="O144" s="37">
        <f t="shared" si="32"/>
        <v>0.21167279252453763</v>
      </c>
      <c r="P144" s="32">
        <f>SUM(P138:P143)</f>
        <v>9368342</v>
      </c>
      <c r="Q144" s="32">
        <f>SUM(Q138:Q143)</f>
        <v>75379575</v>
      </c>
      <c r="R144" s="32">
        <f>SUM(R138:R143)</f>
        <v>62368600</v>
      </c>
      <c r="S144" s="32">
        <f>SUM(S138:S143)</f>
        <v>9368342</v>
      </c>
      <c r="T144" s="37">
        <f t="shared" si="33"/>
        <v>0.12428223427898075</v>
      </c>
      <c r="U144" s="37">
        <f t="shared" si="34"/>
        <v>0.16407044063933629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4940351</v>
      </c>
      <c r="E145" s="31">
        <v>4940351</v>
      </c>
      <c r="F145" s="31">
        <v>494113</v>
      </c>
      <c r="G145" s="36">
        <f t="shared" si="28"/>
        <v>0.1000157681104035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494113</v>
      </c>
      <c r="O145" s="36">
        <f t="shared" si="32"/>
        <v>0.1000157681104035</v>
      </c>
      <c r="P145" s="31">
        <v>461350</v>
      </c>
      <c r="Q145" s="31">
        <v>8666535</v>
      </c>
      <c r="R145" s="31">
        <v>7177463</v>
      </c>
      <c r="S145" s="31">
        <v>461350</v>
      </c>
      <c r="T145" s="36">
        <f t="shared" si="33"/>
        <v>5.3233501047419758E-2</v>
      </c>
      <c r="U145" s="36">
        <f t="shared" si="34"/>
        <v>7.1015497995014609E-2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2960499</v>
      </c>
      <c r="E146" s="31">
        <v>2960499</v>
      </c>
      <c r="F146" s="31">
        <v>554979</v>
      </c>
      <c r="G146" s="36">
        <f t="shared" si="28"/>
        <v>0.1874613029762888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554979</v>
      </c>
      <c r="O146" s="36">
        <f t="shared" si="32"/>
        <v>0.1874613029762888</v>
      </c>
      <c r="P146" s="31">
        <v>683942</v>
      </c>
      <c r="Q146" s="31">
        <v>1081739</v>
      </c>
      <c r="R146" s="31">
        <v>4068303</v>
      </c>
      <c r="S146" s="31">
        <v>683942</v>
      </c>
      <c r="T146" s="36">
        <f t="shared" si="33"/>
        <v>0.6322615714141766</v>
      </c>
      <c r="U146" s="36">
        <f t="shared" si="34"/>
        <v>-0.18855838652985191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18803799</v>
      </c>
      <c r="E147" s="31">
        <v>18803799</v>
      </c>
      <c r="F147" s="31">
        <v>4399437</v>
      </c>
      <c r="G147" s="36">
        <f t="shared" si="28"/>
        <v>0.23396532796378008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4399437</v>
      </c>
      <c r="O147" s="36">
        <f t="shared" si="32"/>
        <v>0.23396532796378008</v>
      </c>
      <c r="P147" s="31">
        <v>4382492</v>
      </c>
      <c r="Q147" s="31">
        <v>20272141</v>
      </c>
      <c r="R147" s="31">
        <v>17109356</v>
      </c>
      <c r="S147" s="31">
        <v>4382492</v>
      </c>
      <c r="T147" s="36">
        <f t="shared" si="33"/>
        <v>0.21618298728289231</v>
      </c>
      <c r="U147" s="36">
        <f t="shared" si="34"/>
        <v>3.8665216046029904E-3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10612626</v>
      </c>
      <c r="E148" s="31">
        <v>10612626</v>
      </c>
      <c r="F148" s="31">
        <v>2461889</v>
      </c>
      <c r="G148" s="36">
        <f t="shared" si="28"/>
        <v>0.2319773635667553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2461889</v>
      </c>
      <c r="O148" s="36">
        <f t="shared" si="32"/>
        <v>0.2319773635667553</v>
      </c>
      <c r="P148" s="31">
        <v>2736604</v>
      </c>
      <c r="Q148" s="31">
        <v>11662197</v>
      </c>
      <c r="R148" s="31">
        <v>12278242</v>
      </c>
      <c r="S148" s="31">
        <v>2736604</v>
      </c>
      <c r="T148" s="36">
        <f t="shared" si="33"/>
        <v>0.23465595719228546</v>
      </c>
      <c r="U148" s="36">
        <f t="shared" si="34"/>
        <v>-0.10038536814241306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37317275</v>
      </c>
      <c r="E150" s="32">
        <f>SUM(E145:E149)</f>
        <v>37317275</v>
      </c>
      <c r="F150" s="32">
        <f>SUM(F145:F149)</f>
        <v>7910418</v>
      </c>
      <c r="G150" s="37">
        <f t="shared" si="28"/>
        <v>0.211977375089687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7910418</v>
      </c>
      <c r="O150" s="37">
        <f t="shared" si="32"/>
        <v>0.211977375089687</v>
      </c>
      <c r="P150" s="32">
        <f>SUM(P145:P149)</f>
        <v>8264388</v>
      </c>
      <c r="Q150" s="32">
        <f>SUM(Q145:Q149)</f>
        <v>41682612</v>
      </c>
      <c r="R150" s="32">
        <f>SUM(R145:R149)</f>
        <v>40633364</v>
      </c>
      <c r="S150" s="32">
        <f>SUM(S145:S149)</f>
        <v>8264388</v>
      </c>
      <c r="T150" s="37">
        <f t="shared" si="33"/>
        <v>0.19826943666582122</v>
      </c>
      <c r="U150" s="37">
        <f t="shared" si="34"/>
        <v>-4.2830757704018785E-2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9989268</v>
      </c>
      <c r="E151" s="31">
        <v>9989268</v>
      </c>
      <c r="F151" s="31">
        <v>1261604</v>
      </c>
      <c r="G151" s="36">
        <f t="shared" si="28"/>
        <v>0.12629594080367049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1261604</v>
      </c>
      <c r="O151" s="36">
        <f t="shared" si="32"/>
        <v>0.12629594080367049</v>
      </c>
      <c r="P151" s="31">
        <v>1458654</v>
      </c>
      <c r="Q151" s="31">
        <v>8247992</v>
      </c>
      <c r="R151" s="31">
        <v>8500544</v>
      </c>
      <c r="S151" s="31">
        <v>1458654</v>
      </c>
      <c r="T151" s="36">
        <f t="shared" si="33"/>
        <v>0.17684958957283178</v>
      </c>
      <c r="U151" s="36">
        <f t="shared" si="34"/>
        <v>-0.13509029557386465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145370000</v>
      </c>
      <c r="E152" s="31">
        <v>145370000</v>
      </c>
      <c r="F152" s="31">
        <v>30489194</v>
      </c>
      <c r="G152" s="36">
        <f t="shared" si="28"/>
        <v>0.20973511728692301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30489194</v>
      </c>
      <c r="O152" s="36">
        <f t="shared" si="32"/>
        <v>0.20973511728692301</v>
      </c>
      <c r="P152" s="31">
        <v>32000174</v>
      </c>
      <c r="Q152" s="31">
        <v>146153900</v>
      </c>
      <c r="R152" s="31">
        <v>144184907</v>
      </c>
      <c r="S152" s="31">
        <v>32000174</v>
      </c>
      <c r="T152" s="36">
        <f t="shared" si="33"/>
        <v>0.21894847828213959</v>
      </c>
      <c r="U152" s="36">
        <f t="shared" si="34"/>
        <v>-4.7217868252841355E-2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29699720</v>
      </c>
      <c r="E153" s="31">
        <v>29699720</v>
      </c>
      <c r="F153" s="31">
        <v>6383418</v>
      </c>
      <c r="G153" s="36">
        <f t="shared" si="28"/>
        <v>0.21493192528414409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6383418</v>
      </c>
      <c r="O153" s="36">
        <f t="shared" si="32"/>
        <v>0.21493192528414409</v>
      </c>
      <c r="P153" s="31">
        <v>7150860</v>
      </c>
      <c r="Q153" s="31">
        <v>26652870</v>
      </c>
      <c r="R153" s="31">
        <v>29855243</v>
      </c>
      <c r="S153" s="31">
        <v>7150860</v>
      </c>
      <c r="T153" s="36">
        <f t="shared" si="33"/>
        <v>0.26829605967387377</v>
      </c>
      <c r="U153" s="36">
        <f t="shared" si="34"/>
        <v>-0.1073216368380866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3249801</v>
      </c>
      <c r="E154" s="31">
        <v>3249801</v>
      </c>
      <c r="F154" s="31">
        <v>1029666</v>
      </c>
      <c r="G154" s="36">
        <f t="shared" si="28"/>
        <v>0.31683970803135331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1029666</v>
      </c>
      <c r="O154" s="36">
        <f t="shared" si="32"/>
        <v>0.31683970803135331</v>
      </c>
      <c r="P154" s="31">
        <v>1346509</v>
      </c>
      <c r="Q154" s="31">
        <v>5048215</v>
      </c>
      <c r="R154" s="31">
        <v>4828215</v>
      </c>
      <c r="S154" s="31">
        <v>1346509</v>
      </c>
      <c r="T154" s="36">
        <f t="shared" si="33"/>
        <v>0.26672972525932431</v>
      </c>
      <c r="U154" s="36">
        <f t="shared" si="34"/>
        <v>-0.23530700500330859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9349895</v>
      </c>
      <c r="E155" s="31">
        <v>9349895</v>
      </c>
      <c r="F155" s="31">
        <v>2189291</v>
      </c>
      <c r="G155" s="36">
        <f t="shared" si="28"/>
        <v>0.23415139956117154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2189291</v>
      </c>
      <c r="O155" s="36">
        <f t="shared" si="32"/>
        <v>0.23415139956117154</v>
      </c>
      <c r="P155" s="31">
        <v>172226</v>
      </c>
      <c r="Q155" s="31">
        <v>0</v>
      </c>
      <c r="R155" s="31">
        <v>7437274</v>
      </c>
      <c r="S155" s="31">
        <v>172226</v>
      </c>
      <c r="T155" s="36">
        <f t="shared" si="33"/>
        <v>0</v>
      </c>
      <c r="U155" s="36">
        <f t="shared" si="34"/>
        <v>11.711733420041108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27250090</v>
      </c>
      <c r="E156" s="31">
        <v>27250090</v>
      </c>
      <c r="F156" s="31">
        <v>3826251</v>
      </c>
      <c r="G156" s="36">
        <f t="shared" si="28"/>
        <v>0.14041241698651272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3826251</v>
      </c>
      <c r="O156" s="36">
        <f t="shared" si="32"/>
        <v>0.14041241698651272</v>
      </c>
      <c r="P156" s="31">
        <v>3935443</v>
      </c>
      <c r="Q156" s="31">
        <v>31560412</v>
      </c>
      <c r="R156" s="31">
        <v>44211853</v>
      </c>
      <c r="S156" s="31">
        <v>3935443</v>
      </c>
      <c r="T156" s="36">
        <f t="shared" si="33"/>
        <v>0.12469555213664511</v>
      </c>
      <c r="U156" s="36">
        <f t="shared" si="34"/>
        <v>-2.7745796343639051E-2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224908774</v>
      </c>
      <c r="E157" s="32">
        <f>SUM(E151:E156)</f>
        <v>224908774</v>
      </c>
      <c r="F157" s="32">
        <f>SUM(F151:F156)</f>
        <v>45179424</v>
      </c>
      <c r="G157" s="37">
        <f t="shared" si="28"/>
        <v>0.20087888612117907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45179424</v>
      </c>
      <c r="O157" s="37">
        <f t="shared" si="32"/>
        <v>0.20087888612117907</v>
      </c>
      <c r="P157" s="32">
        <f>SUM(P151:P156)</f>
        <v>46063866</v>
      </c>
      <c r="Q157" s="32">
        <f>SUM(Q151:Q156)</f>
        <v>217663389</v>
      </c>
      <c r="R157" s="32">
        <f>SUM(R151:R156)</f>
        <v>239018036</v>
      </c>
      <c r="S157" s="32">
        <f>SUM(S151:S156)</f>
        <v>46063866</v>
      </c>
      <c r="T157" s="37">
        <f t="shared" si="33"/>
        <v>0.21162891109813603</v>
      </c>
      <c r="U157" s="37">
        <f t="shared" si="34"/>
        <v>-1.9200342411555327E-2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17596908</v>
      </c>
      <c r="E158" s="31">
        <v>17596908</v>
      </c>
      <c r="F158" s="31">
        <v>1820281</v>
      </c>
      <c r="G158" s="36">
        <f t="shared" si="28"/>
        <v>0.10344322991289151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1820281</v>
      </c>
      <c r="O158" s="36">
        <f t="shared" si="32"/>
        <v>0.10344322991289151</v>
      </c>
      <c r="P158" s="31">
        <v>2147616</v>
      </c>
      <c r="Q158" s="31">
        <v>9247809</v>
      </c>
      <c r="R158" s="31">
        <v>10425809</v>
      </c>
      <c r="S158" s="31">
        <v>2147616</v>
      </c>
      <c r="T158" s="36">
        <f t="shared" si="33"/>
        <v>0.23222970976152296</v>
      </c>
      <c r="U158" s="36">
        <f t="shared" si="34"/>
        <v>-0.15241784378585366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165897310</v>
      </c>
      <c r="E159" s="31">
        <v>165897310</v>
      </c>
      <c r="F159" s="31">
        <v>30263543</v>
      </c>
      <c r="G159" s="36">
        <f t="shared" si="28"/>
        <v>0.18242334972158381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30263543</v>
      </c>
      <c r="O159" s="36">
        <f t="shared" si="32"/>
        <v>0.18242334972158381</v>
      </c>
      <c r="P159" s="31">
        <v>22664450</v>
      </c>
      <c r="Q159" s="31">
        <v>141626028</v>
      </c>
      <c r="R159" s="31">
        <v>152826797</v>
      </c>
      <c r="S159" s="31">
        <v>22664450</v>
      </c>
      <c r="T159" s="36">
        <f t="shared" si="33"/>
        <v>0.16003025940966162</v>
      </c>
      <c r="U159" s="36">
        <f t="shared" si="34"/>
        <v>0.33528689202694095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5930646</v>
      </c>
      <c r="E160" s="31">
        <v>5930646</v>
      </c>
      <c r="F160" s="31">
        <v>1177263</v>
      </c>
      <c r="G160" s="36">
        <f t="shared" si="28"/>
        <v>0.19850501952063906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1177263</v>
      </c>
      <c r="O160" s="36">
        <f t="shared" si="32"/>
        <v>0.19850501952063906</v>
      </c>
      <c r="P160" s="31">
        <v>1215048</v>
      </c>
      <c r="Q160" s="31">
        <v>6487000</v>
      </c>
      <c r="R160" s="31">
        <v>5789000</v>
      </c>
      <c r="S160" s="31">
        <v>1215048</v>
      </c>
      <c r="T160" s="36">
        <f t="shared" si="33"/>
        <v>0.1873050716818252</v>
      </c>
      <c r="U160" s="36">
        <f t="shared" si="34"/>
        <v>-3.1097536887431554E-2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1883343</v>
      </c>
      <c r="E161" s="31">
        <v>1883343</v>
      </c>
      <c r="F161" s="31">
        <v>600017</v>
      </c>
      <c r="G161" s="36">
        <f t="shared" si="28"/>
        <v>0.31859146209692019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600017</v>
      </c>
      <c r="O161" s="36">
        <f t="shared" si="32"/>
        <v>0.31859146209692019</v>
      </c>
      <c r="P161" s="31">
        <v>348158</v>
      </c>
      <c r="Q161" s="31">
        <v>1534000</v>
      </c>
      <c r="R161" s="31">
        <v>1843950</v>
      </c>
      <c r="S161" s="31">
        <v>348158</v>
      </c>
      <c r="T161" s="36">
        <f t="shared" si="33"/>
        <v>0.22696088657105606</v>
      </c>
      <c r="U161" s="36">
        <f t="shared" si="34"/>
        <v>0.72340431643104575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191308207</v>
      </c>
      <c r="E163" s="32">
        <f>SUM(E158:E162)</f>
        <v>191308207</v>
      </c>
      <c r="F163" s="32">
        <f>SUM(F158:F162)</f>
        <v>33861104</v>
      </c>
      <c r="G163" s="37">
        <f t="shared" si="28"/>
        <v>0.17699765488889874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33861104</v>
      </c>
      <c r="O163" s="37">
        <f t="shared" si="32"/>
        <v>0.17699765488889874</v>
      </c>
      <c r="P163" s="32">
        <f>SUM(P158:P162)</f>
        <v>26375272</v>
      </c>
      <c r="Q163" s="32">
        <f>SUM(Q158:Q162)</f>
        <v>158894837</v>
      </c>
      <c r="R163" s="32">
        <f>SUM(R158:R162)</f>
        <v>170885556</v>
      </c>
      <c r="S163" s="32">
        <f>SUM(S158:S162)</f>
        <v>26375272</v>
      </c>
      <c r="T163" s="37">
        <f t="shared" si="33"/>
        <v>0.16599200136376993</v>
      </c>
      <c r="U163" s="37">
        <f t="shared" si="34"/>
        <v>0.28382008723928998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23842718</v>
      </c>
      <c r="E164" s="31">
        <v>23842718</v>
      </c>
      <c r="F164" s="31">
        <v>5614481</v>
      </c>
      <c r="G164" s="36">
        <f t="shared" si="28"/>
        <v>0.23547990627578619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5614481</v>
      </c>
      <c r="O164" s="36">
        <f t="shared" si="32"/>
        <v>0.23547990627578619</v>
      </c>
      <c r="P164" s="31">
        <v>6148827</v>
      </c>
      <c r="Q164" s="31">
        <v>27637972</v>
      </c>
      <c r="R164" s="31">
        <v>25650657</v>
      </c>
      <c r="S164" s="31">
        <v>6148827</v>
      </c>
      <c r="T164" s="36">
        <f t="shared" si="33"/>
        <v>0.22247750305268418</v>
      </c>
      <c r="U164" s="36">
        <f t="shared" si="34"/>
        <v>-8.6902103441843459E-2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14505931</v>
      </c>
      <c r="E165" s="31">
        <v>14505931</v>
      </c>
      <c r="F165" s="31">
        <v>2841714</v>
      </c>
      <c r="G165" s="36">
        <f t="shared" si="28"/>
        <v>0.19590014594719912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2841714</v>
      </c>
      <c r="O165" s="36">
        <f t="shared" si="32"/>
        <v>0.19590014594719912</v>
      </c>
      <c r="P165" s="31">
        <v>2772184</v>
      </c>
      <c r="Q165" s="31">
        <v>13757528</v>
      </c>
      <c r="R165" s="31">
        <v>13872528</v>
      </c>
      <c r="S165" s="31">
        <v>2772184</v>
      </c>
      <c r="T165" s="36">
        <f t="shared" si="33"/>
        <v>0.20150306072428129</v>
      </c>
      <c r="U165" s="36">
        <f t="shared" si="34"/>
        <v>2.508130773426287E-2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17334990</v>
      </c>
      <c r="E166" s="31">
        <v>17334990</v>
      </c>
      <c r="F166" s="31">
        <v>6273544</v>
      </c>
      <c r="G166" s="36">
        <f t="shared" si="28"/>
        <v>0.36190064141946432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6273544</v>
      </c>
      <c r="O166" s="36">
        <f t="shared" si="32"/>
        <v>0.36190064141946432</v>
      </c>
      <c r="P166" s="31">
        <v>2046032</v>
      </c>
      <c r="Q166" s="31">
        <v>13591000</v>
      </c>
      <c r="R166" s="31">
        <v>15937990</v>
      </c>
      <c r="S166" s="31">
        <v>2046032</v>
      </c>
      <c r="T166" s="36">
        <f t="shared" si="33"/>
        <v>0.15054315355750128</v>
      </c>
      <c r="U166" s="36">
        <f t="shared" si="34"/>
        <v>2.0662003331326195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10485448</v>
      </c>
      <c r="E167" s="31">
        <v>10485448</v>
      </c>
      <c r="F167" s="31">
        <v>1430937</v>
      </c>
      <c r="G167" s="36">
        <f t="shared" si="28"/>
        <v>0.13646884711077675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1430937</v>
      </c>
      <c r="O167" s="36">
        <f t="shared" si="32"/>
        <v>0.13646884711077675</v>
      </c>
      <c r="P167" s="31">
        <v>1653208</v>
      </c>
      <c r="Q167" s="31">
        <v>8875723</v>
      </c>
      <c r="R167" s="31">
        <v>10524723</v>
      </c>
      <c r="S167" s="31">
        <v>1653208</v>
      </c>
      <c r="T167" s="36">
        <f t="shared" si="33"/>
        <v>0.18626178396959886</v>
      </c>
      <c r="U167" s="36">
        <f t="shared" si="34"/>
        <v>-0.13444829688702209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66169087</v>
      </c>
      <c r="E169" s="32">
        <f>SUM(E164:E168)</f>
        <v>66169087</v>
      </c>
      <c r="F169" s="32">
        <f>SUM(F164:F168)</f>
        <v>16160676</v>
      </c>
      <c r="G169" s="37">
        <f t="shared" si="28"/>
        <v>0.24423302077600073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16160676</v>
      </c>
      <c r="O169" s="37">
        <f t="shared" si="32"/>
        <v>0.24423302077600073</v>
      </c>
      <c r="P169" s="32">
        <f>SUM(P164:P168)</f>
        <v>12620251</v>
      </c>
      <c r="Q169" s="32">
        <f>SUM(Q164:Q168)</f>
        <v>63862223</v>
      </c>
      <c r="R169" s="32">
        <f>SUM(R164:R168)</f>
        <v>65985898</v>
      </c>
      <c r="S169" s="32">
        <f>SUM(S164:S168)</f>
        <v>12620251</v>
      </c>
      <c r="T169" s="37">
        <f t="shared" si="33"/>
        <v>0.19761684462502974</v>
      </c>
      <c r="U169" s="37">
        <f t="shared" si="34"/>
        <v>0.28053522865749669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3021835393</v>
      </c>
      <c r="E170" s="32">
        <f>SUM(E105,E107:E111,E113:E120,E122:E125,E127:E131,E133:E136,E138:E143,E145:E149,E151:E156,E158:E162,E164:E168)</f>
        <v>3021835393</v>
      </c>
      <c r="F170" s="32">
        <f>SUM(F105,F107:F111,F113:F120,F122:F125,F127:F131,F133:F136,F138:F143,F145:F149,F151:F156,F158:F162,F164:F168)</f>
        <v>531361949</v>
      </c>
      <c r="G170" s="37">
        <f t="shared" si="28"/>
        <v>0.17584079868509236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531361949</v>
      </c>
      <c r="O170" s="37">
        <f t="shared" si="32"/>
        <v>0.17584079868509236</v>
      </c>
      <c r="P170" s="32">
        <f>SUM(P105,P107:P111,P113:P120,P122:P125,P127:P131,P133:P136,P138:P143,P145:P149,P151:P156,P158:P162,P164:P168)</f>
        <v>497908192</v>
      </c>
      <c r="Q170" s="32">
        <f>SUM(Q105,Q107:Q111,Q113:Q120,Q122:Q125,Q127:Q131,Q133:Q136,Q138:Q143,Q145:Q149,Q151:Q156,Q158:Q162,Q164:Q168)</f>
        <v>2579375952</v>
      </c>
      <c r="R170" s="32">
        <f>SUM(R105,R107:R111,R113:R120,R122:R125,R127:R131,R133:R136,R138:R143,R145:R149,R151:R156,R158:R162,R164:R168)</f>
        <v>2715671453</v>
      </c>
      <c r="S170" s="32">
        <f>SUM(S105,S107:S111,S113:S120,S122:S125,S127:S131,S133:S136,S138:S143,S145:S149,S151:S156,S158:S162,S164:S168)</f>
        <v>497908192</v>
      </c>
      <c r="T170" s="37">
        <f t="shared" si="33"/>
        <v>0.19303436228981327</v>
      </c>
      <c r="U170" s="37">
        <f t="shared" si="34"/>
        <v>6.7188605324252304E-2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22167662</v>
      </c>
      <c r="E173" s="31">
        <v>22167662</v>
      </c>
      <c r="F173" s="31">
        <v>2524950</v>
      </c>
      <c r="G173" s="36">
        <f t="shared" ref="G173:G205" si="35">IF(($D173     =0),0,($F173     /$D173     ))</f>
        <v>0.11390240432211571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2524950</v>
      </c>
      <c r="O173" s="36">
        <f t="shared" ref="O173:O205" si="39">IF(($D173     =0),0,($N173     /$D173     ))</f>
        <v>0.11390240432211571</v>
      </c>
      <c r="P173" s="31">
        <v>2424548</v>
      </c>
      <c r="Q173" s="31">
        <v>18855516</v>
      </c>
      <c r="R173" s="31">
        <v>14258583</v>
      </c>
      <c r="S173" s="31">
        <v>2424548</v>
      </c>
      <c r="T173" s="36">
        <f t="shared" ref="T173:T205" si="40">IF(($Q173     =0),0,($S173     /$Q173     ))</f>
        <v>0.12858560858265561</v>
      </c>
      <c r="U173" s="36">
        <f t="shared" ref="U173:U205" si="41">IF(($P173     =0),0,(($F173     /$P173     )-1))</f>
        <v>4.1410605193215488E-2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6389338</v>
      </c>
      <c r="E174" s="31">
        <v>6389338</v>
      </c>
      <c r="F174" s="31">
        <v>710197</v>
      </c>
      <c r="G174" s="36">
        <f t="shared" si="35"/>
        <v>0.11115345596053926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710197</v>
      </c>
      <c r="O174" s="36">
        <f t="shared" si="39"/>
        <v>0.11115345596053926</v>
      </c>
      <c r="P174" s="31">
        <v>1204330</v>
      </c>
      <c r="Q174" s="31">
        <v>6609624</v>
      </c>
      <c r="R174" s="31">
        <v>6067748</v>
      </c>
      <c r="S174" s="31">
        <v>1204330</v>
      </c>
      <c r="T174" s="36">
        <f t="shared" si="40"/>
        <v>0.18220854923063703</v>
      </c>
      <c r="U174" s="36">
        <f t="shared" si="41"/>
        <v>-0.41029701161641741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96321521</v>
      </c>
      <c r="E175" s="31">
        <v>96321521</v>
      </c>
      <c r="F175" s="31">
        <v>18194947</v>
      </c>
      <c r="G175" s="36">
        <f t="shared" si="35"/>
        <v>0.18889804491355572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18194947</v>
      </c>
      <c r="O175" s="36">
        <f t="shared" si="39"/>
        <v>0.18889804491355572</v>
      </c>
      <c r="P175" s="31">
        <v>18215781</v>
      </c>
      <c r="Q175" s="31">
        <v>87892988</v>
      </c>
      <c r="R175" s="31">
        <v>87816830</v>
      </c>
      <c r="S175" s="31">
        <v>18215781</v>
      </c>
      <c r="T175" s="36">
        <f t="shared" si="40"/>
        <v>0.20724953622011349</v>
      </c>
      <c r="U175" s="36">
        <f t="shared" si="41"/>
        <v>-1.1437335571832241E-3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9770781</v>
      </c>
      <c r="E176" s="31">
        <v>9770781</v>
      </c>
      <c r="F176" s="31">
        <v>928460</v>
      </c>
      <c r="G176" s="36">
        <f t="shared" si="35"/>
        <v>9.5024133690029489E-2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928460</v>
      </c>
      <c r="O176" s="36">
        <f t="shared" si="39"/>
        <v>9.5024133690029489E-2</v>
      </c>
      <c r="P176" s="31">
        <v>779142</v>
      </c>
      <c r="Q176" s="31">
        <v>8751974</v>
      </c>
      <c r="R176" s="31">
        <v>4576604</v>
      </c>
      <c r="S176" s="31">
        <v>779142</v>
      </c>
      <c r="T176" s="36">
        <f t="shared" si="40"/>
        <v>8.9024716024064976E-2</v>
      </c>
      <c r="U176" s="36">
        <f t="shared" si="41"/>
        <v>0.1916441418894117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9000000</v>
      </c>
      <c r="E177" s="31">
        <v>9000000</v>
      </c>
      <c r="F177" s="31">
        <v>1608062</v>
      </c>
      <c r="G177" s="36">
        <f t="shared" si="35"/>
        <v>0.17867355555555556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1608062</v>
      </c>
      <c r="O177" s="36">
        <f t="shared" si="39"/>
        <v>0.17867355555555556</v>
      </c>
      <c r="P177" s="31">
        <v>1734709</v>
      </c>
      <c r="Q177" s="31">
        <v>7650000</v>
      </c>
      <c r="R177" s="31">
        <v>7300000</v>
      </c>
      <c r="S177" s="31">
        <v>1734709</v>
      </c>
      <c r="T177" s="36">
        <f t="shared" si="40"/>
        <v>0.22675934640522877</v>
      </c>
      <c r="U177" s="36">
        <f t="shared" si="41"/>
        <v>-7.3007634133448351E-2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143649302</v>
      </c>
      <c r="E179" s="32">
        <f>SUM(E173:E178)</f>
        <v>143649302</v>
      </c>
      <c r="F179" s="32">
        <f>SUM(F173:F178)</f>
        <v>23966616</v>
      </c>
      <c r="G179" s="37">
        <f t="shared" si="35"/>
        <v>0.16684115875481248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23966616</v>
      </c>
      <c r="O179" s="37">
        <f t="shared" si="39"/>
        <v>0.16684115875481248</v>
      </c>
      <c r="P179" s="32">
        <f>SUM(P173:P178)</f>
        <v>24358510</v>
      </c>
      <c r="Q179" s="32">
        <f>SUM(Q173:Q178)</f>
        <v>129760102</v>
      </c>
      <c r="R179" s="32">
        <f>SUM(R173:R178)</f>
        <v>120019765</v>
      </c>
      <c r="S179" s="32">
        <f>SUM(S173:S178)</f>
        <v>24358510</v>
      </c>
      <c r="T179" s="37">
        <f t="shared" si="40"/>
        <v>0.18771956575681484</v>
      </c>
      <c r="U179" s="37">
        <f t="shared" si="41"/>
        <v>-1.6088586699268603E-2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9788572</v>
      </c>
      <c r="E180" s="31">
        <v>9788572</v>
      </c>
      <c r="F180" s="31">
        <v>465469</v>
      </c>
      <c r="G180" s="36">
        <f t="shared" si="35"/>
        <v>4.755228852584422E-2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465469</v>
      </c>
      <c r="O180" s="36">
        <f t="shared" si="39"/>
        <v>4.755228852584422E-2</v>
      </c>
      <c r="P180" s="31">
        <v>1196672</v>
      </c>
      <c r="Q180" s="31">
        <v>6376903</v>
      </c>
      <c r="R180" s="31">
        <v>7106743</v>
      </c>
      <c r="S180" s="31">
        <v>1196672</v>
      </c>
      <c r="T180" s="36">
        <f t="shared" si="40"/>
        <v>0.18765723737682696</v>
      </c>
      <c r="U180" s="36">
        <f t="shared" si="41"/>
        <v>-0.61103042437693866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91575388</v>
      </c>
      <c r="E181" s="31">
        <v>91575388</v>
      </c>
      <c r="F181" s="31">
        <v>17831575</v>
      </c>
      <c r="G181" s="36">
        <f t="shared" si="35"/>
        <v>0.19472016869860273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17831575</v>
      </c>
      <c r="O181" s="36">
        <f t="shared" si="39"/>
        <v>0.19472016869860273</v>
      </c>
      <c r="P181" s="31">
        <v>15696140</v>
      </c>
      <c r="Q181" s="31">
        <v>114327447</v>
      </c>
      <c r="R181" s="31">
        <v>121663304</v>
      </c>
      <c r="S181" s="31">
        <v>15696140</v>
      </c>
      <c r="T181" s="36">
        <f t="shared" si="40"/>
        <v>0.13729109161337261</v>
      </c>
      <c r="U181" s="36">
        <f t="shared" si="41"/>
        <v>0.13604841699933878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67962033</v>
      </c>
      <c r="E182" s="31">
        <v>67962033</v>
      </c>
      <c r="F182" s="31">
        <v>12156903</v>
      </c>
      <c r="G182" s="36">
        <f t="shared" si="35"/>
        <v>0.17887785964260369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12156903</v>
      </c>
      <c r="O182" s="36">
        <f t="shared" si="39"/>
        <v>0.17887785964260369</v>
      </c>
      <c r="P182" s="31">
        <v>11241643</v>
      </c>
      <c r="Q182" s="31">
        <v>32115750</v>
      </c>
      <c r="R182" s="31">
        <v>61478665</v>
      </c>
      <c r="S182" s="31">
        <v>11241643</v>
      </c>
      <c r="T182" s="36">
        <f t="shared" si="40"/>
        <v>0.3500352007971167</v>
      </c>
      <c r="U182" s="36">
        <f t="shared" si="41"/>
        <v>8.1416924554533532E-2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17315235</v>
      </c>
      <c r="E183" s="31">
        <v>17315235</v>
      </c>
      <c r="F183" s="31">
        <v>3391382</v>
      </c>
      <c r="G183" s="36">
        <f t="shared" si="35"/>
        <v>0.19586115926234901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3391382</v>
      </c>
      <c r="O183" s="36">
        <f t="shared" si="39"/>
        <v>0.19586115926234901</v>
      </c>
      <c r="P183" s="31">
        <v>2738641</v>
      </c>
      <c r="Q183" s="31">
        <v>25019770</v>
      </c>
      <c r="R183" s="31">
        <v>16437899</v>
      </c>
      <c r="S183" s="31">
        <v>2738641</v>
      </c>
      <c r="T183" s="36">
        <f t="shared" si="40"/>
        <v>0.10945907975972601</v>
      </c>
      <c r="U183" s="36">
        <f t="shared" si="41"/>
        <v>0.23834485790580073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186641228</v>
      </c>
      <c r="E185" s="32">
        <f>SUM(E180:E184)</f>
        <v>186641228</v>
      </c>
      <c r="F185" s="32">
        <f>SUM(F180:F184)</f>
        <v>33845329</v>
      </c>
      <c r="G185" s="37">
        <f t="shared" si="35"/>
        <v>0.18133897511647321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33845329</v>
      </c>
      <c r="O185" s="37">
        <f t="shared" si="39"/>
        <v>0.18133897511647321</v>
      </c>
      <c r="P185" s="32">
        <f>SUM(P180:P184)</f>
        <v>30873096</v>
      </c>
      <c r="Q185" s="32">
        <f>SUM(Q180:Q184)</f>
        <v>177839870</v>
      </c>
      <c r="R185" s="32">
        <f>SUM(R180:R184)</f>
        <v>206686611</v>
      </c>
      <c r="S185" s="32">
        <f>SUM(S180:S184)</f>
        <v>30873096</v>
      </c>
      <c r="T185" s="37">
        <f t="shared" si="40"/>
        <v>0.17360053175927309</v>
      </c>
      <c r="U185" s="37">
        <f t="shared" si="41"/>
        <v>9.6272592810257906E-2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35911016</v>
      </c>
      <c r="E186" s="31">
        <v>35911016</v>
      </c>
      <c r="F186" s="31">
        <v>4760269</v>
      </c>
      <c r="G186" s="36">
        <f t="shared" si="35"/>
        <v>0.13255734674841838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4760269</v>
      </c>
      <c r="O186" s="36">
        <f t="shared" si="39"/>
        <v>0.13255734674841838</v>
      </c>
      <c r="P186" s="31">
        <v>4369264</v>
      </c>
      <c r="Q186" s="31">
        <v>34133051</v>
      </c>
      <c r="R186" s="31">
        <v>32622239</v>
      </c>
      <c r="S186" s="31">
        <v>4369264</v>
      </c>
      <c r="T186" s="36">
        <f t="shared" si="40"/>
        <v>0.12800684005657742</v>
      </c>
      <c r="U186" s="36">
        <f t="shared" si="41"/>
        <v>8.9489900358504348E-2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10765117</v>
      </c>
      <c r="E187" s="31">
        <v>10765117</v>
      </c>
      <c r="F187" s="31">
        <v>2681871</v>
      </c>
      <c r="G187" s="36">
        <f t="shared" si="35"/>
        <v>0.24912604294036006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2681871</v>
      </c>
      <c r="O187" s="36">
        <f t="shared" si="39"/>
        <v>0.24912604294036006</v>
      </c>
      <c r="P187" s="31">
        <v>2496349</v>
      </c>
      <c r="Q187" s="31">
        <v>10220710</v>
      </c>
      <c r="R187" s="31">
        <v>9892483</v>
      </c>
      <c r="S187" s="31">
        <v>2496349</v>
      </c>
      <c r="T187" s="36">
        <f t="shared" si="40"/>
        <v>0.24424418655846805</v>
      </c>
      <c r="U187" s="36">
        <f t="shared" si="41"/>
        <v>7.4317333033161681E-2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143394708</v>
      </c>
      <c r="E188" s="31">
        <v>143394708</v>
      </c>
      <c r="F188" s="31">
        <v>40284684</v>
      </c>
      <c r="G188" s="36">
        <f t="shared" si="35"/>
        <v>0.2809356395495432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40284684</v>
      </c>
      <c r="O188" s="36">
        <f t="shared" si="39"/>
        <v>0.2809356395495432</v>
      </c>
      <c r="P188" s="31">
        <v>27743563</v>
      </c>
      <c r="Q188" s="31">
        <v>157572331</v>
      </c>
      <c r="R188" s="31">
        <v>149581094</v>
      </c>
      <c r="S188" s="31">
        <v>27743563</v>
      </c>
      <c r="T188" s="36">
        <f t="shared" si="40"/>
        <v>0.17606874775495959</v>
      </c>
      <c r="U188" s="36">
        <f t="shared" si="41"/>
        <v>0.45203714461621236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29714800</v>
      </c>
      <c r="E189" s="31">
        <v>29714800</v>
      </c>
      <c r="F189" s="31">
        <v>3997735</v>
      </c>
      <c r="G189" s="36">
        <f t="shared" si="35"/>
        <v>0.13453683013178619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3997735</v>
      </c>
      <c r="O189" s="36">
        <f t="shared" si="39"/>
        <v>0.13453683013178619</v>
      </c>
      <c r="P189" s="31">
        <v>3294463</v>
      </c>
      <c r="Q189" s="31">
        <v>22809794</v>
      </c>
      <c r="R189" s="31">
        <v>26318991</v>
      </c>
      <c r="S189" s="31">
        <v>3294463</v>
      </c>
      <c r="T189" s="36">
        <f t="shared" si="40"/>
        <v>0.14443194883741606</v>
      </c>
      <c r="U189" s="36">
        <f t="shared" si="41"/>
        <v>0.21347090557702431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219785641</v>
      </c>
      <c r="E191" s="32">
        <f>SUM(E186:E190)</f>
        <v>219785641</v>
      </c>
      <c r="F191" s="32">
        <f>SUM(F186:F190)</f>
        <v>51724559</v>
      </c>
      <c r="G191" s="37">
        <f t="shared" si="35"/>
        <v>0.23534093840097589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51724559</v>
      </c>
      <c r="O191" s="37">
        <f t="shared" si="39"/>
        <v>0.23534093840097589</v>
      </c>
      <c r="P191" s="32">
        <f>SUM(P186:P190)</f>
        <v>37903639</v>
      </c>
      <c r="Q191" s="32">
        <f>SUM(Q186:Q190)</f>
        <v>224735886</v>
      </c>
      <c r="R191" s="32">
        <f>SUM(R186:R190)</f>
        <v>218414807</v>
      </c>
      <c r="S191" s="32">
        <f>SUM(S186:S190)</f>
        <v>37903639</v>
      </c>
      <c r="T191" s="37">
        <f t="shared" si="40"/>
        <v>0.16865859598408775</v>
      </c>
      <c r="U191" s="37">
        <f t="shared" si="41"/>
        <v>0.36463306333199297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15656863</v>
      </c>
      <c r="E192" s="31">
        <v>15656863</v>
      </c>
      <c r="F192" s="31">
        <v>643093</v>
      </c>
      <c r="G192" s="36">
        <f t="shared" si="35"/>
        <v>4.1074192192906075E-2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643093</v>
      </c>
      <c r="O192" s="36">
        <f t="shared" si="39"/>
        <v>4.1074192192906075E-2</v>
      </c>
      <c r="P192" s="31">
        <v>2649765</v>
      </c>
      <c r="Q192" s="31">
        <v>10903656</v>
      </c>
      <c r="R192" s="31">
        <v>12605071</v>
      </c>
      <c r="S192" s="31">
        <v>2649765</v>
      </c>
      <c r="T192" s="36">
        <f t="shared" si="40"/>
        <v>0.24301619566868213</v>
      </c>
      <c r="U192" s="36">
        <f t="shared" si="41"/>
        <v>-0.75730187393976445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23886088</v>
      </c>
      <c r="E193" s="31">
        <v>23886088</v>
      </c>
      <c r="F193" s="31">
        <v>10036133</v>
      </c>
      <c r="G193" s="36">
        <f t="shared" si="35"/>
        <v>0.42016645840038769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10036133</v>
      </c>
      <c r="O193" s="36">
        <f t="shared" si="39"/>
        <v>0.42016645840038769</v>
      </c>
      <c r="P193" s="31">
        <v>5017140</v>
      </c>
      <c r="Q193" s="31">
        <v>22371136</v>
      </c>
      <c r="R193" s="31">
        <v>24059922</v>
      </c>
      <c r="S193" s="31">
        <v>5017140</v>
      </c>
      <c r="T193" s="36">
        <f t="shared" si="40"/>
        <v>0.22426845020297584</v>
      </c>
      <c r="U193" s="36">
        <f t="shared" si="41"/>
        <v>1.0003693339233108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18733234</v>
      </c>
      <c r="E194" s="31">
        <v>18733234</v>
      </c>
      <c r="F194" s="31">
        <v>3509425</v>
      </c>
      <c r="G194" s="36">
        <f t="shared" si="35"/>
        <v>0.18733684744449355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3509425</v>
      </c>
      <c r="O194" s="36">
        <f t="shared" si="39"/>
        <v>0.18733684744449355</v>
      </c>
      <c r="P194" s="31">
        <v>1062484</v>
      </c>
      <c r="Q194" s="31">
        <v>20260908</v>
      </c>
      <c r="R194" s="31">
        <v>16870908</v>
      </c>
      <c r="S194" s="31">
        <v>1062484</v>
      </c>
      <c r="T194" s="36">
        <f t="shared" si="40"/>
        <v>5.2440097946251964E-2</v>
      </c>
      <c r="U194" s="36">
        <f t="shared" si="41"/>
        <v>2.3030379751600965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53483896</v>
      </c>
      <c r="E195" s="31">
        <v>53483896</v>
      </c>
      <c r="F195" s="31">
        <v>18409787</v>
      </c>
      <c r="G195" s="36">
        <f t="shared" si="35"/>
        <v>0.34421177918676682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18409787</v>
      </c>
      <c r="O195" s="36">
        <f t="shared" si="39"/>
        <v>0.34421177918676682</v>
      </c>
      <c r="P195" s="31">
        <v>11153231</v>
      </c>
      <c r="Q195" s="31">
        <v>58182642</v>
      </c>
      <c r="R195" s="31">
        <v>51925258</v>
      </c>
      <c r="S195" s="31">
        <v>11153231</v>
      </c>
      <c r="T195" s="36">
        <f t="shared" si="40"/>
        <v>0.19169344355314769</v>
      </c>
      <c r="U195" s="36">
        <f t="shared" si="41"/>
        <v>0.65062366232708713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37126341</v>
      </c>
      <c r="E196" s="31">
        <v>37126341</v>
      </c>
      <c r="F196" s="31">
        <v>5940322</v>
      </c>
      <c r="G196" s="36">
        <f t="shared" si="35"/>
        <v>0.16000289390220276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5940322</v>
      </c>
      <c r="O196" s="36">
        <f t="shared" si="39"/>
        <v>0.16000289390220276</v>
      </c>
      <c r="P196" s="31">
        <v>5604589</v>
      </c>
      <c r="Q196" s="31">
        <v>31515813</v>
      </c>
      <c r="R196" s="31">
        <v>30967013</v>
      </c>
      <c r="S196" s="31">
        <v>5604589</v>
      </c>
      <c r="T196" s="36">
        <f t="shared" si="40"/>
        <v>0.17783418755530755</v>
      </c>
      <c r="U196" s="36">
        <f t="shared" si="41"/>
        <v>5.9903232868636858E-2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148886422</v>
      </c>
      <c r="E198" s="32">
        <f>SUM(E192:E197)</f>
        <v>148886422</v>
      </c>
      <c r="F198" s="32">
        <f>SUM(F192:F197)</f>
        <v>38538760</v>
      </c>
      <c r="G198" s="37">
        <f t="shared" si="35"/>
        <v>0.25884670665267245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38538760</v>
      </c>
      <c r="O198" s="37">
        <f t="shared" si="39"/>
        <v>0.25884670665267245</v>
      </c>
      <c r="P198" s="32">
        <f>SUM(P192:P197)</f>
        <v>25487209</v>
      </c>
      <c r="Q198" s="32">
        <f>SUM(Q192:Q197)</f>
        <v>143234155</v>
      </c>
      <c r="R198" s="32">
        <f>SUM(R192:R197)</f>
        <v>136428172</v>
      </c>
      <c r="S198" s="32">
        <f>SUM(S192:S197)</f>
        <v>25487209</v>
      </c>
      <c r="T198" s="37">
        <f t="shared" si="40"/>
        <v>0.1779408619403661</v>
      </c>
      <c r="U198" s="37">
        <f t="shared" si="41"/>
        <v>0.51208239395690591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7659556</v>
      </c>
      <c r="E199" s="31">
        <v>7659556</v>
      </c>
      <c r="F199" s="31">
        <v>1391308</v>
      </c>
      <c r="G199" s="36">
        <f t="shared" si="35"/>
        <v>0.18164342685137363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1391308</v>
      </c>
      <c r="O199" s="36">
        <f t="shared" si="39"/>
        <v>0.18164342685137363</v>
      </c>
      <c r="P199" s="31">
        <v>1370474</v>
      </c>
      <c r="Q199" s="31">
        <v>7902353</v>
      </c>
      <c r="R199" s="31">
        <v>7787220</v>
      </c>
      <c r="S199" s="31">
        <v>1370474</v>
      </c>
      <c r="T199" s="36">
        <f t="shared" si="40"/>
        <v>0.17342606689425288</v>
      </c>
      <c r="U199" s="36">
        <f t="shared" si="41"/>
        <v>1.5202039586303728E-2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46601741</v>
      </c>
      <c r="E200" s="31">
        <v>46601741</v>
      </c>
      <c r="F200" s="31">
        <v>11053114</v>
      </c>
      <c r="G200" s="36">
        <f t="shared" si="35"/>
        <v>0.2371824262960476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11053114</v>
      </c>
      <c r="O200" s="36">
        <f t="shared" si="39"/>
        <v>0.2371824262960476</v>
      </c>
      <c r="P200" s="31">
        <v>7670128</v>
      </c>
      <c r="Q200" s="31">
        <v>31259801</v>
      </c>
      <c r="R200" s="31">
        <v>40398509</v>
      </c>
      <c r="S200" s="31">
        <v>7670128</v>
      </c>
      <c r="T200" s="36">
        <f t="shared" si="40"/>
        <v>0.24536714101282986</v>
      </c>
      <c r="U200" s="36">
        <f t="shared" si="41"/>
        <v>0.44105991451511639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26341046</v>
      </c>
      <c r="E201" s="31">
        <v>26341046</v>
      </c>
      <c r="F201" s="31">
        <v>7921909</v>
      </c>
      <c r="G201" s="36">
        <f t="shared" si="35"/>
        <v>0.30074390363996933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7921909</v>
      </c>
      <c r="O201" s="36">
        <f t="shared" si="39"/>
        <v>0.30074390363996933</v>
      </c>
      <c r="P201" s="31">
        <v>7800516</v>
      </c>
      <c r="Q201" s="31">
        <v>28275912</v>
      </c>
      <c r="R201" s="31">
        <v>32018200</v>
      </c>
      <c r="S201" s="31">
        <v>7800516</v>
      </c>
      <c r="T201" s="36">
        <f t="shared" si="40"/>
        <v>0.27587142016851657</v>
      </c>
      <c r="U201" s="36">
        <f t="shared" si="41"/>
        <v>1.5562175630432717E-2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58314157</v>
      </c>
      <c r="E202" s="31">
        <v>58314157</v>
      </c>
      <c r="F202" s="31">
        <v>10897309</v>
      </c>
      <c r="G202" s="36">
        <f t="shared" si="35"/>
        <v>0.1868724433416743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10897309</v>
      </c>
      <c r="O202" s="36">
        <f t="shared" si="39"/>
        <v>0.1868724433416743</v>
      </c>
      <c r="P202" s="31">
        <v>7455073</v>
      </c>
      <c r="Q202" s="31">
        <v>38606913</v>
      </c>
      <c r="R202" s="31">
        <v>40581413</v>
      </c>
      <c r="S202" s="31">
        <v>7455073</v>
      </c>
      <c r="T202" s="36">
        <f t="shared" si="40"/>
        <v>0.19310202294599416</v>
      </c>
      <c r="U202" s="36">
        <f t="shared" si="41"/>
        <v>0.46173068996105071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138916500</v>
      </c>
      <c r="E204" s="32">
        <f>SUM(E199:E203)</f>
        <v>138916500</v>
      </c>
      <c r="F204" s="32">
        <f>SUM(F199:F203)</f>
        <v>31263640</v>
      </c>
      <c r="G204" s="37">
        <f t="shared" si="35"/>
        <v>0.22505346737068671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31263640</v>
      </c>
      <c r="O204" s="37">
        <f t="shared" si="39"/>
        <v>0.22505346737068671</v>
      </c>
      <c r="P204" s="32">
        <f>SUM(P199:P203)</f>
        <v>24296191</v>
      </c>
      <c r="Q204" s="32">
        <f>SUM(Q199:Q203)</f>
        <v>106044979</v>
      </c>
      <c r="R204" s="32">
        <f>SUM(R199:R203)</f>
        <v>120785342</v>
      </c>
      <c r="S204" s="32">
        <f>SUM(S199:S203)</f>
        <v>24296191</v>
      </c>
      <c r="T204" s="37">
        <f t="shared" si="40"/>
        <v>0.22911212986331017</v>
      </c>
      <c r="U204" s="37">
        <f t="shared" si="41"/>
        <v>0.28677124739429316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837879093</v>
      </c>
      <c r="E205" s="32">
        <f>SUM(E173:E178,E180:E184,E186:E190,E192:E197,E199:E203)</f>
        <v>837879093</v>
      </c>
      <c r="F205" s="32">
        <f>SUM(F173:F178,F180:F184,F186:F190,F192:F197,F199:F203)</f>
        <v>179338904</v>
      </c>
      <c r="G205" s="37">
        <f t="shared" si="35"/>
        <v>0.2140391203197142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179338904</v>
      </c>
      <c r="O205" s="37">
        <f t="shared" si="39"/>
        <v>0.2140391203197142</v>
      </c>
      <c r="P205" s="32">
        <f>SUM(P173:P178,P180:P184,P186:P190,P192:P197,P199:P203)</f>
        <v>142918645</v>
      </c>
      <c r="Q205" s="32">
        <f>SUM(Q173:Q178,Q180:Q184,Q186:Q190,Q192:Q197,Q199:Q203)</f>
        <v>781614992</v>
      </c>
      <c r="R205" s="32">
        <f>SUM(R173:R178,R180:R184,R186:R190,R192:R197,R199:R203)</f>
        <v>802334697</v>
      </c>
      <c r="S205" s="32">
        <f>SUM(S173:S178,S180:S184,S186:S190,S192:S197,S199:S203)</f>
        <v>142918645</v>
      </c>
      <c r="T205" s="37">
        <f t="shared" si="40"/>
        <v>0.18285043974693874</v>
      </c>
      <c r="U205" s="37">
        <f t="shared" si="41"/>
        <v>0.25483210395676514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10455021</v>
      </c>
      <c r="E208" s="31">
        <v>10455021</v>
      </c>
      <c r="F208" s="31">
        <v>341764</v>
      </c>
      <c r="G208" s="36">
        <f t="shared" ref="G208:G231" si="42">IF(($D208     =0),0,($F208     /$D208     ))</f>
        <v>3.2688982642885174E-2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341764</v>
      </c>
      <c r="O208" s="36">
        <f t="shared" ref="O208:O231" si="46">IF(($D208     =0),0,($N208     /$D208     ))</f>
        <v>3.2688982642885174E-2</v>
      </c>
      <c r="P208" s="31">
        <v>1792356</v>
      </c>
      <c r="Q208" s="31">
        <v>13880752</v>
      </c>
      <c r="R208" s="31">
        <v>13695967</v>
      </c>
      <c r="S208" s="31">
        <v>1792356</v>
      </c>
      <c r="T208" s="36">
        <f t="shared" ref="T208:T231" si="47">IF(($Q208     =0),0,($S208     /$Q208     ))</f>
        <v>0.12912528082052038</v>
      </c>
      <c r="U208" s="36">
        <f t="shared" ref="U208:U231" si="48">IF(($P208     =0),0,(($F208     /$P208     )-1))</f>
        <v>-0.80932136249718245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33425573</v>
      </c>
      <c r="E209" s="31">
        <v>33425573</v>
      </c>
      <c r="F209" s="31">
        <v>7194846</v>
      </c>
      <c r="G209" s="36">
        <f t="shared" si="42"/>
        <v>0.21524974306349212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7194846</v>
      </c>
      <c r="O209" s="36">
        <f t="shared" si="46"/>
        <v>0.21524974306349212</v>
      </c>
      <c r="P209" s="31">
        <v>6157337</v>
      </c>
      <c r="Q209" s="31">
        <v>46601214</v>
      </c>
      <c r="R209" s="31">
        <v>30884802</v>
      </c>
      <c r="S209" s="31">
        <v>6157337</v>
      </c>
      <c r="T209" s="36">
        <f t="shared" si="47"/>
        <v>0.13212825313949975</v>
      </c>
      <c r="U209" s="36">
        <f t="shared" si="48"/>
        <v>0.16849962897921622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38064456</v>
      </c>
      <c r="E210" s="31">
        <v>38064456</v>
      </c>
      <c r="F210" s="31">
        <v>9753671</v>
      </c>
      <c r="G210" s="36">
        <f t="shared" si="42"/>
        <v>0.25624091409581684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9753671</v>
      </c>
      <c r="O210" s="36">
        <f t="shared" si="46"/>
        <v>0.25624091409581684</v>
      </c>
      <c r="P210" s="31">
        <v>2101729</v>
      </c>
      <c r="Q210" s="31">
        <v>31442430</v>
      </c>
      <c r="R210" s="31">
        <v>32429498</v>
      </c>
      <c r="S210" s="31">
        <v>2101729</v>
      </c>
      <c r="T210" s="36">
        <f t="shared" si="47"/>
        <v>6.6843720412194607E-2</v>
      </c>
      <c r="U210" s="36">
        <f t="shared" si="48"/>
        <v>3.6407843256671057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47117406</v>
      </c>
      <c r="E211" s="31">
        <v>47117406</v>
      </c>
      <c r="F211" s="31">
        <v>8350851</v>
      </c>
      <c r="G211" s="36">
        <f t="shared" si="42"/>
        <v>0.17723494795108202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8350851</v>
      </c>
      <c r="O211" s="36">
        <f t="shared" si="46"/>
        <v>0.17723494795108202</v>
      </c>
      <c r="P211" s="31">
        <v>7489342</v>
      </c>
      <c r="Q211" s="31">
        <v>37622907</v>
      </c>
      <c r="R211" s="31">
        <v>49294336</v>
      </c>
      <c r="S211" s="31">
        <v>7489342</v>
      </c>
      <c r="T211" s="36">
        <f t="shared" si="47"/>
        <v>0.19906335254742544</v>
      </c>
      <c r="U211" s="36">
        <f t="shared" si="48"/>
        <v>0.11503133386083841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53118593</v>
      </c>
      <c r="E212" s="31">
        <v>53118593</v>
      </c>
      <c r="F212" s="31">
        <v>9496886</v>
      </c>
      <c r="G212" s="36">
        <f t="shared" si="42"/>
        <v>0.17878647501073683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9496886</v>
      </c>
      <c r="O212" s="36">
        <f t="shared" si="46"/>
        <v>0.17878647501073683</v>
      </c>
      <c r="P212" s="31">
        <v>7053443</v>
      </c>
      <c r="Q212" s="31">
        <v>57330600</v>
      </c>
      <c r="R212" s="31">
        <v>57330600</v>
      </c>
      <c r="S212" s="31">
        <v>7053443</v>
      </c>
      <c r="T212" s="36">
        <f t="shared" si="47"/>
        <v>0.12303103403766924</v>
      </c>
      <c r="U212" s="36">
        <f t="shared" si="48"/>
        <v>0.34641847959925376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10505310</v>
      </c>
      <c r="E213" s="31">
        <v>10505310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95250</v>
      </c>
      <c r="Q213" s="31">
        <v>3970000</v>
      </c>
      <c r="R213" s="31">
        <v>9970000</v>
      </c>
      <c r="S213" s="31">
        <v>95250</v>
      </c>
      <c r="T213" s="36">
        <f t="shared" si="47"/>
        <v>2.3992443324937027E-2</v>
      </c>
      <c r="U213" s="36">
        <f t="shared" si="48"/>
        <v>-1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119651492</v>
      </c>
      <c r="E214" s="31">
        <v>119651492</v>
      </c>
      <c r="F214" s="31">
        <v>20008555</v>
      </c>
      <c r="G214" s="36">
        <f t="shared" si="42"/>
        <v>0.16722361472935079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20008555</v>
      </c>
      <c r="O214" s="36">
        <f t="shared" si="46"/>
        <v>0.16722361472935079</v>
      </c>
      <c r="P214" s="31">
        <v>20628239</v>
      </c>
      <c r="Q214" s="31">
        <v>106716259</v>
      </c>
      <c r="R214" s="31">
        <v>106814125</v>
      </c>
      <c r="S214" s="31">
        <v>20628239</v>
      </c>
      <c r="T214" s="36">
        <f t="shared" si="47"/>
        <v>0.1932998700788415</v>
      </c>
      <c r="U214" s="36">
        <f t="shared" si="48"/>
        <v>-3.004056720498538E-2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312337851</v>
      </c>
      <c r="E216" s="32">
        <f>SUM(E208:E215)</f>
        <v>312337851</v>
      </c>
      <c r="F216" s="32">
        <f>SUM(F208:F215)</f>
        <v>55146573</v>
      </c>
      <c r="G216" s="37">
        <f t="shared" si="42"/>
        <v>0.17656064682342967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55146573</v>
      </c>
      <c r="O216" s="37">
        <f t="shared" si="46"/>
        <v>0.17656064682342967</v>
      </c>
      <c r="P216" s="32">
        <f>SUM(P208:P215)</f>
        <v>45317696</v>
      </c>
      <c r="Q216" s="32">
        <f>SUM(Q208:Q215)</f>
        <v>297564162</v>
      </c>
      <c r="R216" s="32">
        <f>SUM(R208:R215)</f>
        <v>300419328</v>
      </c>
      <c r="S216" s="32">
        <f>SUM(S208:S215)</f>
        <v>45317696</v>
      </c>
      <c r="T216" s="37">
        <f t="shared" si="47"/>
        <v>0.15229554424635317</v>
      </c>
      <c r="U216" s="37">
        <f t="shared" si="48"/>
        <v>0.21688827693270207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25534187</v>
      </c>
      <c r="E217" s="31">
        <v>25534187</v>
      </c>
      <c r="F217" s="31">
        <v>4097551</v>
      </c>
      <c r="G217" s="36">
        <f t="shared" si="42"/>
        <v>0.16047313352878634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4097551</v>
      </c>
      <c r="O217" s="36">
        <f t="shared" si="46"/>
        <v>0.16047313352878634</v>
      </c>
      <c r="P217" s="31">
        <v>4413917</v>
      </c>
      <c r="Q217" s="31">
        <v>14411396</v>
      </c>
      <c r="R217" s="31">
        <v>22385300</v>
      </c>
      <c r="S217" s="31">
        <v>4413917</v>
      </c>
      <c r="T217" s="36">
        <f t="shared" si="47"/>
        <v>0.30627962759471739</v>
      </c>
      <c r="U217" s="36">
        <f t="shared" si="48"/>
        <v>-7.1674659944896968E-2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203173801</v>
      </c>
      <c r="E218" s="31">
        <v>203173801</v>
      </c>
      <c r="F218" s="31">
        <v>37219208</v>
      </c>
      <c r="G218" s="36">
        <f t="shared" si="42"/>
        <v>0.18318901264243218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37219208</v>
      </c>
      <c r="O218" s="36">
        <f t="shared" si="46"/>
        <v>0.18318901264243218</v>
      </c>
      <c r="P218" s="31">
        <v>61423420</v>
      </c>
      <c r="Q218" s="31">
        <v>187973109</v>
      </c>
      <c r="R218" s="31">
        <v>180649107</v>
      </c>
      <c r="S218" s="31">
        <v>61423420</v>
      </c>
      <c r="T218" s="36">
        <f t="shared" si="47"/>
        <v>0.32676705900523251</v>
      </c>
      <c r="U218" s="36">
        <f t="shared" si="48"/>
        <v>-0.39405510145804323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139388737</v>
      </c>
      <c r="E219" s="31">
        <v>139388737</v>
      </c>
      <c r="F219" s="31">
        <v>34442223</v>
      </c>
      <c r="G219" s="36">
        <f t="shared" si="42"/>
        <v>0.24709473477760258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34442223</v>
      </c>
      <c r="O219" s="36">
        <f t="shared" si="46"/>
        <v>0.24709473477760258</v>
      </c>
      <c r="P219" s="31">
        <v>27173627</v>
      </c>
      <c r="Q219" s="31">
        <v>131564624</v>
      </c>
      <c r="R219" s="31">
        <v>135027977</v>
      </c>
      <c r="S219" s="31">
        <v>27173627</v>
      </c>
      <c r="T219" s="36">
        <f t="shared" si="47"/>
        <v>0.20654204887173927</v>
      </c>
      <c r="U219" s="36">
        <f t="shared" si="48"/>
        <v>0.26748714847671962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9416934</v>
      </c>
      <c r="E220" s="31">
        <v>9416934</v>
      </c>
      <c r="F220" s="31">
        <v>1776068</v>
      </c>
      <c r="G220" s="36">
        <f t="shared" si="42"/>
        <v>0.18860363681002756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1776068</v>
      </c>
      <c r="O220" s="36">
        <f t="shared" si="46"/>
        <v>0.18860363681002756</v>
      </c>
      <c r="P220" s="31">
        <v>2453338</v>
      </c>
      <c r="Q220" s="31">
        <v>9780904</v>
      </c>
      <c r="R220" s="31">
        <v>10172140</v>
      </c>
      <c r="S220" s="31">
        <v>2453338</v>
      </c>
      <c r="T220" s="36">
        <f t="shared" si="47"/>
        <v>0.25082937119104737</v>
      </c>
      <c r="U220" s="36">
        <f t="shared" si="48"/>
        <v>-0.27606061618904532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39214423</v>
      </c>
      <c r="E221" s="31">
        <v>39214423</v>
      </c>
      <c r="F221" s="31">
        <v>3791410</v>
      </c>
      <c r="G221" s="36">
        <f t="shared" si="42"/>
        <v>9.6684069532273875E-2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3791410</v>
      </c>
      <c r="O221" s="36">
        <f t="shared" si="46"/>
        <v>9.6684069532273875E-2</v>
      </c>
      <c r="P221" s="31">
        <v>2579829</v>
      </c>
      <c r="Q221" s="31">
        <v>29275292</v>
      </c>
      <c r="R221" s="31">
        <v>40684048</v>
      </c>
      <c r="S221" s="31">
        <v>2579829</v>
      </c>
      <c r="T221" s="36">
        <f t="shared" si="47"/>
        <v>8.8123083452079656E-2</v>
      </c>
      <c r="U221" s="36">
        <f t="shared" si="48"/>
        <v>0.46963616580788892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36926545</v>
      </c>
      <c r="E222" s="31">
        <v>36926545</v>
      </c>
      <c r="F222" s="31">
        <v>3198868</v>
      </c>
      <c r="G222" s="36">
        <f t="shared" si="42"/>
        <v>8.6627871630015757E-2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3198868</v>
      </c>
      <c r="O222" s="36">
        <f t="shared" si="46"/>
        <v>8.6627871630015757E-2</v>
      </c>
      <c r="P222" s="31">
        <v>2618398</v>
      </c>
      <c r="Q222" s="31">
        <v>40743648</v>
      </c>
      <c r="R222" s="31">
        <v>35723626</v>
      </c>
      <c r="S222" s="31">
        <v>2618398</v>
      </c>
      <c r="T222" s="36">
        <f t="shared" si="47"/>
        <v>6.4265183127441117E-2</v>
      </c>
      <c r="U222" s="36">
        <f t="shared" si="48"/>
        <v>0.22168898693017636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453654627</v>
      </c>
      <c r="E224" s="32">
        <f>SUM(E217:E223)</f>
        <v>453654627</v>
      </c>
      <c r="F224" s="32">
        <f>SUM(F217:F223)</f>
        <v>84525328</v>
      </c>
      <c r="G224" s="37">
        <f t="shared" si="42"/>
        <v>0.18632087709313719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84525328</v>
      </c>
      <c r="O224" s="37">
        <f t="shared" si="46"/>
        <v>0.18632087709313719</v>
      </c>
      <c r="P224" s="32">
        <f>SUM(P217:P223)</f>
        <v>100662529</v>
      </c>
      <c r="Q224" s="32">
        <f>SUM(Q217:Q223)</f>
        <v>413748973</v>
      </c>
      <c r="R224" s="32">
        <f>SUM(R217:R223)</f>
        <v>424642198</v>
      </c>
      <c r="S224" s="32">
        <f>SUM(S217:S223)</f>
        <v>100662529</v>
      </c>
      <c r="T224" s="37">
        <f t="shared" si="47"/>
        <v>0.24329372534780891</v>
      </c>
      <c r="U224" s="37">
        <f t="shared" si="48"/>
        <v>-0.16030991035403053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44617949</v>
      </c>
      <c r="E225" s="31">
        <v>44617949</v>
      </c>
      <c r="F225" s="31">
        <v>6294163</v>
      </c>
      <c r="G225" s="36">
        <f t="shared" si="42"/>
        <v>0.14106795899560512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6294163</v>
      </c>
      <c r="O225" s="36">
        <f t="shared" si="46"/>
        <v>0.14106795899560512</v>
      </c>
      <c r="P225" s="31">
        <v>5839407</v>
      </c>
      <c r="Q225" s="31">
        <v>43599528</v>
      </c>
      <c r="R225" s="31">
        <v>43599528</v>
      </c>
      <c r="S225" s="31">
        <v>5839407</v>
      </c>
      <c r="T225" s="36">
        <f t="shared" si="47"/>
        <v>0.13393280312575861</v>
      </c>
      <c r="U225" s="36">
        <f t="shared" si="48"/>
        <v>7.7877085806829394E-2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110880577</v>
      </c>
      <c r="E226" s="31">
        <v>111424209</v>
      </c>
      <c r="F226" s="31">
        <v>30603153</v>
      </c>
      <c r="G226" s="36">
        <f t="shared" si="42"/>
        <v>0.27600102586046249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30603153</v>
      </c>
      <c r="O226" s="36">
        <f t="shared" si="46"/>
        <v>0.27600102586046249</v>
      </c>
      <c r="P226" s="31">
        <v>27665658</v>
      </c>
      <c r="Q226" s="31">
        <v>99023492</v>
      </c>
      <c r="R226" s="31">
        <v>98906378</v>
      </c>
      <c r="S226" s="31">
        <v>27665658</v>
      </c>
      <c r="T226" s="36">
        <f t="shared" si="47"/>
        <v>0.27938479487271567</v>
      </c>
      <c r="U226" s="36">
        <f t="shared" si="48"/>
        <v>0.10617838910608968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55387260</v>
      </c>
      <c r="E227" s="31">
        <v>55387260</v>
      </c>
      <c r="F227" s="31">
        <v>9468585</v>
      </c>
      <c r="G227" s="36">
        <f t="shared" si="42"/>
        <v>0.17095239952292279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9468585</v>
      </c>
      <c r="O227" s="36">
        <f t="shared" si="46"/>
        <v>0.17095239952292279</v>
      </c>
      <c r="P227" s="31">
        <v>11337594</v>
      </c>
      <c r="Q227" s="31">
        <v>26869090</v>
      </c>
      <c r="R227" s="31">
        <v>41519360</v>
      </c>
      <c r="S227" s="31">
        <v>11337594</v>
      </c>
      <c r="T227" s="36">
        <f t="shared" si="47"/>
        <v>0.42195675402479205</v>
      </c>
      <c r="U227" s="36">
        <f t="shared" si="48"/>
        <v>-0.16485058470077518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309144646</v>
      </c>
      <c r="E228" s="31">
        <v>309144646</v>
      </c>
      <c r="F228" s="31">
        <v>49410775</v>
      </c>
      <c r="G228" s="36">
        <f t="shared" si="42"/>
        <v>0.15983060240351049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49410775</v>
      </c>
      <c r="O228" s="36">
        <f t="shared" si="46"/>
        <v>0.15983060240351049</v>
      </c>
      <c r="P228" s="31">
        <v>43485396</v>
      </c>
      <c r="Q228" s="31">
        <v>320720121</v>
      </c>
      <c r="R228" s="31">
        <v>282410982</v>
      </c>
      <c r="S228" s="31">
        <v>43485396</v>
      </c>
      <c r="T228" s="36">
        <f t="shared" si="47"/>
        <v>0.13558674106386984</v>
      </c>
      <c r="U228" s="36">
        <f t="shared" si="48"/>
        <v>0.13626135542148443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520030432</v>
      </c>
      <c r="E230" s="32">
        <f>SUM(E225:E229)</f>
        <v>520574064</v>
      </c>
      <c r="F230" s="32">
        <f>SUM(F225:F229)</f>
        <v>95776676</v>
      </c>
      <c r="G230" s="37">
        <f t="shared" si="42"/>
        <v>0.18417513688891191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95776676</v>
      </c>
      <c r="O230" s="37">
        <f t="shared" si="46"/>
        <v>0.18417513688891191</v>
      </c>
      <c r="P230" s="32">
        <f>SUM(P225:P229)</f>
        <v>88328055</v>
      </c>
      <c r="Q230" s="32">
        <f>SUM(Q225:Q229)</f>
        <v>490212231</v>
      </c>
      <c r="R230" s="32">
        <f>SUM(R225:R229)</f>
        <v>466436248</v>
      </c>
      <c r="S230" s="32">
        <f>SUM(S225:S229)</f>
        <v>88328055</v>
      </c>
      <c r="T230" s="37">
        <f t="shared" si="47"/>
        <v>0.18018329493700455</v>
      </c>
      <c r="U230" s="37">
        <f t="shared" si="48"/>
        <v>8.4329050379293502E-2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1286022910</v>
      </c>
      <c r="E231" s="32">
        <f>SUM(E208:E215,E217:E223,E225:E229)</f>
        <v>1286566542</v>
      </c>
      <c r="F231" s="32">
        <f>SUM(F208:F215,F217:F223,F225:F229)</f>
        <v>235448577</v>
      </c>
      <c r="G231" s="37">
        <f t="shared" si="42"/>
        <v>0.1830827236195971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235448577</v>
      </c>
      <c r="O231" s="37">
        <f t="shared" si="46"/>
        <v>0.1830827236195971</v>
      </c>
      <c r="P231" s="32">
        <f>SUM(P208:P215,P217:P223,P225:P229)</f>
        <v>234308280</v>
      </c>
      <c r="Q231" s="32">
        <f>SUM(Q208:Q215,Q217:Q223,Q225:Q229)</f>
        <v>1201525366</v>
      </c>
      <c r="R231" s="32">
        <f>SUM(R208:R215,R217:R223,R225:R229)</f>
        <v>1191497774</v>
      </c>
      <c r="S231" s="32">
        <f>SUM(S208:S215,S217:S223,S225:S229)</f>
        <v>234308280</v>
      </c>
      <c r="T231" s="37">
        <f t="shared" si="47"/>
        <v>0.19500901656370023</v>
      </c>
      <c r="U231" s="37">
        <f t="shared" si="48"/>
        <v>4.86665259972896E-3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1447086</v>
      </c>
      <c r="E234" s="31">
        <v>1447086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1372947</v>
      </c>
      <c r="R234" s="31">
        <v>1302947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84706940</v>
      </c>
      <c r="E235" s="31">
        <v>84706940</v>
      </c>
      <c r="F235" s="31">
        <v>19236944</v>
      </c>
      <c r="G235" s="36">
        <f t="shared" si="49"/>
        <v>0.2270999755155835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19236944</v>
      </c>
      <c r="O235" s="36">
        <f t="shared" si="53"/>
        <v>0.2270999755155835</v>
      </c>
      <c r="P235" s="31">
        <v>16417504</v>
      </c>
      <c r="Q235" s="31">
        <v>78468257</v>
      </c>
      <c r="R235" s="31">
        <v>79109157</v>
      </c>
      <c r="S235" s="31">
        <v>16417504</v>
      </c>
      <c r="T235" s="36">
        <f t="shared" si="54"/>
        <v>0.2092247824492903</v>
      </c>
      <c r="U235" s="36">
        <f t="shared" si="55"/>
        <v>0.17173377877660334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330006624</v>
      </c>
      <c r="E236" s="31">
        <v>330006624</v>
      </c>
      <c r="F236" s="31">
        <v>31742418</v>
      </c>
      <c r="G236" s="36">
        <f t="shared" si="49"/>
        <v>9.6187214714817365E-2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31742418</v>
      </c>
      <c r="O236" s="36">
        <f t="shared" si="53"/>
        <v>9.6187214714817365E-2</v>
      </c>
      <c r="P236" s="31">
        <v>51217926</v>
      </c>
      <c r="Q236" s="31">
        <v>322308552</v>
      </c>
      <c r="R236" s="31">
        <v>317244215</v>
      </c>
      <c r="S236" s="31">
        <v>51217926</v>
      </c>
      <c r="T236" s="36">
        <f t="shared" si="54"/>
        <v>0.15890960907546753</v>
      </c>
      <c r="U236" s="36">
        <f t="shared" si="55"/>
        <v>-0.38024788430519429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5727712</v>
      </c>
      <c r="E237" s="31">
        <v>5727712</v>
      </c>
      <c r="F237" s="31">
        <v>1496723</v>
      </c>
      <c r="G237" s="36">
        <f t="shared" si="49"/>
        <v>0.26131254504416424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1496723</v>
      </c>
      <c r="O237" s="36">
        <f t="shared" si="53"/>
        <v>0.26131254504416424</v>
      </c>
      <c r="P237" s="31">
        <v>1495572</v>
      </c>
      <c r="Q237" s="31">
        <v>6585690</v>
      </c>
      <c r="R237" s="31">
        <v>8869414</v>
      </c>
      <c r="S237" s="31">
        <v>1495572</v>
      </c>
      <c r="T237" s="36">
        <f t="shared" si="54"/>
        <v>0.22709419969661493</v>
      </c>
      <c r="U237" s="36">
        <f t="shared" si="55"/>
        <v>7.6960520790714249E-4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62144424</v>
      </c>
      <c r="E238" s="31">
        <v>62144424</v>
      </c>
      <c r="F238" s="31">
        <v>116479516</v>
      </c>
      <c r="G238" s="36">
        <f t="shared" si="49"/>
        <v>1.8743357569779713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116479516</v>
      </c>
      <c r="O238" s="36">
        <f t="shared" si="53"/>
        <v>1.8743357569779713</v>
      </c>
      <c r="P238" s="31">
        <v>9528287</v>
      </c>
      <c r="Q238" s="31">
        <v>57691840</v>
      </c>
      <c r="R238" s="31">
        <v>57691840</v>
      </c>
      <c r="S238" s="31">
        <v>9528287</v>
      </c>
      <c r="T238" s="36">
        <f t="shared" si="54"/>
        <v>0.16515831355006186</v>
      </c>
      <c r="U238" s="36">
        <f t="shared" si="55"/>
        <v>11.22460196675436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484032786</v>
      </c>
      <c r="E240" s="32">
        <f>SUM(E234:E239)</f>
        <v>484032786</v>
      </c>
      <c r="F240" s="32">
        <f>SUM(F234:F239)</f>
        <v>168955601</v>
      </c>
      <c r="G240" s="37">
        <f t="shared" si="49"/>
        <v>0.34905817516253951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168955601</v>
      </c>
      <c r="O240" s="37">
        <f t="shared" si="53"/>
        <v>0.34905817516253951</v>
      </c>
      <c r="P240" s="32">
        <f>SUM(P234:P239)</f>
        <v>78659289</v>
      </c>
      <c r="Q240" s="32">
        <f>SUM(Q234:Q239)</f>
        <v>466427286</v>
      </c>
      <c r="R240" s="32">
        <f>SUM(R234:R239)</f>
        <v>464217573</v>
      </c>
      <c r="S240" s="32">
        <f>SUM(S234:S239)</f>
        <v>78659289</v>
      </c>
      <c r="T240" s="37">
        <f t="shared" si="54"/>
        <v>0.16864212570960097</v>
      </c>
      <c r="U240" s="37">
        <f t="shared" si="55"/>
        <v>1.1479421330645385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9383305</v>
      </c>
      <c r="E242" s="31">
        <v>9383305</v>
      </c>
      <c r="F242" s="31">
        <v>871792</v>
      </c>
      <c r="G242" s="36">
        <f t="shared" si="49"/>
        <v>9.2908841820659144E-2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871792</v>
      </c>
      <c r="O242" s="36">
        <f t="shared" si="53"/>
        <v>9.2908841820659144E-2</v>
      </c>
      <c r="P242" s="31">
        <v>1686239</v>
      </c>
      <c r="Q242" s="31">
        <v>7346127</v>
      </c>
      <c r="R242" s="31">
        <v>7946127</v>
      </c>
      <c r="S242" s="31">
        <v>1686239</v>
      </c>
      <c r="T242" s="36">
        <f t="shared" si="54"/>
        <v>0.22954122628154944</v>
      </c>
      <c r="U242" s="36">
        <f t="shared" si="55"/>
        <v>-0.48299618262891564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41554209</v>
      </c>
      <c r="E243" s="31">
        <v>41554209</v>
      </c>
      <c r="F243" s="31">
        <v>10429724</v>
      </c>
      <c r="G243" s="36">
        <f t="shared" si="49"/>
        <v>0.25099079614293707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10429724</v>
      </c>
      <c r="O243" s="36">
        <f t="shared" si="53"/>
        <v>0.25099079614293707</v>
      </c>
      <c r="P243" s="31">
        <v>8154633</v>
      </c>
      <c r="Q243" s="31">
        <v>34165416</v>
      </c>
      <c r="R243" s="31">
        <v>40285416</v>
      </c>
      <c r="S243" s="31">
        <v>8154633</v>
      </c>
      <c r="T243" s="36">
        <f t="shared" si="54"/>
        <v>0.23868092225190526</v>
      </c>
      <c r="U243" s="36">
        <f t="shared" si="55"/>
        <v>0.27899367145032761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2873418</v>
      </c>
      <c r="E244" s="31">
        <v>2873418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250000</v>
      </c>
      <c r="R244" s="31">
        <v>250000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12744144</v>
      </c>
      <c r="E245" s="31">
        <v>12744144</v>
      </c>
      <c r="F245" s="31">
        <v>3015303</v>
      </c>
      <c r="G245" s="36">
        <f t="shared" si="49"/>
        <v>0.23660302331800395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3015303</v>
      </c>
      <c r="O245" s="36">
        <f t="shared" si="53"/>
        <v>0.23660302331800395</v>
      </c>
      <c r="P245" s="31">
        <v>6457186</v>
      </c>
      <c r="Q245" s="31">
        <v>13422413</v>
      </c>
      <c r="R245" s="31">
        <v>12062417</v>
      </c>
      <c r="S245" s="31">
        <v>6457186</v>
      </c>
      <c r="T245" s="36">
        <f t="shared" si="54"/>
        <v>0.48107490061585795</v>
      </c>
      <c r="U245" s="36">
        <f t="shared" si="55"/>
        <v>-0.53303141647150942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-90000000</v>
      </c>
      <c r="E246" s="31">
        <v>-90000000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4900705</v>
      </c>
      <c r="Q246" s="31">
        <v>32931007</v>
      </c>
      <c r="R246" s="31">
        <v>32931007</v>
      </c>
      <c r="S246" s="31">
        <v>4900705</v>
      </c>
      <c r="T246" s="36">
        <f t="shared" si="54"/>
        <v>0.14881734409154265</v>
      </c>
      <c r="U246" s="36">
        <f t="shared" si="55"/>
        <v>-1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-23444924</v>
      </c>
      <c r="E247" s="32">
        <f>SUM(E241:E246)</f>
        <v>-23444924</v>
      </c>
      <c r="F247" s="32">
        <f>SUM(F241:F246)</f>
        <v>14316819</v>
      </c>
      <c r="G247" s="37">
        <f t="shared" si="49"/>
        <v>-0.61065751375436317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14316819</v>
      </c>
      <c r="O247" s="37">
        <f t="shared" si="53"/>
        <v>-0.61065751375436317</v>
      </c>
      <c r="P247" s="32">
        <f>SUM(P241:P246)</f>
        <v>21198763</v>
      </c>
      <c r="Q247" s="32">
        <f>SUM(Q241:Q246)</f>
        <v>88114963</v>
      </c>
      <c r="R247" s="32">
        <f>SUM(R241:R246)</f>
        <v>93474967</v>
      </c>
      <c r="S247" s="32">
        <f>SUM(S241:S246)</f>
        <v>21198763</v>
      </c>
      <c r="T247" s="37">
        <f t="shared" si="54"/>
        <v>0.24058073995900106</v>
      </c>
      <c r="U247" s="37">
        <f t="shared" si="55"/>
        <v>-0.32463894237602453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22849884</v>
      </c>
      <c r="E248" s="31">
        <v>22849884</v>
      </c>
      <c r="F248" s="31">
        <v>1533037</v>
      </c>
      <c r="G248" s="36">
        <f t="shared" si="49"/>
        <v>6.7091675388811597E-2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1533037</v>
      </c>
      <c r="O248" s="36">
        <f t="shared" si="53"/>
        <v>6.7091675388811597E-2</v>
      </c>
      <c r="P248" s="31">
        <v>5404638</v>
      </c>
      <c r="Q248" s="31">
        <v>32693720</v>
      </c>
      <c r="R248" s="31">
        <v>29548348</v>
      </c>
      <c r="S248" s="31">
        <v>5404638</v>
      </c>
      <c r="T248" s="36">
        <f t="shared" si="54"/>
        <v>0.1653111973798026</v>
      </c>
      <c r="U248" s="36">
        <f t="shared" si="55"/>
        <v>-0.71634788490922063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17352744</v>
      </c>
      <c r="E249" s="31">
        <v>17352744</v>
      </c>
      <c r="F249" s="31">
        <v>3192669</v>
      </c>
      <c r="G249" s="36">
        <f t="shared" si="49"/>
        <v>0.18398640583875381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3192669</v>
      </c>
      <c r="O249" s="36">
        <f t="shared" si="53"/>
        <v>0.18398640583875381</v>
      </c>
      <c r="P249" s="31">
        <v>1595024</v>
      </c>
      <c r="Q249" s="31">
        <v>9199420</v>
      </c>
      <c r="R249" s="31">
        <v>11884974</v>
      </c>
      <c r="S249" s="31">
        <v>1595024</v>
      </c>
      <c r="T249" s="36">
        <f t="shared" si="54"/>
        <v>0.17338310458702832</v>
      </c>
      <c r="U249" s="36">
        <f t="shared" si="55"/>
        <v>1.0016432354622875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10343091</v>
      </c>
      <c r="E250" s="31">
        <v>10343091</v>
      </c>
      <c r="F250" s="31">
        <v>4853084</v>
      </c>
      <c r="G250" s="36">
        <f t="shared" si="49"/>
        <v>0.46921021965290649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4853084</v>
      </c>
      <c r="O250" s="36">
        <f t="shared" si="53"/>
        <v>0.46921021965290649</v>
      </c>
      <c r="P250" s="31">
        <v>5387359</v>
      </c>
      <c r="Q250" s="31">
        <v>11873871</v>
      </c>
      <c r="R250" s="31">
        <v>13658871</v>
      </c>
      <c r="S250" s="31">
        <v>5387359</v>
      </c>
      <c r="T250" s="36">
        <f t="shared" si="54"/>
        <v>0.45371547324372985</v>
      </c>
      <c r="U250" s="36">
        <f t="shared" si="55"/>
        <v>-9.9171969048285069E-2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8907695</v>
      </c>
      <c r="E251" s="31">
        <v>8907695</v>
      </c>
      <c r="F251" s="31">
        <v>1903177</v>
      </c>
      <c r="G251" s="36">
        <f t="shared" si="49"/>
        <v>0.21365538447376117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1903177</v>
      </c>
      <c r="O251" s="36">
        <f t="shared" si="53"/>
        <v>0.21365538447376117</v>
      </c>
      <c r="P251" s="31">
        <v>1362741</v>
      </c>
      <c r="Q251" s="31">
        <v>58312924</v>
      </c>
      <c r="R251" s="31">
        <v>58139924</v>
      </c>
      <c r="S251" s="31">
        <v>1362741</v>
      </c>
      <c r="T251" s="36">
        <f t="shared" si="54"/>
        <v>2.3369450655569939E-2</v>
      </c>
      <c r="U251" s="36">
        <f t="shared" si="55"/>
        <v>0.39658012784527652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59453414</v>
      </c>
      <c r="E254" s="32">
        <f>SUM(E248:E253)</f>
        <v>59453414</v>
      </c>
      <c r="F254" s="32">
        <f>SUM(F248:F253)</f>
        <v>11481967</v>
      </c>
      <c r="G254" s="37">
        <f t="shared" si="49"/>
        <v>0.1931254444025704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11481967</v>
      </c>
      <c r="O254" s="37">
        <f t="shared" si="53"/>
        <v>0.1931254444025704</v>
      </c>
      <c r="P254" s="32">
        <f>SUM(P248:P253)</f>
        <v>13749762</v>
      </c>
      <c r="Q254" s="32">
        <f>SUM(Q248:Q253)</f>
        <v>112079935</v>
      </c>
      <c r="R254" s="32">
        <f>SUM(R248:R253)</f>
        <v>113232117</v>
      </c>
      <c r="S254" s="32">
        <f>SUM(S248:S253)</f>
        <v>13749762</v>
      </c>
      <c r="T254" s="37">
        <f t="shared" si="54"/>
        <v>0.12267817607139048</v>
      </c>
      <c r="U254" s="37">
        <f t="shared" si="55"/>
        <v>-0.16493340030176518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201822971</v>
      </c>
      <c r="E255" s="31">
        <v>201822971</v>
      </c>
      <c r="F255" s="31">
        <v>30418555</v>
      </c>
      <c r="G255" s="36">
        <f t="shared" si="49"/>
        <v>0.15071899323095386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30418555</v>
      </c>
      <c r="O255" s="36">
        <f t="shared" si="53"/>
        <v>0.15071899323095386</v>
      </c>
      <c r="P255" s="31">
        <v>49243989</v>
      </c>
      <c r="Q255" s="31">
        <v>255036482</v>
      </c>
      <c r="R255" s="31">
        <v>256536482</v>
      </c>
      <c r="S255" s="31">
        <v>49243989</v>
      </c>
      <c r="T255" s="36">
        <f t="shared" si="54"/>
        <v>0.19308605817421839</v>
      </c>
      <c r="U255" s="36">
        <f t="shared" si="55"/>
        <v>-0.38228897338109635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10446481</v>
      </c>
      <c r="E256" s="31">
        <v>10446481</v>
      </c>
      <c r="F256" s="31">
        <v>2213105</v>
      </c>
      <c r="G256" s="36">
        <f t="shared" si="49"/>
        <v>0.21185172308263422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2213105</v>
      </c>
      <c r="O256" s="36">
        <f t="shared" si="53"/>
        <v>0.21185172308263422</v>
      </c>
      <c r="P256" s="31">
        <v>1978814</v>
      </c>
      <c r="Q256" s="31">
        <v>10261237</v>
      </c>
      <c r="R256" s="31">
        <v>11386237</v>
      </c>
      <c r="S256" s="31">
        <v>1978814</v>
      </c>
      <c r="T256" s="36">
        <f t="shared" si="54"/>
        <v>0.19284361135017153</v>
      </c>
      <c r="U256" s="36">
        <f t="shared" si="55"/>
        <v>0.11839970810798794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80873229</v>
      </c>
      <c r="E257" s="31">
        <v>80873229</v>
      </c>
      <c r="F257" s="31">
        <v>10421327</v>
      </c>
      <c r="G257" s="36">
        <f t="shared" si="49"/>
        <v>0.12886003352234149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10421327</v>
      </c>
      <c r="O257" s="36">
        <f t="shared" si="53"/>
        <v>0.12886003352234149</v>
      </c>
      <c r="P257" s="31">
        <v>5887920</v>
      </c>
      <c r="Q257" s="31">
        <v>61569337</v>
      </c>
      <c r="R257" s="31">
        <v>60519038</v>
      </c>
      <c r="S257" s="31">
        <v>5887920</v>
      </c>
      <c r="T257" s="36">
        <f t="shared" si="54"/>
        <v>9.5630719557691521E-2</v>
      </c>
      <c r="U257" s="36">
        <f t="shared" si="55"/>
        <v>0.7699505088384353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293142681</v>
      </c>
      <c r="E259" s="32">
        <f>SUM(E255:E258)</f>
        <v>293142681</v>
      </c>
      <c r="F259" s="32">
        <f>SUM(F255:F258)</f>
        <v>43052987</v>
      </c>
      <c r="G259" s="37">
        <f t="shared" si="49"/>
        <v>0.14686700296638142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43052987</v>
      </c>
      <c r="O259" s="37">
        <f t="shared" si="53"/>
        <v>0.14686700296638142</v>
      </c>
      <c r="P259" s="32">
        <f>SUM(P255:P258)</f>
        <v>57110723</v>
      </c>
      <c r="Q259" s="32">
        <f>SUM(Q255:Q258)</f>
        <v>326867056</v>
      </c>
      <c r="R259" s="32">
        <f>SUM(R255:R258)</f>
        <v>328441757</v>
      </c>
      <c r="S259" s="32">
        <f>SUM(S255:S258)</f>
        <v>57110723</v>
      </c>
      <c r="T259" s="37">
        <f t="shared" si="54"/>
        <v>0.17472156325230892</v>
      </c>
      <c r="U259" s="37">
        <f t="shared" si="55"/>
        <v>-0.24614880116296201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813183957</v>
      </c>
      <c r="E260" s="32">
        <f>SUM(E234:E239,E241:E246,E248:E253,E255:E258)</f>
        <v>813183957</v>
      </c>
      <c r="F260" s="32">
        <f>SUM(F234:F239,F241:F246,F248:F253,F255:F258)</f>
        <v>237807374</v>
      </c>
      <c r="G260" s="37">
        <f t="shared" si="49"/>
        <v>0.29243982490421905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237807374</v>
      </c>
      <c r="O260" s="37">
        <f t="shared" si="53"/>
        <v>0.29243982490421905</v>
      </c>
      <c r="P260" s="32">
        <f>SUM(P234:P239,P241:P246,P248:P253,P255:P258)</f>
        <v>170718537</v>
      </c>
      <c r="Q260" s="32">
        <f>SUM(Q234:Q239,Q241:Q246,Q248:Q253,Q255:Q258)</f>
        <v>993489240</v>
      </c>
      <c r="R260" s="32">
        <f>SUM(R234:R239,R241:R246,R248:R253,R255:R258)</f>
        <v>999366414</v>
      </c>
      <c r="S260" s="32">
        <f>SUM(S234:S239,S241:S246,S248:S253,S255:S258)</f>
        <v>170718537</v>
      </c>
      <c r="T260" s="37">
        <f t="shared" si="54"/>
        <v>0.17183732860559214</v>
      </c>
      <c r="U260" s="37">
        <f t="shared" si="55"/>
        <v>0.39297921701379157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4534265</v>
      </c>
      <c r="E263" s="31">
        <v>4534265</v>
      </c>
      <c r="F263" s="31">
        <v>229267</v>
      </c>
      <c r="G263" s="36">
        <f t="shared" ref="G263:G299" si="56">IF(($D263     =0),0,($F263     /$D263     ))</f>
        <v>5.0563211457645287E-2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229267</v>
      </c>
      <c r="O263" s="36">
        <f t="shared" ref="O263:O299" si="60">IF(($D263     =0),0,($N263     /$D263     ))</f>
        <v>5.0563211457645287E-2</v>
      </c>
      <c r="P263" s="31">
        <v>0</v>
      </c>
      <c r="Q263" s="31">
        <v>2541800</v>
      </c>
      <c r="R263" s="31">
        <v>2872180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26119288</v>
      </c>
      <c r="E264" s="31">
        <v>26119288</v>
      </c>
      <c r="F264" s="31">
        <v>6121001</v>
      </c>
      <c r="G264" s="36">
        <f t="shared" si="56"/>
        <v>0.23434792709510305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6121001</v>
      </c>
      <c r="O264" s="36">
        <f t="shared" si="60"/>
        <v>0.23434792709510305</v>
      </c>
      <c r="P264" s="31">
        <v>5140641</v>
      </c>
      <c r="Q264" s="31">
        <v>20030737</v>
      </c>
      <c r="R264" s="31">
        <v>22628597</v>
      </c>
      <c r="S264" s="31">
        <v>5140641</v>
      </c>
      <c r="T264" s="36">
        <f t="shared" si="61"/>
        <v>0.25663763644842424</v>
      </c>
      <c r="U264" s="36">
        <f t="shared" si="62"/>
        <v>0.19070773469689861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32000528</v>
      </c>
      <c r="E265" s="31">
        <v>32000528</v>
      </c>
      <c r="F265" s="31">
        <v>4784916</v>
      </c>
      <c r="G265" s="36">
        <f t="shared" si="56"/>
        <v>0.14952615781839598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4784916</v>
      </c>
      <c r="O265" s="36">
        <f t="shared" si="60"/>
        <v>0.14952615781839598</v>
      </c>
      <c r="P265" s="31">
        <v>7924338</v>
      </c>
      <c r="Q265" s="31">
        <v>19444245</v>
      </c>
      <c r="R265" s="31">
        <v>27213108</v>
      </c>
      <c r="S265" s="31">
        <v>7924338</v>
      </c>
      <c r="T265" s="36">
        <f t="shared" si="61"/>
        <v>0.40754156306917549</v>
      </c>
      <c r="U265" s="36">
        <f t="shared" si="62"/>
        <v>-0.39617467099459913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62654081</v>
      </c>
      <c r="E267" s="32">
        <f>SUM(E263:E266)</f>
        <v>62654081</v>
      </c>
      <c r="F267" s="32">
        <f>SUM(F263:F266)</f>
        <v>11135184</v>
      </c>
      <c r="G267" s="37">
        <f t="shared" si="56"/>
        <v>0.17772479976204583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11135184</v>
      </c>
      <c r="O267" s="37">
        <f t="shared" si="60"/>
        <v>0.17772479976204583</v>
      </c>
      <c r="P267" s="32">
        <f>SUM(P263:P266)</f>
        <v>13064979</v>
      </c>
      <c r="Q267" s="32">
        <f>SUM(Q263:Q266)</f>
        <v>42016782</v>
      </c>
      <c r="R267" s="32">
        <f>SUM(R263:R266)</f>
        <v>52713885</v>
      </c>
      <c r="S267" s="32">
        <f>SUM(S263:S266)</f>
        <v>13064979</v>
      </c>
      <c r="T267" s="37">
        <f t="shared" si="61"/>
        <v>0.31094668316102836</v>
      </c>
      <c r="U267" s="37">
        <f t="shared" si="62"/>
        <v>-0.14770747048273092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6888377</v>
      </c>
      <c r="E268" s="31">
        <v>6888377</v>
      </c>
      <c r="F268" s="31">
        <v>212836</v>
      </c>
      <c r="G268" s="36">
        <f t="shared" si="56"/>
        <v>3.0897844296268916E-2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212836</v>
      </c>
      <c r="O268" s="36">
        <f t="shared" si="60"/>
        <v>3.0897844296268916E-2</v>
      </c>
      <c r="P268" s="31">
        <v>344800</v>
      </c>
      <c r="Q268" s="31">
        <v>6171850</v>
      </c>
      <c r="R268" s="31">
        <v>4998388</v>
      </c>
      <c r="S268" s="31">
        <v>344800</v>
      </c>
      <c r="T268" s="36">
        <f t="shared" si="61"/>
        <v>5.5866555408832036E-2</v>
      </c>
      <c r="U268" s="36">
        <f t="shared" si="62"/>
        <v>-0.38272621809744778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42301138</v>
      </c>
      <c r="E269" s="31">
        <v>42301138</v>
      </c>
      <c r="F269" s="31">
        <v>1808859</v>
      </c>
      <c r="G269" s="36">
        <f t="shared" si="56"/>
        <v>4.2761473698414453E-2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1808859</v>
      </c>
      <c r="O269" s="36">
        <f t="shared" si="60"/>
        <v>4.2761473698414453E-2</v>
      </c>
      <c r="P269" s="31">
        <v>1963719</v>
      </c>
      <c r="Q269" s="31">
        <v>18734061</v>
      </c>
      <c r="R269" s="31">
        <v>41122541</v>
      </c>
      <c r="S269" s="31">
        <v>1963719</v>
      </c>
      <c r="T269" s="36">
        <f t="shared" si="61"/>
        <v>0.10482078605380862</v>
      </c>
      <c r="U269" s="36">
        <f t="shared" si="62"/>
        <v>-7.8860570173227451E-2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7546108</v>
      </c>
      <c r="E270" s="31">
        <v>7546108</v>
      </c>
      <c r="F270" s="31">
        <v>1140460</v>
      </c>
      <c r="G270" s="36">
        <f t="shared" si="56"/>
        <v>0.15113221279101757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1140460</v>
      </c>
      <c r="O270" s="36">
        <f t="shared" si="60"/>
        <v>0.15113221279101757</v>
      </c>
      <c r="P270" s="31">
        <v>747661</v>
      </c>
      <c r="Q270" s="31">
        <v>7290871</v>
      </c>
      <c r="R270" s="31">
        <v>7290871</v>
      </c>
      <c r="S270" s="31">
        <v>747661</v>
      </c>
      <c r="T270" s="36">
        <f t="shared" si="61"/>
        <v>0.10254755570356408</v>
      </c>
      <c r="U270" s="36">
        <f t="shared" si="62"/>
        <v>0.5253704553266787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13977028</v>
      </c>
      <c r="E271" s="31">
        <v>13977028</v>
      </c>
      <c r="F271" s="31">
        <v>2904561</v>
      </c>
      <c r="G271" s="36">
        <f t="shared" si="56"/>
        <v>0.20780962877086603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2904561</v>
      </c>
      <c r="O271" s="36">
        <f t="shared" si="60"/>
        <v>0.20780962877086603</v>
      </c>
      <c r="P271" s="31">
        <v>2666694</v>
      </c>
      <c r="Q271" s="31">
        <v>11442622</v>
      </c>
      <c r="R271" s="31">
        <v>14238932</v>
      </c>
      <c r="S271" s="31">
        <v>2666694</v>
      </c>
      <c r="T271" s="36">
        <f t="shared" si="61"/>
        <v>0.23304920847686833</v>
      </c>
      <c r="U271" s="36">
        <f t="shared" si="62"/>
        <v>8.9199210708090337E-2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3626437</v>
      </c>
      <c r="E272" s="31">
        <v>3626437</v>
      </c>
      <c r="F272" s="31">
        <v>521415</v>
      </c>
      <c r="G272" s="36">
        <f t="shared" si="56"/>
        <v>0.14378162367083724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521415</v>
      </c>
      <c r="O272" s="36">
        <f t="shared" si="60"/>
        <v>0.14378162367083724</v>
      </c>
      <c r="P272" s="31">
        <v>337431</v>
      </c>
      <c r="Q272" s="31">
        <v>2685945</v>
      </c>
      <c r="R272" s="31">
        <v>3168380</v>
      </c>
      <c r="S272" s="31">
        <v>337431</v>
      </c>
      <c r="T272" s="36">
        <f t="shared" si="61"/>
        <v>0.12562841011264192</v>
      </c>
      <c r="U272" s="36">
        <f t="shared" si="62"/>
        <v>0.54524925095797361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5385919</v>
      </c>
      <c r="E273" s="31">
        <v>5385919</v>
      </c>
      <c r="F273" s="31">
        <v>324933</v>
      </c>
      <c r="G273" s="36">
        <f t="shared" si="56"/>
        <v>6.0330094084222206E-2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324933</v>
      </c>
      <c r="O273" s="36">
        <f t="shared" si="60"/>
        <v>6.0330094084222206E-2</v>
      </c>
      <c r="P273" s="31">
        <v>496546</v>
      </c>
      <c r="Q273" s="31">
        <v>6421705</v>
      </c>
      <c r="R273" s="31">
        <v>5563795</v>
      </c>
      <c r="S273" s="31">
        <v>496546</v>
      </c>
      <c r="T273" s="36">
        <f t="shared" si="61"/>
        <v>7.7323078528210187E-2</v>
      </c>
      <c r="U273" s="36">
        <f t="shared" si="62"/>
        <v>-0.34561349804449137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79725007</v>
      </c>
      <c r="E275" s="32">
        <f>SUM(E268:E274)</f>
        <v>79725007</v>
      </c>
      <c r="F275" s="32">
        <f>SUM(F268:F274)</f>
        <v>6913064</v>
      </c>
      <c r="G275" s="37">
        <f t="shared" si="56"/>
        <v>8.6711362722113022E-2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6913064</v>
      </c>
      <c r="O275" s="37">
        <f t="shared" si="60"/>
        <v>8.6711362722113022E-2</v>
      </c>
      <c r="P275" s="32">
        <f>SUM(P268:P274)</f>
        <v>6556851</v>
      </c>
      <c r="Q275" s="32">
        <f>SUM(Q268:Q274)</f>
        <v>52747054</v>
      </c>
      <c r="R275" s="32">
        <f>SUM(R268:R274)</f>
        <v>76382907</v>
      </c>
      <c r="S275" s="32">
        <f>SUM(S268:S274)</f>
        <v>6556851</v>
      </c>
      <c r="T275" s="37">
        <f t="shared" si="61"/>
        <v>0.12430743525505709</v>
      </c>
      <c r="U275" s="37">
        <f t="shared" si="62"/>
        <v>5.4326840734980841E-2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6658659</v>
      </c>
      <c r="E276" s="31">
        <v>6658659</v>
      </c>
      <c r="F276" s="31">
        <v>534858</v>
      </c>
      <c r="G276" s="36">
        <f t="shared" si="56"/>
        <v>8.032518259307167E-2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534858</v>
      </c>
      <c r="O276" s="36">
        <f t="shared" si="60"/>
        <v>8.032518259307167E-2</v>
      </c>
      <c r="P276" s="31">
        <v>537564</v>
      </c>
      <c r="Q276" s="31">
        <v>6916271</v>
      </c>
      <c r="R276" s="31">
        <v>5530464</v>
      </c>
      <c r="S276" s="31">
        <v>537564</v>
      </c>
      <c r="T276" s="36">
        <f t="shared" si="61"/>
        <v>7.7724542603955227E-2</v>
      </c>
      <c r="U276" s="36">
        <f t="shared" si="62"/>
        <v>-5.0338192289661743E-3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10197222</v>
      </c>
      <c r="E277" s="31">
        <v>10197222</v>
      </c>
      <c r="F277" s="31">
        <v>855738</v>
      </c>
      <c r="G277" s="36">
        <f t="shared" si="56"/>
        <v>8.3918737868019344E-2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855738</v>
      </c>
      <c r="O277" s="36">
        <f t="shared" si="60"/>
        <v>8.3918737868019344E-2</v>
      </c>
      <c r="P277" s="31">
        <v>1091654</v>
      </c>
      <c r="Q277" s="31">
        <v>8607433</v>
      </c>
      <c r="R277" s="31">
        <v>8336274</v>
      </c>
      <c r="S277" s="31">
        <v>1091654</v>
      </c>
      <c r="T277" s="36">
        <f t="shared" si="61"/>
        <v>0.12682689484774382</v>
      </c>
      <c r="U277" s="36">
        <f t="shared" si="62"/>
        <v>-0.21610876706355675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12337427</v>
      </c>
      <c r="E278" s="31">
        <v>12337427</v>
      </c>
      <c r="F278" s="31">
        <v>223476</v>
      </c>
      <c r="G278" s="36">
        <f t="shared" si="56"/>
        <v>1.8113663408099598E-2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223476</v>
      </c>
      <c r="O278" s="36">
        <f t="shared" si="60"/>
        <v>1.8113663408099598E-2</v>
      </c>
      <c r="P278" s="31">
        <v>2598020</v>
      </c>
      <c r="Q278" s="31">
        <v>9290623</v>
      </c>
      <c r="R278" s="31">
        <v>12606697</v>
      </c>
      <c r="S278" s="31">
        <v>2598020</v>
      </c>
      <c r="T278" s="36">
        <f t="shared" si="61"/>
        <v>0.27963894348097001</v>
      </c>
      <c r="U278" s="36">
        <f t="shared" si="62"/>
        <v>-0.91398218643428453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8336899</v>
      </c>
      <c r="E279" s="31">
        <v>8336899</v>
      </c>
      <c r="F279" s="31">
        <v>178401</v>
      </c>
      <c r="G279" s="36">
        <f t="shared" si="56"/>
        <v>2.1398963811364392E-2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178401</v>
      </c>
      <c r="O279" s="36">
        <f t="shared" si="60"/>
        <v>2.1398963811364392E-2</v>
      </c>
      <c r="P279" s="31">
        <v>525149</v>
      </c>
      <c r="Q279" s="31">
        <v>8957074</v>
      </c>
      <c r="R279" s="31">
        <v>8829997</v>
      </c>
      <c r="S279" s="31">
        <v>525149</v>
      </c>
      <c r="T279" s="36">
        <f t="shared" si="61"/>
        <v>5.8629525668761923E-2</v>
      </c>
      <c r="U279" s="36">
        <f t="shared" si="62"/>
        <v>-0.66028498578498673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5616129</v>
      </c>
      <c r="E280" s="31">
        <v>5616129</v>
      </c>
      <c r="F280" s="31">
        <v>3794</v>
      </c>
      <c r="G280" s="36">
        <f t="shared" si="56"/>
        <v>6.7555428303017967E-4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3794</v>
      </c>
      <c r="O280" s="36">
        <f t="shared" si="60"/>
        <v>6.7555428303017967E-4</v>
      </c>
      <c r="P280" s="31">
        <v>0</v>
      </c>
      <c r="Q280" s="31">
        <v>5333455</v>
      </c>
      <c r="R280" s="31">
        <v>5333455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3302416</v>
      </c>
      <c r="E281" s="31">
        <v>3302416</v>
      </c>
      <c r="F281" s="31">
        <v>495721</v>
      </c>
      <c r="G281" s="36">
        <f t="shared" si="56"/>
        <v>0.15010858716769784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495721</v>
      </c>
      <c r="O281" s="36">
        <f t="shared" si="60"/>
        <v>0.15010858716769784</v>
      </c>
      <c r="P281" s="31">
        <v>648264</v>
      </c>
      <c r="Q281" s="31">
        <v>3184646</v>
      </c>
      <c r="R281" s="31">
        <v>3212758</v>
      </c>
      <c r="S281" s="31">
        <v>648264</v>
      </c>
      <c r="T281" s="36">
        <f t="shared" si="61"/>
        <v>0.20355920249848805</v>
      </c>
      <c r="U281" s="36">
        <f t="shared" si="62"/>
        <v>-0.23530999716165024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4122283</v>
      </c>
      <c r="E282" s="31">
        <v>4122283</v>
      </c>
      <c r="F282" s="31">
        <v>285392</v>
      </c>
      <c r="G282" s="36">
        <f t="shared" si="56"/>
        <v>6.9231539901554548E-2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285392</v>
      </c>
      <c r="O282" s="36">
        <f t="shared" si="60"/>
        <v>6.9231539901554548E-2</v>
      </c>
      <c r="P282" s="31">
        <v>39557</v>
      </c>
      <c r="Q282" s="31">
        <v>4080157</v>
      </c>
      <c r="R282" s="31">
        <v>4511286</v>
      </c>
      <c r="S282" s="31">
        <v>39557</v>
      </c>
      <c r="T282" s="36">
        <f t="shared" si="61"/>
        <v>9.6949700710046213E-3</v>
      </c>
      <c r="U282" s="36">
        <f t="shared" si="62"/>
        <v>6.2147028338852799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8595869</v>
      </c>
      <c r="E283" s="31">
        <v>8595869</v>
      </c>
      <c r="F283" s="31">
        <v>134046</v>
      </c>
      <c r="G283" s="36">
        <f t="shared" si="56"/>
        <v>1.5594234858628023E-2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134046</v>
      </c>
      <c r="O283" s="36">
        <f t="shared" si="60"/>
        <v>1.5594234858628023E-2</v>
      </c>
      <c r="P283" s="31">
        <v>239124</v>
      </c>
      <c r="Q283" s="31">
        <v>6037166</v>
      </c>
      <c r="R283" s="31">
        <v>6140265</v>
      </c>
      <c r="S283" s="31">
        <v>239124</v>
      </c>
      <c r="T283" s="36">
        <f t="shared" si="61"/>
        <v>3.960865081397464E-2</v>
      </c>
      <c r="U283" s="36">
        <f t="shared" si="62"/>
        <v>-0.43942891554172725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59166904</v>
      </c>
      <c r="E285" s="32">
        <f>SUM(E276:E284)</f>
        <v>59166904</v>
      </c>
      <c r="F285" s="32">
        <f>SUM(F276:F284)</f>
        <v>2711426</v>
      </c>
      <c r="G285" s="37">
        <f t="shared" si="56"/>
        <v>4.5826734486563638E-2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2711426</v>
      </c>
      <c r="O285" s="37">
        <f t="shared" si="60"/>
        <v>4.5826734486563638E-2</v>
      </c>
      <c r="P285" s="32">
        <f>SUM(P276:P284)</f>
        <v>5679332</v>
      </c>
      <c r="Q285" s="32">
        <f>SUM(Q276:Q284)</f>
        <v>52406825</v>
      </c>
      <c r="R285" s="32">
        <f>SUM(R276:R284)</f>
        <v>54501196</v>
      </c>
      <c r="S285" s="32">
        <f>SUM(S276:S284)</f>
        <v>5679332</v>
      </c>
      <c r="T285" s="37">
        <f t="shared" si="61"/>
        <v>0.10837008347672274</v>
      </c>
      <c r="U285" s="37">
        <f t="shared" si="62"/>
        <v>-0.52258012033809609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15196797</v>
      </c>
      <c r="E286" s="31">
        <v>15196797</v>
      </c>
      <c r="F286" s="31">
        <v>3306010</v>
      </c>
      <c r="G286" s="36">
        <f t="shared" si="56"/>
        <v>0.2175465000947239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3306010</v>
      </c>
      <c r="O286" s="36">
        <f t="shared" si="60"/>
        <v>0.2175465000947239</v>
      </c>
      <c r="P286" s="31">
        <v>2266256</v>
      </c>
      <c r="Q286" s="31">
        <v>12884920</v>
      </c>
      <c r="R286" s="31">
        <v>16553255</v>
      </c>
      <c r="S286" s="31">
        <v>2266256</v>
      </c>
      <c r="T286" s="36">
        <f t="shared" si="61"/>
        <v>0.17588436715167807</v>
      </c>
      <c r="U286" s="36">
        <f t="shared" si="62"/>
        <v>0.45879812342471449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4524875</v>
      </c>
      <c r="E287" s="31">
        <v>4524875</v>
      </c>
      <c r="F287" s="31">
        <v>58781</v>
      </c>
      <c r="G287" s="36">
        <f t="shared" si="56"/>
        <v>1.2990635100417139E-2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58781</v>
      </c>
      <c r="O287" s="36">
        <f t="shared" si="60"/>
        <v>1.2990635100417139E-2</v>
      </c>
      <c r="P287" s="31">
        <v>622587</v>
      </c>
      <c r="Q287" s="31">
        <v>3470852</v>
      </c>
      <c r="R287" s="31">
        <v>3471307</v>
      </c>
      <c r="S287" s="31">
        <v>622587</v>
      </c>
      <c r="T287" s="36">
        <f t="shared" si="61"/>
        <v>0.17937584201227824</v>
      </c>
      <c r="U287" s="36">
        <f t="shared" si="62"/>
        <v>-0.90558588598862488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6243223</v>
      </c>
      <c r="E288" s="31">
        <v>6243223</v>
      </c>
      <c r="F288" s="31">
        <v>873834</v>
      </c>
      <c r="G288" s="36">
        <f t="shared" si="56"/>
        <v>0.13996520707333376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873834</v>
      </c>
      <c r="O288" s="36">
        <f t="shared" si="60"/>
        <v>0.13996520707333376</v>
      </c>
      <c r="P288" s="31">
        <v>1156146</v>
      </c>
      <c r="Q288" s="31">
        <v>2151171</v>
      </c>
      <c r="R288" s="31">
        <v>2151172</v>
      </c>
      <c r="S288" s="31">
        <v>1156146</v>
      </c>
      <c r="T288" s="36">
        <f t="shared" si="61"/>
        <v>0.53744960303016354</v>
      </c>
      <c r="U288" s="36">
        <f t="shared" si="62"/>
        <v>-0.24418369306298682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11015947</v>
      </c>
      <c r="E289" s="31">
        <v>11015947</v>
      </c>
      <c r="F289" s="31">
        <v>1397587</v>
      </c>
      <c r="G289" s="36">
        <f t="shared" si="56"/>
        <v>0.12686943755266797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1397587</v>
      </c>
      <c r="O289" s="36">
        <f t="shared" si="60"/>
        <v>0.12686943755266797</v>
      </c>
      <c r="P289" s="31">
        <v>495486</v>
      </c>
      <c r="Q289" s="31">
        <v>11015337</v>
      </c>
      <c r="R289" s="31">
        <v>9020322</v>
      </c>
      <c r="S289" s="31">
        <v>495486</v>
      </c>
      <c r="T289" s="36">
        <f t="shared" si="61"/>
        <v>4.4981465387758907E-2</v>
      </c>
      <c r="U289" s="36">
        <f t="shared" si="62"/>
        <v>1.8206387264221391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30159861</v>
      </c>
      <c r="E290" s="31">
        <v>30159861</v>
      </c>
      <c r="F290" s="31">
        <v>5874005</v>
      </c>
      <c r="G290" s="36">
        <f t="shared" si="56"/>
        <v>0.19476233660360703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5874005</v>
      </c>
      <c r="O290" s="36">
        <f t="shared" si="60"/>
        <v>0.19476233660360703</v>
      </c>
      <c r="P290" s="31">
        <v>4995867</v>
      </c>
      <c r="Q290" s="31">
        <v>46247288</v>
      </c>
      <c r="R290" s="31">
        <v>30488656</v>
      </c>
      <c r="S290" s="31">
        <v>4995867</v>
      </c>
      <c r="T290" s="36">
        <f t="shared" si="61"/>
        <v>0.10802508030308718</v>
      </c>
      <c r="U290" s="36">
        <f t="shared" si="62"/>
        <v>0.17577289387407635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67140703</v>
      </c>
      <c r="E292" s="32">
        <f>SUM(E286:E291)</f>
        <v>67140703</v>
      </c>
      <c r="F292" s="32">
        <f>SUM(F286:F291)</f>
        <v>11510217</v>
      </c>
      <c r="G292" s="37">
        <f t="shared" si="56"/>
        <v>0.17143426395163006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11510217</v>
      </c>
      <c r="O292" s="37">
        <f t="shared" si="60"/>
        <v>0.17143426395163006</v>
      </c>
      <c r="P292" s="32">
        <f>SUM(P286:P291)</f>
        <v>9536342</v>
      </c>
      <c r="Q292" s="32">
        <f>SUM(Q286:Q291)</f>
        <v>75769568</v>
      </c>
      <c r="R292" s="32">
        <f>SUM(R286:R291)</f>
        <v>61684712</v>
      </c>
      <c r="S292" s="32">
        <f>SUM(S286:S291)</f>
        <v>9536342</v>
      </c>
      <c r="T292" s="37">
        <f t="shared" si="61"/>
        <v>0.12585979109713283</v>
      </c>
      <c r="U292" s="37">
        <f t="shared" si="62"/>
        <v>0.20698450202394159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76412609</v>
      </c>
      <c r="E293" s="31">
        <v>76412609</v>
      </c>
      <c r="F293" s="31">
        <v>18915777</v>
      </c>
      <c r="G293" s="36">
        <f t="shared" si="56"/>
        <v>0.24754784907291938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18915777</v>
      </c>
      <c r="O293" s="36">
        <f t="shared" si="60"/>
        <v>0.24754784907291938</v>
      </c>
      <c r="P293" s="31">
        <v>15151080</v>
      </c>
      <c r="Q293" s="31">
        <v>70950470</v>
      </c>
      <c r="R293" s="31">
        <v>70950470</v>
      </c>
      <c r="S293" s="31">
        <v>15151080</v>
      </c>
      <c r="T293" s="36">
        <f t="shared" si="61"/>
        <v>0.21354446277804784</v>
      </c>
      <c r="U293" s="36">
        <f t="shared" si="62"/>
        <v>0.248477138263411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15167797</v>
      </c>
      <c r="E294" s="31">
        <v>15167797</v>
      </c>
      <c r="F294" s="31">
        <v>2901747</v>
      </c>
      <c r="G294" s="36">
        <f t="shared" si="56"/>
        <v>0.19130972019206216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2901747</v>
      </c>
      <c r="O294" s="36">
        <f t="shared" si="60"/>
        <v>0.19130972019206216</v>
      </c>
      <c r="P294" s="31">
        <v>0</v>
      </c>
      <c r="Q294" s="31">
        <v>12145112</v>
      </c>
      <c r="R294" s="31">
        <v>15410920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4498307</v>
      </c>
      <c r="E295" s="31">
        <v>4498307</v>
      </c>
      <c r="F295" s="31">
        <v>684342</v>
      </c>
      <c r="G295" s="36">
        <f t="shared" si="56"/>
        <v>0.1521332359040857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684342</v>
      </c>
      <c r="O295" s="36">
        <f t="shared" si="60"/>
        <v>0.1521332359040857</v>
      </c>
      <c r="P295" s="31">
        <v>188285</v>
      </c>
      <c r="Q295" s="31">
        <v>19774025</v>
      </c>
      <c r="R295" s="31">
        <v>16499760</v>
      </c>
      <c r="S295" s="31">
        <v>188285</v>
      </c>
      <c r="T295" s="36">
        <f t="shared" si="61"/>
        <v>9.5218348313001518E-3</v>
      </c>
      <c r="U295" s="36">
        <f t="shared" si="62"/>
        <v>2.6346071115596037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24597698</v>
      </c>
      <c r="E296" s="31">
        <v>24597698</v>
      </c>
      <c r="F296" s="31">
        <v>9106241</v>
      </c>
      <c r="G296" s="36">
        <f t="shared" si="56"/>
        <v>0.37020704132557447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9106241</v>
      </c>
      <c r="O296" s="36">
        <f t="shared" si="60"/>
        <v>0.37020704132557447</v>
      </c>
      <c r="P296" s="31">
        <v>2661555</v>
      </c>
      <c r="Q296" s="31">
        <v>10529310</v>
      </c>
      <c r="R296" s="31">
        <v>29119722</v>
      </c>
      <c r="S296" s="31">
        <v>2661555</v>
      </c>
      <c r="T296" s="36">
        <f t="shared" si="61"/>
        <v>0.25277582291717121</v>
      </c>
      <c r="U296" s="36">
        <f t="shared" si="62"/>
        <v>2.4213987687648761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120676411</v>
      </c>
      <c r="E298" s="32">
        <f>SUM(E293:E297)</f>
        <v>120676411</v>
      </c>
      <c r="F298" s="32">
        <f>SUM(F293:F297)</f>
        <v>31608107</v>
      </c>
      <c r="G298" s="37">
        <f t="shared" si="56"/>
        <v>0.26192448663392881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31608107</v>
      </c>
      <c r="O298" s="37">
        <f t="shared" si="60"/>
        <v>0.26192448663392881</v>
      </c>
      <c r="P298" s="32">
        <f>SUM(P293:P297)</f>
        <v>18000920</v>
      </c>
      <c r="Q298" s="32">
        <f>SUM(Q293:Q297)</f>
        <v>113398917</v>
      </c>
      <c r="R298" s="32">
        <f>SUM(R293:R297)</f>
        <v>131980872</v>
      </c>
      <c r="S298" s="32">
        <f>SUM(S293:S297)</f>
        <v>18000920</v>
      </c>
      <c r="T298" s="37">
        <f t="shared" si="61"/>
        <v>0.15873978761190463</v>
      </c>
      <c r="U298" s="37">
        <f t="shared" si="62"/>
        <v>0.75591619761656625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389363106</v>
      </c>
      <c r="E299" s="32">
        <f>SUM(E263:E266,E268:E274,E276:E284,E286:E291,E293:E297)</f>
        <v>389363106</v>
      </c>
      <c r="F299" s="32">
        <f>SUM(F263:F266,F268:F274,F276:F284,F286:F291,F293:F297)</f>
        <v>63877998</v>
      </c>
      <c r="G299" s="37">
        <f t="shared" si="56"/>
        <v>0.16405765470753153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63877998</v>
      </c>
      <c r="O299" s="37">
        <f t="shared" si="60"/>
        <v>0.16405765470753153</v>
      </c>
      <c r="P299" s="32">
        <f>SUM(P263:P266,P268:P274,P276:P284,P286:P291,P293:P297)</f>
        <v>52838424</v>
      </c>
      <c r="Q299" s="32">
        <f>SUM(Q263:Q266,Q268:Q274,Q276:Q284,Q286:Q291,Q293:Q297)</f>
        <v>336339146</v>
      </c>
      <c r="R299" s="32">
        <f>SUM(R263:R266,R268:R274,R276:R284,R286:R291,R293:R297)</f>
        <v>377263572</v>
      </c>
      <c r="S299" s="32">
        <f>SUM(S263:S266,S268:S274,S276:S284,S286:S291,S293:S297)</f>
        <v>52838424</v>
      </c>
      <c r="T299" s="37">
        <f t="shared" si="61"/>
        <v>0.15709864471143065</v>
      </c>
      <c r="U299" s="37">
        <f t="shared" si="62"/>
        <v>0.20893079627053224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2771569192</v>
      </c>
      <c r="E302" s="31">
        <v>2771569191</v>
      </c>
      <c r="F302" s="31">
        <v>505533546</v>
      </c>
      <c r="G302" s="36">
        <f t="shared" ref="G302:G339" si="63">IF(($D302     =0),0,($F302     /$D302     ))</f>
        <v>0.18239975659247407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505533546</v>
      </c>
      <c r="O302" s="36">
        <f t="shared" ref="O302:O339" si="67">IF(($D302     =0),0,($N302     /$D302     ))</f>
        <v>0.18239975659247407</v>
      </c>
      <c r="P302" s="31">
        <v>496671654</v>
      </c>
      <c r="Q302" s="31">
        <v>2708249501</v>
      </c>
      <c r="R302" s="31">
        <v>2660522166</v>
      </c>
      <c r="S302" s="31">
        <v>496671654</v>
      </c>
      <c r="T302" s="36">
        <f t="shared" ref="T302:T339" si="68">IF(($Q302     =0),0,($S302     /$Q302     ))</f>
        <v>0.18339213348571018</v>
      </c>
      <c r="U302" s="36">
        <f t="shared" ref="U302:U339" si="69">IF(($P302     =0),0,(($F302     /$P302     )-1))</f>
        <v>1.7842556402463794E-2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2771569192</v>
      </c>
      <c r="E303" s="32">
        <f>E302</f>
        <v>2771569191</v>
      </c>
      <c r="F303" s="32">
        <f>F302</f>
        <v>505533546</v>
      </c>
      <c r="G303" s="37">
        <f t="shared" si="63"/>
        <v>0.18239975659247407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505533546</v>
      </c>
      <c r="O303" s="37">
        <f t="shared" si="67"/>
        <v>0.18239975659247407</v>
      </c>
      <c r="P303" s="32">
        <f>P302</f>
        <v>496671654</v>
      </c>
      <c r="Q303" s="32">
        <f>Q302</f>
        <v>2708249501</v>
      </c>
      <c r="R303" s="32">
        <f>R302</f>
        <v>2660522166</v>
      </c>
      <c r="S303" s="32">
        <f>S302</f>
        <v>496671654</v>
      </c>
      <c r="T303" s="37">
        <f t="shared" si="68"/>
        <v>0.18339213348571018</v>
      </c>
      <c r="U303" s="37">
        <f t="shared" si="69"/>
        <v>1.7842556402463794E-2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30184435</v>
      </c>
      <c r="E304" s="31">
        <v>30184435</v>
      </c>
      <c r="F304" s="31">
        <v>3983344</v>
      </c>
      <c r="G304" s="36">
        <f t="shared" si="63"/>
        <v>0.13196682329816675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3983344</v>
      </c>
      <c r="O304" s="36">
        <f t="shared" si="67"/>
        <v>0.13196682329816675</v>
      </c>
      <c r="P304" s="31">
        <v>4443255</v>
      </c>
      <c r="Q304" s="31">
        <v>24017263</v>
      </c>
      <c r="R304" s="31">
        <v>32427192</v>
      </c>
      <c r="S304" s="31">
        <v>4443255</v>
      </c>
      <c r="T304" s="36">
        <f t="shared" si="68"/>
        <v>0.18500255420444869</v>
      </c>
      <c r="U304" s="36">
        <f t="shared" si="69"/>
        <v>-0.1035076762418542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16908559</v>
      </c>
      <c r="E305" s="31">
        <v>16908559</v>
      </c>
      <c r="F305" s="31">
        <v>3783609</v>
      </c>
      <c r="G305" s="36">
        <f t="shared" si="63"/>
        <v>0.22376886167532076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3783609</v>
      </c>
      <c r="O305" s="36">
        <f t="shared" si="67"/>
        <v>0.22376886167532076</v>
      </c>
      <c r="P305" s="31">
        <v>3578699</v>
      </c>
      <c r="Q305" s="31">
        <v>15414200</v>
      </c>
      <c r="R305" s="31">
        <v>17002042</v>
      </c>
      <c r="S305" s="31">
        <v>3578699</v>
      </c>
      <c r="T305" s="36">
        <f t="shared" si="68"/>
        <v>0.23216897406287709</v>
      </c>
      <c r="U305" s="36">
        <f t="shared" si="69"/>
        <v>5.7258238259211058E-2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55306643</v>
      </c>
      <c r="E306" s="31">
        <v>55306643</v>
      </c>
      <c r="F306" s="31">
        <v>11303104</v>
      </c>
      <c r="G306" s="36">
        <f t="shared" si="63"/>
        <v>0.20437154357750478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11303104</v>
      </c>
      <c r="O306" s="36">
        <f t="shared" si="67"/>
        <v>0.20437154357750478</v>
      </c>
      <c r="P306" s="31">
        <v>8290182</v>
      </c>
      <c r="Q306" s="31">
        <v>50550750</v>
      </c>
      <c r="R306" s="31">
        <v>53044665</v>
      </c>
      <c r="S306" s="31">
        <v>8290182</v>
      </c>
      <c r="T306" s="36">
        <f t="shared" si="68"/>
        <v>0.16399721072387649</v>
      </c>
      <c r="U306" s="36">
        <f t="shared" si="69"/>
        <v>0.36343255190296175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93018866</v>
      </c>
      <c r="E307" s="31">
        <v>93012866</v>
      </c>
      <c r="F307" s="31">
        <v>18152293</v>
      </c>
      <c r="G307" s="36">
        <f t="shared" si="63"/>
        <v>0.19514635880424516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18152293</v>
      </c>
      <c r="O307" s="36">
        <f t="shared" si="67"/>
        <v>0.19514635880424516</v>
      </c>
      <c r="P307" s="31">
        <v>18157671</v>
      </c>
      <c r="Q307" s="31">
        <v>80930156</v>
      </c>
      <c r="R307" s="31">
        <v>87765370</v>
      </c>
      <c r="S307" s="31">
        <v>18157671</v>
      </c>
      <c r="T307" s="36">
        <f t="shared" si="68"/>
        <v>0.22436223896565824</v>
      </c>
      <c r="U307" s="36">
        <f t="shared" si="69"/>
        <v>-2.9618335963899067E-4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58190030</v>
      </c>
      <c r="E308" s="31">
        <v>58323476</v>
      </c>
      <c r="F308" s="31">
        <v>10214205</v>
      </c>
      <c r="G308" s="36">
        <f t="shared" si="63"/>
        <v>0.17553187375913021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10214205</v>
      </c>
      <c r="O308" s="36">
        <f t="shared" si="67"/>
        <v>0.17553187375913021</v>
      </c>
      <c r="P308" s="31">
        <v>10814917</v>
      </c>
      <c r="Q308" s="31">
        <v>52399246</v>
      </c>
      <c r="R308" s="31">
        <v>63278547</v>
      </c>
      <c r="S308" s="31">
        <v>10814917</v>
      </c>
      <c r="T308" s="36">
        <f t="shared" si="68"/>
        <v>0.20639451567680955</v>
      </c>
      <c r="U308" s="36">
        <f t="shared" si="69"/>
        <v>-5.5544762849312646E-2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4168</v>
      </c>
      <c r="E309" s="31">
        <v>4168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4168</v>
      </c>
      <c r="R309" s="31">
        <v>4168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253612701</v>
      </c>
      <c r="E310" s="32">
        <f>SUM(E304:E309)</f>
        <v>253740147</v>
      </c>
      <c r="F310" s="32">
        <f>SUM(F304:F309)</f>
        <v>47436555</v>
      </c>
      <c r="G310" s="37">
        <f t="shared" si="63"/>
        <v>0.18704329401862252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47436555</v>
      </c>
      <c r="O310" s="37">
        <f t="shared" si="67"/>
        <v>0.18704329401862252</v>
      </c>
      <c r="P310" s="32">
        <f>SUM(P304:P309)</f>
        <v>45284724</v>
      </c>
      <c r="Q310" s="32">
        <f>SUM(Q304:Q309)</f>
        <v>223315783</v>
      </c>
      <c r="R310" s="32">
        <f>SUM(R304:R309)</f>
        <v>253521984</v>
      </c>
      <c r="S310" s="32">
        <f>SUM(S304:S309)</f>
        <v>45284724</v>
      </c>
      <c r="T310" s="37">
        <f t="shared" si="68"/>
        <v>0.20278335633805158</v>
      </c>
      <c r="U310" s="37">
        <f t="shared" si="69"/>
        <v>4.751781196679028E-2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70940921</v>
      </c>
      <c r="E311" s="31">
        <v>70940921</v>
      </c>
      <c r="F311" s="31">
        <v>7100827</v>
      </c>
      <c r="G311" s="36">
        <f t="shared" si="63"/>
        <v>0.10009493674320918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7100827</v>
      </c>
      <c r="O311" s="36">
        <f t="shared" si="67"/>
        <v>0.10009493674320918</v>
      </c>
      <c r="P311" s="31">
        <v>8146472</v>
      </c>
      <c r="Q311" s="31">
        <v>51154136</v>
      </c>
      <c r="R311" s="31">
        <v>65768074</v>
      </c>
      <c r="S311" s="31">
        <v>8146472</v>
      </c>
      <c r="T311" s="36">
        <f t="shared" si="68"/>
        <v>0.15925343749330456</v>
      </c>
      <c r="U311" s="36">
        <f t="shared" si="69"/>
        <v>-0.12835556299708639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100694888</v>
      </c>
      <c r="E312" s="31">
        <v>100694888</v>
      </c>
      <c r="F312" s="31">
        <v>19049002</v>
      </c>
      <c r="G312" s="36">
        <f t="shared" si="63"/>
        <v>0.1891754624127493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19049002</v>
      </c>
      <c r="O312" s="36">
        <f t="shared" si="67"/>
        <v>0.1891754624127493</v>
      </c>
      <c r="P312" s="31">
        <v>11677886</v>
      </c>
      <c r="Q312" s="31">
        <v>96209437</v>
      </c>
      <c r="R312" s="31">
        <v>94703978</v>
      </c>
      <c r="S312" s="31">
        <v>11677886</v>
      </c>
      <c r="T312" s="36">
        <f t="shared" si="68"/>
        <v>0.12137983927709711</v>
      </c>
      <c r="U312" s="36">
        <f t="shared" si="69"/>
        <v>0.63120294203933835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150615900</v>
      </c>
      <c r="E313" s="31">
        <v>150615900</v>
      </c>
      <c r="F313" s="31">
        <v>12753684</v>
      </c>
      <c r="G313" s="36">
        <f t="shared" si="63"/>
        <v>8.4676876744088775E-2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12753684</v>
      </c>
      <c r="O313" s="36">
        <f t="shared" si="67"/>
        <v>8.4676876744088775E-2</v>
      </c>
      <c r="P313" s="31">
        <v>6481483</v>
      </c>
      <c r="Q313" s="31">
        <v>131508150</v>
      </c>
      <c r="R313" s="31">
        <v>139761728</v>
      </c>
      <c r="S313" s="31">
        <v>6481483</v>
      </c>
      <c r="T313" s="36">
        <f t="shared" si="68"/>
        <v>4.9285789511904772E-2</v>
      </c>
      <c r="U313" s="36">
        <f t="shared" si="69"/>
        <v>0.96771078470775906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52597279</v>
      </c>
      <c r="E314" s="31">
        <v>52597279</v>
      </c>
      <c r="F314" s="31">
        <v>8014682</v>
      </c>
      <c r="G314" s="36">
        <f t="shared" si="63"/>
        <v>0.15237826276146338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8014682</v>
      </c>
      <c r="O314" s="36">
        <f t="shared" si="67"/>
        <v>0.15237826276146338</v>
      </c>
      <c r="P314" s="31">
        <v>7367472</v>
      </c>
      <c r="Q314" s="31">
        <v>45356062</v>
      </c>
      <c r="R314" s="31">
        <v>49266881</v>
      </c>
      <c r="S314" s="31">
        <v>7367472</v>
      </c>
      <c r="T314" s="36">
        <f t="shared" si="68"/>
        <v>0.162436324388127</v>
      </c>
      <c r="U314" s="36">
        <f t="shared" si="69"/>
        <v>8.7846957545274718E-2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58304730</v>
      </c>
      <c r="E315" s="31">
        <v>55750576</v>
      </c>
      <c r="F315" s="31">
        <v>8526547</v>
      </c>
      <c r="G315" s="36">
        <f t="shared" si="63"/>
        <v>0.14624108541451097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8526547</v>
      </c>
      <c r="O315" s="36">
        <f t="shared" si="67"/>
        <v>0.14624108541451097</v>
      </c>
      <c r="P315" s="31">
        <v>7326368</v>
      </c>
      <c r="Q315" s="31">
        <v>51475063</v>
      </c>
      <c r="R315" s="31">
        <v>45063187</v>
      </c>
      <c r="S315" s="31">
        <v>7326368</v>
      </c>
      <c r="T315" s="36">
        <f t="shared" si="68"/>
        <v>0.14232849020505328</v>
      </c>
      <c r="U315" s="36">
        <f t="shared" si="69"/>
        <v>0.16381636849254644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433153718</v>
      </c>
      <c r="E317" s="32">
        <f>SUM(E311:E316)</f>
        <v>430599564</v>
      </c>
      <c r="F317" s="32">
        <f>SUM(F311:F316)</f>
        <v>55444742</v>
      </c>
      <c r="G317" s="37">
        <f t="shared" si="63"/>
        <v>0.12800246124171558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55444742</v>
      </c>
      <c r="O317" s="37">
        <f t="shared" si="67"/>
        <v>0.12800246124171558</v>
      </c>
      <c r="P317" s="32">
        <f>SUM(P311:P316)</f>
        <v>40999681</v>
      </c>
      <c r="Q317" s="32">
        <f>SUM(Q311:Q316)</f>
        <v>375702848</v>
      </c>
      <c r="R317" s="32">
        <f>SUM(R311:R316)</f>
        <v>394563848</v>
      </c>
      <c r="S317" s="32">
        <f>SUM(S311:S316)</f>
        <v>40999681</v>
      </c>
      <c r="T317" s="37">
        <f t="shared" si="68"/>
        <v>0.10912794837264582</v>
      </c>
      <c r="U317" s="37">
        <f t="shared" si="69"/>
        <v>0.35232130220720492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63902856</v>
      </c>
      <c r="E318" s="31">
        <v>63902856</v>
      </c>
      <c r="F318" s="31">
        <v>10761834</v>
      </c>
      <c r="G318" s="36">
        <f t="shared" si="63"/>
        <v>0.16840928048661863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10761834</v>
      </c>
      <c r="O318" s="36">
        <f t="shared" si="67"/>
        <v>0.16840928048661863</v>
      </c>
      <c r="P318" s="31">
        <v>20798358</v>
      </c>
      <c r="Q318" s="31">
        <v>68620131</v>
      </c>
      <c r="R318" s="31">
        <v>69167935</v>
      </c>
      <c r="S318" s="31">
        <v>20798358</v>
      </c>
      <c r="T318" s="36">
        <f t="shared" si="68"/>
        <v>0.30309411679788251</v>
      </c>
      <c r="U318" s="36">
        <f t="shared" si="69"/>
        <v>-0.4825632869671731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95874287</v>
      </c>
      <c r="E319" s="31">
        <v>95874287</v>
      </c>
      <c r="F319" s="31">
        <v>16251440</v>
      </c>
      <c r="G319" s="36">
        <f t="shared" si="63"/>
        <v>0.16950780557043413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16251440</v>
      </c>
      <c r="O319" s="36">
        <f t="shared" si="67"/>
        <v>0.16950780557043413</v>
      </c>
      <c r="P319" s="31">
        <v>17596205</v>
      </c>
      <c r="Q319" s="31">
        <v>92299307</v>
      </c>
      <c r="R319" s="31">
        <v>95584197</v>
      </c>
      <c r="S319" s="31">
        <v>17596205</v>
      </c>
      <c r="T319" s="36">
        <f t="shared" si="68"/>
        <v>0.19064287232405763</v>
      </c>
      <c r="U319" s="36">
        <f t="shared" si="69"/>
        <v>-7.6423581107403549E-2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30220470</v>
      </c>
      <c r="E320" s="31">
        <v>30220470</v>
      </c>
      <c r="F320" s="31">
        <v>4141528</v>
      </c>
      <c r="G320" s="36">
        <f t="shared" si="63"/>
        <v>0.1370437984584621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4141528</v>
      </c>
      <c r="O320" s="36">
        <f t="shared" si="67"/>
        <v>0.1370437984584621</v>
      </c>
      <c r="P320" s="31">
        <v>3602874</v>
      </c>
      <c r="Q320" s="31">
        <v>27618760</v>
      </c>
      <c r="R320" s="31">
        <v>27437580</v>
      </c>
      <c r="S320" s="31">
        <v>3602874</v>
      </c>
      <c r="T320" s="36">
        <f t="shared" si="68"/>
        <v>0.13045024468875505</v>
      </c>
      <c r="U320" s="36">
        <f t="shared" si="69"/>
        <v>0.14950675488512788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22346452</v>
      </c>
      <c r="E321" s="31">
        <v>22346452</v>
      </c>
      <c r="F321" s="31">
        <v>3606950</v>
      </c>
      <c r="G321" s="36">
        <f t="shared" si="63"/>
        <v>0.1614104109233985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3606950</v>
      </c>
      <c r="O321" s="36">
        <f t="shared" si="67"/>
        <v>0.1614104109233985</v>
      </c>
      <c r="P321" s="31">
        <v>3537673</v>
      </c>
      <c r="Q321" s="31">
        <v>20737163</v>
      </c>
      <c r="R321" s="31">
        <v>19133451</v>
      </c>
      <c r="S321" s="31">
        <v>3537673</v>
      </c>
      <c r="T321" s="36">
        <f t="shared" si="68"/>
        <v>0.1705958042573133</v>
      </c>
      <c r="U321" s="36">
        <f t="shared" si="69"/>
        <v>1.9582646558910399E-2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9966919</v>
      </c>
      <c r="E322" s="31">
        <v>9966919</v>
      </c>
      <c r="F322" s="31">
        <v>964549</v>
      </c>
      <c r="G322" s="36">
        <f t="shared" si="63"/>
        <v>9.6775041514835222E-2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964549</v>
      </c>
      <c r="O322" s="36">
        <f t="shared" si="67"/>
        <v>9.6775041514835222E-2</v>
      </c>
      <c r="P322" s="31">
        <v>1660722</v>
      </c>
      <c r="Q322" s="31">
        <v>9036635</v>
      </c>
      <c r="R322" s="31">
        <v>9553172</v>
      </c>
      <c r="S322" s="31">
        <v>1660722</v>
      </c>
      <c r="T322" s="36">
        <f t="shared" si="68"/>
        <v>0.18377659383166411</v>
      </c>
      <c r="U322" s="36">
        <f t="shared" si="69"/>
        <v>-0.41919899898959612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222310984</v>
      </c>
      <c r="E323" s="32">
        <f>SUM(E318:E322)</f>
        <v>222310984</v>
      </c>
      <c r="F323" s="32">
        <f>SUM(F318:F322)</f>
        <v>35726301</v>
      </c>
      <c r="G323" s="37">
        <f t="shared" si="63"/>
        <v>0.16070416475687949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35726301</v>
      </c>
      <c r="O323" s="37">
        <f t="shared" si="67"/>
        <v>0.16070416475687949</v>
      </c>
      <c r="P323" s="32">
        <f>SUM(P318:P322)</f>
        <v>47195832</v>
      </c>
      <c r="Q323" s="32">
        <f>SUM(Q318:Q322)</f>
        <v>218311996</v>
      </c>
      <c r="R323" s="32">
        <f>SUM(R318:R322)</f>
        <v>220876335</v>
      </c>
      <c r="S323" s="32">
        <f>SUM(S318:S322)</f>
        <v>47195832</v>
      </c>
      <c r="T323" s="37">
        <f t="shared" si="68"/>
        <v>0.21618524343481335</v>
      </c>
      <c r="U323" s="37">
        <f t="shared" si="69"/>
        <v>-0.24301999803711483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10656720</v>
      </c>
      <c r="E324" s="31">
        <v>10656720</v>
      </c>
      <c r="F324" s="31">
        <v>2150645</v>
      </c>
      <c r="G324" s="36">
        <f t="shared" si="63"/>
        <v>0.20181115765451282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2150645</v>
      </c>
      <c r="O324" s="36">
        <f t="shared" si="67"/>
        <v>0.20181115765451282</v>
      </c>
      <c r="P324" s="31">
        <v>2187683</v>
      </c>
      <c r="Q324" s="31">
        <v>13806097</v>
      </c>
      <c r="R324" s="31">
        <v>14165317</v>
      </c>
      <c r="S324" s="31">
        <v>2187683</v>
      </c>
      <c r="T324" s="36">
        <f t="shared" si="68"/>
        <v>0.15845774515418803</v>
      </c>
      <c r="U324" s="36">
        <f t="shared" si="69"/>
        <v>-1.6930240807283337E-2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38600740</v>
      </c>
      <c r="E325" s="31">
        <v>38600740</v>
      </c>
      <c r="F325" s="31">
        <v>5244737</v>
      </c>
      <c r="G325" s="36">
        <f t="shared" si="63"/>
        <v>0.13587141075533785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5244737</v>
      </c>
      <c r="O325" s="36">
        <f t="shared" si="67"/>
        <v>0.13587141075533785</v>
      </c>
      <c r="P325" s="31">
        <v>4948662</v>
      </c>
      <c r="Q325" s="31">
        <v>35946179</v>
      </c>
      <c r="R325" s="31">
        <v>33741479</v>
      </c>
      <c r="S325" s="31">
        <v>4948662</v>
      </c>
      <c r="T325" s="36">
        <f t="shared" si="68"/>
        <v>0.13766865179189142</v>
      </c>
      <c r="U325" s="36">
        <f t="shared" si="69"/>
        <v>5.9829303355129149E-2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114468744</v>
      </c>
      <c r="E326" s="31">
        <v>114468744</v>
      </c>
      <c r="F326" s="31">
        <v>17869349</v>
      </c>
      <c r="G326" s="36">
        <f t="shared" si="63"/>
        <v>0.15610679715329104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17869349</v>
      </c>
      <c r="O326" s="36">
        <f t="shared" si="67"/>
        <v>0.15610679715329104</v>
      </c>
      <c r="P326" s="31">
        <v>34623467</v>
      </c>
      <c r="Q326" s="31">
        <v>101438718</v>
      </c>
      <c r="R326" s="31">
        <v>103737624</v>
      </c>
      <c r="S326" s="31">
        <v>34623467</v>
      </c>
      <c r="T326" s="36">
        <f t="shared" si="68"/>
        <v>0.34132398045487916</v>
      </c>
      <c r="U326" s="36">
        <f t="shared" si="69"/>
        <v>-0.4838948681829004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119506174</v>
      </c>
      <c r="E327" s="31">
        <v>119098414</v>
      </c>
      <c r="F327" s="31">
        <v>26073631</v>
      </c>
      <c r="G327" s="36">
        <f t="shared" si="63"/>
        <v>0.21817810852182415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26073631</v>
      </c>
      <c r="O327" s="36">
        <f t="shared" si="67"/>
        <v>0.21817810852182415</v>
      </c>
      <c r="P327" s="31">
        <v>18756932</v>
      </c>
      <c r="Q327" s="31">
        <v>101329256</v>
      </c>
      <c r="R327" s="31">
        <v>112982683</v>
      </c>
      <c r="S327" s="31">
        <v>18756932</v>
      </c>
      <c r="T327" s="36">
        <f t="shared" si="68"/>
        <v>0.18510875082315811</v>
      </c>
      <c r="U327" s="36">
        <f t="shared" si="69"/>
        <v>0.39007973158936649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36822500</v>
      </c>
      <c r="E328" s="31">
        <v>36822500</v>
      </c>
      <c r="F328" s="31">
        <v>7111821</v>
      </c>
      <c r="G328" s="36">
        <f t="shared" si="63"/>
        <v>0.19313791839228733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7111821</v>
      </c>
      <c r="O328" s="36">
        <f t="shared" si="67"/>
        <v>0.19313791839228733</v>
      </c>
      <c r="P328" s="31">
        <v>7643735</v>
      </c>
      <c r="Q328" s="31">
        <v>31355400</v>
      </c>
      <c r="R328" s="31">
        <v>35463900</v>
      </c>
      <c r="S328" s="31">
        <v>7643735</v>
      </c>
      <c r="T328" s="36">
        <f t="shared" si="68"/>
        <v>0.24377730789592861</v>
      </c>
      <c r="U328" s="36">
        <f t="shared" si="69"/>
        <v>-6.9588231407813117E-2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71964979</v>
      </c>
      <c r="E329" s="31">
        <v>71964979</v>
      </c>
      <c r="F329" s="31">
        <v>13061368</v>
      </c>
      <c r="G329" s="36">
        <f t="shared" si="63"/>
        <v>0.18149616912970962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13061368</v>
      </c>
      <c r="O329" s="36">
        <f t="shared" si="67"/>
        <v>0.18149616912970962</v>
      </c>
      <c r="P329" s="31">
        <v>13095200</v>
      </c>
      <c r="Q329" s="31">
        <v>57017594</v>
      </c>
      <c r="R329" s="31">
        <v>64804203</v>
      </c>
      <c r="S329" s="31">
        <v>13095200</v>
      </c>
      <c r="T329" s="36">
        <f t="shared" si="68"/>
        <v>0.22966945957067217</v>
      </c>
      <c r="U329" s="36">
        <f t="shared" si="69"/>
        <v>-2.5835420612132509E-3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45917970</v>
      </c>
      <c r="E330" s="31">
        <v>45917970</v>
      </c>
      <c r="F330" s="31">
        <v>10692477</v>
      </c>
      <c r="G330" s="36">
        <f t="shared" si="63"/>
        <v>0.23286040301868746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10692477</v>
      </c>
      <c r="O330" s="36">
        <f t="shared" si="67"/>
        <v>0.23286040301868746</v>
      </c>
      <c r="P330" s="31">
        <v>10456838</v>
      </c>
      <c r="Q330" s="31">
        <v>46420522</v>
      </c>
      <c r="R330" s="31">
        <v>44563907</v>
      </c>
      <c r="S330" s="31">
        <v>10456838</v>
      </c>
      <c r="T330" s="36">
        <f t="shared" si="68"/>
        <v>0.225263257487712</v>
      </c>
      <c r="U330" s="36">
        <f t="shared" si="69"/>
        <v>2.2534441099689939E-2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38046925</v>
      </c>
      <c r="E331" s="31">
        <v>38046925</v>
      </c>
      <c r="F331" s="31">
        <v>837449</v>
      </c>
      <c r="G331" s="36">
        <f t="shared" si="63"/>
        <v>2.2010950950701009E-2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837449</v>
      </c>
      <c r="O331" s="36">
        <f t="shared" si="67"/>
        <v>2.2010950950701009E-2</v>
      </c>
      <c r="P331" s="31">
        <v>426678</v>
      </c>
      <c r="Q331" s="31">
        <v>14050635</v>
      </c>
      <c r="R331" s="31">
        <v>2704431</v>
      </c>
      <c r="S331" s="31">
        <v>426678</v>
      </c>
      <c r="T331" s="36">
        <f t="shared" si="68"/>
        <v>3.0367168458934418E-2</v>
      </c>
      <c r="U331" s="36">
        <f t="shared" si="69"/>
        <v>0.96271895902765081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475984752</v>
      </c>
      <c r="E332" s="32">
        <f>SUM(E324:E331)</f>
        <v>475576992</v>
      </c>
      <c r="F332" s="32">
        <f>SUM(F324:F331)</f>
        <v>83041477</v>
      </c>
      <c r="G332" s="37">
        <f t="shared" si="63"/>
        <v>0.17446247311720608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83041477</v>
      </c>
      <c r="O332" s="37">
        <f t="shared" si="67"/>
        <v>0.17446247311720608</v>
      </c>
      <c r="P332" s="32">
        <f>SUM(P324:P331)</f>
        <v>92139195</v>
      </c>
      <c r="Q332" s="32">
        <f>SUM(Q324:Q331)</f>
        <v>401364401</v>
      </c>
      <c r="R332" s="32">
        <f>SUM(R324:R331)</f>
        <v>412163544</v>
      </c>
      <c r="S332" s="32">
        <f>SUM(S324:S331)</f>
        <v>92139195</v>
      </c>
      <c r="T332" s="37">
        <f t="shared" si="68"/>
        <v>0.22956494091263466</v>
      </c>
      <c r="U332" s="37">
        <f t="shared" si="69"/>
        <v>-9.873884832616564E-2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2587800</v>
      </c>
      <c r="E333" s="31">
        <v>2587800</v>
      </c>
      <c r="F333" s="31">
        <v>367574</v>
      </c>
      <c r="G333" s="36">
        <f t="shared" si="63"/>
        <v>0.14204111600587371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367574</v>
      </c>
      <c r="O333" s="36">
        <f t="shared" si="67"/>
        <v>0.14204111600587371</v>
      </c>
      <c r="P333" s="31">
        <v>431512</v>
      </c>
      <c r="Q333" s="31">
        <v>2924484</v>
      </c>
      <c r="R333" s="31">
        <v>2875440</v>
      </c>
      <c r="S333" s="31">
        <v>431512</v>
      </c>
      <c r="T333" s="36">
        <f t="shared" si="68"/>
        <v>0.14755149968336295</v>
      </c>
      <c r="U333" s="36">
        <f t="shared" si="69"/>
        <v>-0.14817200912141493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3239742</v>
      </c>
      <c r="E334" s="31">
        <v>3239742</v>
      </c>
      <c r="F334" s="31">
        <v>832243</v>
      </c>
      <c r="G334" s="36">
        <f t="shared" si="63"/>
        <v>0.25688557916031585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832243</v>
      </c>
      <c r="O334" s="36">
        <f t="shared" si="67"/>
        <v>0.25688557916031585</v>
      </c>
      <c r="P334" s="31">
        <v>590147</v>
      </c>
      <c r="Q334" s="31">
        <v>3097244</v>
      </c>
      <c r="R334" s="31">
        <v>2892244</v>
      </c>
      <c r="S334" s="31">
        <v>590147</v>
      </c>
      <c r="T334" s="36">
        <f t="shared" si="68"/>
        <v>0.19053939566918202</v>
      </c>
      <c r="U334" s="36">
        <f t="shared" si="69"/>
        <v>0.41022999354398149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17111172</v>
      </c>
      <c r="E335" s="31">
        <v>17111172</v>
      </c>
      <c r="F335" s="31">
        <v>5500667</v>
      </c>
      <c r="G335" s="36">
        <f t="shared" si="63"/>
        <v>0.32146640802862597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5500667</v>
      </c>
      <c r="O335" s="36">
        <f t="shared" si="67"/>
        <v>0.32146640802862597</v>
      </c>
      <c r="P335" s="31">
        <v>2575166</v>
      </c>
      <c r="Q335" s="31">
        <v>18578587</v>
      </c>
      <c r="R335" s="31">
        <v>22140119</v>
      </c>
      <c r="S335" s="31">
        <v>2575166</v>
      </c>
      <c r="T335" s="36">
        <f t="shared" si="68"/>
        <v>0.13860935710557537</v>
      </c>
      <c r="U335" s="36">
        <f t="shared" si="69"/>
        <v>1.1360436569914327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22938714</v>
      </c>
      <c r="E337" s="32">
        <f>SUM(E333:E336)</f>
        <v>22938714</v>
      </c>
      <c r="F337" s="32">
        <f>SUM(F333:F336)</f>
        <v>6700484</v>
      </c>
      <c r="G337" s="37">
        <f t="shared" si="63"/>
        <v>0.29210373345253793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6700484</v>
      </c>
      <c r="O337" s="37">
        <f t="shared" si="67"/>
        <v>0.29210373345253793</v>
      </c>
      <c r="P337" s="32">
        <f>SUM(P333:P336)</f>
        <v>3596825</v>
      </c>
      <c r="Q337" s="32">
        <f>SUM(Q333:Q336)</f>
        <v>24600315</v>
      </c>
      <c r="R337" s="32">
        <f>SUM(R333:R336)</f>
        <v>27907803</v>
      </c>
      <c r="S337" s="32">
        <f>SUM(S333:S336)</f>
        <v>3596825</v>
      </c>
      <c r="T337" s="37">
        <f t="shared" si="68"/>
        <v>0.14621052616602673</v>
      </c>
      <c r="U337" s="37">
        <f t="shared" si="69"/>
        <v>0.86288851973615621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4179570061</v>
      </c>
      <c r="E338" s="32">
        <f>SUM(E302,E304:E309,E311:E316,E318:E322,E324:E331,E333:E336)</f>
        <v>4176735592</v>
      </c>
      <c r="F338" s="32">
        <f>SUM(F302,F304:F309,F311:F316,F318:F322,F324:F331,F333:F336)</f>
        <v>733883105</v>
      </c>
      <c r="G338" s="37">
        <f t="shared" si="63"/>
        <v>0.17558818115000369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733883105</v>
      </c>
      <c r="O338" s="37">
        <f t="shared" si="67"/>
        <v>0.17558818115000369</v>
      </c>
      <c r="P338" s="32">
        <f>SUM(P302,P304:P309,P311:P316,P318:P322,P324:P331,P333:P336)</f>
        <v>725887911</v>
      </c>
      <c r="Q338" s="32">
        <f>SUM(Q302,Q304:Q309,Q311:Q316,Q318:Q322,Q324:Q331,Q333:Q336)</f>
        <v>3951544844</v>
      </c>
      <c r="R338" s="32">
        <f>SUM(R302,R304:R309,R311:R316,R318:R322,R324:R331,R333:R336)</f>
        <v>3969555680</v>
      </c>
      <c r="S338" s="32">
        <f>SUM(S302,S304:S309,S311:S316,S318:S322,S324:S331,S333:S336)</f>
        <v>725887911</v>
      </c>
      <c r="T338" s="37">
        <f t="shared" si="68"/>
        <v>0.18369724744543478</v>
      </c>
      <c r="U338" s="37">
        <f t="shared" si="69"/>
        <v>1.1014364447791358E-2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21415679370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21415350182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4234978284</v>
      </c>
      <c r="G339" s="39">
        <f t="shared" si="63"/>
        <v>0.19775129291170368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4234978284</v>
      </c>
      <c r="O339" s="39">
        <f t="shared" si="67"/>
        <v>0.19775129291170368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3730559281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20021211317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20251218822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3730559281</v>
      </c>
      <c r="T339" s="39">
        <f t="shared" si="68"/>
        <v>0.18633034844561996</v>
      </c>
      <c r="U339" s="39">
        <f t="shared" si="69"/>
        <v>0.13521270270895869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152729457</v>
      </c>
      <c r="E8" s="31">
        <v>152559457</v>
      </c>
      <c r="F8" s="31">
        <v>42228835</v>
      </c>
      <c r="G8" s="36">
        <f>IF(($D8       =0),0,($F8       /$D8       ))</f>
        <v>0.27649437004153038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42228835</v>
      </c>
      <c r="O8" s="36">
        <f>IF(($D8       =0),0,($N8       /$D8       ))</f>
        <v>0.27649437004153038</v>
      </c>
      <c r="P8" s="31">
        <v>37682568</v>
      </c>
      <c r="Q8" s="31">
        <v>171303644</v>
      </c>
      <c r="R8" s="31">
        <v>168177840</v>
      </c>
      <c r="S8" s="31">
        <v>37682568</v>
      </c>
      <c r="T8" s="36">
        <f>IF(($Q8       =0),0,($S8       /$Q8       ))</f>
        <v>0.21997528552282286</v>
      </c>
      <c r="U8" s="36">
        <f>IF(($P8       =0),0,(($F8       /$P8       )-1))</f>
        <v>0.1206464219742136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84658710</v>
      </c>
      <c r="E9" s="31">
        <v>84658710</v>
      </c>
      <c r="F9" s="31">
        <v>13761489</v>
      </c>
      <c r="G9" s="36">
        <f>IF(($D9       =0),0,($F9       /$D9       ))</f>
        <v>0.16255254775320815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13761489</v>
      </c>
      <c r="O9" s="36">
        <f>IF(($D9       =0),0,($N9       /$D9       ))</f>
        <v>0.16255254775320815</v>
      </c>
      <c r="P9" s="31">
        <v>12091769</v>
      </c>
      <c r="Q9" s="31">
        <v>81628080</v>
      </c>
      <c r="R9" s="31">
        <v>80148850</v>
      </c>
      <c r="S9" s="31">
        <v>12091769</v>
      </c>
      <c r="T9" s="36">
        <f>IF(($Q9       =0),0,($S9       /$Q9       ))</f>
        <v>0.14813246863089272</v>
      </c>
      <c r="U9" s="36">
        <f>IF(($P9       =0),0,(($F9       /$P9       )-1))</f>
        <v>0.13808732204526897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237388167</v>
      </c>
      <c r="E10" s="32">
        <f>SUM(E8:E9)</f>
        <v>237218167</v>
      </c>
      <c r="F10" s="32">
        <f>SUM(F8:F9)</f>
        <v>55990324</v>
      </c>
      <c r="G10" s="37">
        <f t="shared" ref="G10:G54" si="0">IF(($D10      =0),0,($F10      /$D10      ))</f>
        <v>0.23585979329795323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55990324</v>
      </c>
      <c r="O10" s="37">
        <f t="shared" ref="O10:O54" si="4">IF(($D10      =0),0,($N10      /$D10      ))</f>
        <v>0.23585979329795323</v>
      </c>
      <c r="P10" s="32">
        <f>SUM(P8:P9)</f>
        <v>49774337</v>
      </c>
      <c r="Q10" s="32">
        <f>SUM(Q8:Q9)</f>
        <v>252931724</v>
      </c>
      <c r="R10" s="32">
        <f>SUM(R8:R9)</f>
        <v>248326690</v>
      </c>
      <c r="S10" s="32">
        <f>SUM(S8:S9)</f>
        <v>49774337</v>
      </c>
      <c r="T10" s="37">
        <f t="shared" ref="T10:T54" si="5">IF(($Q10      =0),0,($S10      /$Q10      ))</f>
        <v>0.19678961663187811</v>
      </c>
      <c r="U10" s="37">
        <f t="shared" ref="U10:U54" si="6">IF(($P10      =0),0,(($F10      /$P10      )-1))</f>
        <v>0.12488337112355707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2240524</v>
      </c>
      <c r="E11" s="31">
        <v>2240524</v>
      </c>
      <c r="F11" s="31">
        <v>511665</v>
      </c>
      <c r="G11" s="36">
        <f t="shared" si="0"/>
        <v>0.22836845309400836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511665</v>
      </c>
      <c r="O11" s="36">
        <f t="shared" si="4"/>
        <v>0.22836845309400836</v>
      </c>
      <c r="P11" s="31">
        <v>354080</v>
      </c>
      <c r="Q11" s="31">
        <v>3073335</v>
      </c>
      <c r="R11" s="31">
        <v>2690913</v>
      </c>
      <c r="S11" s="31">
        <v>354080</v>
      </c>
      <c r="T11" s="36">
        <f t="shared" si="5"/>
        <v>0.11521034966900777</v>
      </c>
      <c r="U11" s="36">
        <f t="shared" si="6"/>
        <v>0.44505478987799374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3016118</v>
      </c>
      <c r="E14" s="31">
        <v>3016118</v>
      </c>
      <c r="F14" s="31">
        <v>1058491</v>
      </c>
      <c r="G14" s="36">
        <f t="shared" si="0"/>
        <v>0.35094482377678859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1058491</v>
      </c>
      <c r="O14" s="36">
        <f t="shared" si="4"/>
        <v>0.35094482377678859</v>
      </c>
      <c r="P14" s="31">
        <v>617503</v>
      </c>
      <c r="Q14" s="31">
        <v>2882420</v>
      </c>
      <c r="R14" s="31">
        <v>2804020</v>
      </c>
      <c r="S14" s="31">
        <v>617503</v>
      </c>
      <c r="T14" s="36">
        <f t="shared" si="5"/>
        <v>0.21423075054988516</v>
      </c>
      <c r="U14" s="36">
        <f t="shared" si="6"/>
        <v>0.71414713774669925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46059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46059</v>
      </c>
      <c r="O15" s="36">
        <f t="shared" si="4"/>
        <v>0</v>
      </c>
      <c r="P15" s="31">
        <v>2234</v>
      </c>
      <c r="Q15" s="31">
        <v>0</v>
      </c>
      <c r="R15" s="31">
        <v>63720</v>
      </c>
      <c r="S15" s="31">
        <v>2234</v>
      </c>
      <c r="T15" s="36">
        <f t="shared" si="5"/>
        <v>0</v>
      </c>
      <c r="U15" s="36">
        <f t="shared" si="6"/>
        <v>19.617278424350939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7227237</v>
      </c>
      <c r="E16" s="31">
        <v>7227237</v>
      </c>
      <c r="F16" s="31">
        <v>802926</v>
      </c>
      <c r="G16" s="36">
        <f t="shared" si="0"/>
        <v>0.11109722844290287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802926</v>
      </c>
      <c r="O16" s="36">
        <f t="shared" si="4"/>
        <v>0.11109722844290287</v>
      </c>
      <c r="P16" s="31">
        <v>879559</v>
      </c>
      <c r="Q16" s="31">
        <v>6322049</v>
      </c>
      <c r="R16" s="31">
        <v>6037049</v>
      </c>
      <c r="S16" s="31">
        <v>879559</v>
      </c>
      <c r="T16" s="36">
        <f t="shared" si="5"/>
        <v>0.13912562208866144</v>
      </c>
      <c r="U16" s="36">
        <f t="shared" si="6"/>
        <v>-8.7126616861404438E-2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8345310</v>
      </c>
      <c r="E18" s="31">
        <v>8525630</v>
      </c>
      <c r="F18" s="31">
        <v>2819677</v>
      </c>
      <c r="G18" s="36">
        <f t="shared" si="0"/>
        <v>0.33787564512282947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2819677</v>
      </c>
      <c r="O18" s="36">
        <f t="shared" si="4"/>
        <v>0.33787564512282947</v>
      </c>
      <c r="P18" s="31">
        <v>723252</v>
      </c>
      <c r="Q18" s="31">
        <v>10412114</v>
      </c>
      <c r="R18" s="31">
        <v>10694614</v>
      </c>
      <c r="S18" s="31">
        <v>723252</v>
      </c>
      <c r="T18" s="36">
        <f t="shared" si="5"/>
        <v>6.9462551024700656E-2</v>
      </c>
      <c r="U18" s="36">
        <f t="shared" si="6"/>
        <v>2.8986093367180459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20829189</v>
      </c>
      <c r="E19" s="32">
        <f>SUM(E11:E18)</f>
        <v>21009509</v>
      </c>
      <c r="F19" s="32">
        <f>SUM(F11:F18)</f>
        <v>5238818</v>
      </c>
      <c r="G19" s="37">
        <f t="shared" si="0"/>
        <v>0.25151329703715303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5238818</v>
      </c>
      <c r="O19" s="37">
        <f t="shared" si="4"/>
        <v>0.25151329703715303</v>
      </c>
      <c r="P19" s="32">
        <f>SUM(P11:P18)</f>
        <v>2576628</v>
      </c>
      <c r="Q19" s="32">
        <f>SUM(Q11:Q18)</f>
        <v>22689918</v>
      </c>
      <c r="R19" s="32">
        <f>SUM(R11:R18)</f>
        <v>22290316</v>
      </c>
      <c r="S19" s="32">
        <f>SUM(S11:S18)</f>
        <v>2576628</v>
      </c>
      <c r="T19" s="37">
        <f t="shared" si="5"/>
        <v>0.11355827729302503</v>
      </c>
      <c r="U19" s="37">
        <f t="shared" si="6"/>
        <v>1.0332069666245962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2983095</v>
      </c>
      <c r="E24" s="31">
        <v>2983095</v>
      </c>
      <c r="F24" s="31">
        <v>335707</v>
      </c>
      <c r="G24" s="36">
        <f t="shared" si="0"/>
        <v>0.11253647637772179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335707</v>
      </c>
      <c r="O24" s="36">
        <f t="shared" si="4"/>
        <v>0.11253647637772179</v>
      </c>
      <c r="P24" s="31">
        <v>371154</v>
      </c>
      <c r="Q24" s="31">
        <v>2639626</v>
      </c>
      <c r="R24" s="31">
        <v>2699626</v>
      </c>
      <c r="S24" s="31">
        <v>371154</v>
      </c>
      <c r="T24" s="36">
        <f t="shared" si="5"/>
        <v>0.14060855590905683</v>
      </c>
      <c r="U24" s="36">
        <f t="shared" si="6"/>
        <v>-9.5504830878826552E-2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2983095</v>
      </c>
      <c r="E27" s="32">
        <f>SUM(E20:E26)</f>
        <v>2983095</v>
      </c>
      <c r="F27" s="32">
        <f>SUM(F20:F26)</f>
        <v>335707</v>
      </c>
      <c r="G27" s="37">
        <f t="shared" si="0"/>
        <v>0.11253647637772179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335707</v>
      </c>
      <c r="O27" s="37">
        <f t="shared" si="4"/>
        <v>0.11253647637772179</v>
      </c>
      <c r="P27" s="32">
        <f>SUM(P20:P26)</f>
        <v>371154</v>
      </c>
      <c r="Q27" s="32">
        <f>SUM(Q20:Q26)</f>
        <v>2639626</v>
      </c>
      <c r="R27" s="32">
        <f>SUM(R20:R26)</f>
        <v>2699626</v>
      </c>
      <c r="S27" s="32">
        <f>SUM(S20:S26)</f>
        <v>371154</v>
      </c>
      <c r="T27" s="37">
        <f t="shared" si="5"/>
        <v>0.14060855590905683</v>
      </c>
      <c r="U27" s="37">
        <f t="shared" si="6"/>
        <v>-9.5504830878826552E-2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62520</v>
      </c>
      <c r="E28" s="31">
        <v>62520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62520</v>
      </c>
      <c r="R28" s="31">
        <v>62520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450000</v>
      </c>
      <c r="E29" s="31">
        <v>450000</v>
      </c>
      <c r="F29" s="31">
        <v>84688</v>
      </c>
      <c r="G29" s="36">
        <f t="shared" si="0"/>
        <v>0.18819555555555556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84688</v>
      </c>
      <c r="O29" s="36">
        <f t="shared" si="4"/>
        <v>0.18819555555555556</v>
      </c>
      <c r="P29" s="31">
        <v>68103</v>
      </c>
      <c r="Q29" s="31">
        <v>500000</v>
      </c>
      <c r="R29" s="31">
        <v>320000</v>
      </c>
      <c r="S29" s="31">
        <v>68103</v>
      </c>
      <c r="T29" s="36">
        <f t="shared" si="5"/>
        <v>0.13620599999999999</v>
      </c>
      <c r="U29" s="36">
        <f t="shared" si="6"/>
        <v>0.24352818524881426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1721509</v>
      </c>
      <c r="E30" s="31">
        <v>1721509</v>
      </c>
      <c r="F30" s="31">
        <v>1326066</v>
      </c>
      <c r="G30" s="36">
        <f t="shared" si="0"/>
        <v>0.77029280706635861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1326066</v>
      </c>
      <c r="O30" s="36">
        <f t="shared" si="4"/>
        <v>0.77029280706635861</v>
      </c>
      <c r="P30" s="31">
        <v>855314</v>
      </c>
      <c r="Q30" s="31">
        <v>3499032</v>
      </c>
      <c r="R30" s="31">
        <v>3589057</v>
      </c>
      <c r="S30" s="31">
        <v>855314</v>
      </c>
      <c r="T30" s="36">
        <f t="shared" si="5"/>
        <v>0.24444303453069305</v>
      </c>
      <c r="U30" s="36">
        <f t="shared" si="6"/>
        <v>0.55038500480525276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2240000</v>
      </c>
      <c r="E31" s="31">
        <v>2240000</v>
      </c>
      <c r="F31" s="31">
        <v>42960</v>
      </c>
      <c r="G31" s="36">
        <f t="shared" si="0"/>
        <v>1.917857142857143E-2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42960</v>
      </c>
      <c r="O31" s="36">
        <f t="shared" si="4"/>
        <v>1.917857142857143E-2</v>
      </c>
      <c r="P31" s="31">
        <v>302104</v>
      </c>
      <c r="Q31" s="31">
        <v>2140000</v>
      </c>
      <c r="R31" s="31">
        <v>1940800</v>
      </c>
      <c r="S31" s="31">
        <v>302104</v>
      </c>
      <c r="T31" s="36">
        <f t="shared" si="5"/>
        <v>0.14117009345794393</v>
      </c>
      <c r="U31" s="36">
        <f t="shared" si="6"/>
        <v>-0.85779731483197841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4474029</v>
      </c>
      <c r="E35" s="32">
        <f>SUM(E28:E34)</f>
        <v>4474029</v>
      </c>
      <c r="F35" s="32">
        <f>SUM(F28:F34)</f>
        <v>1453714</v>
      </c>
      <c r="G35" s="37">
        <f t="shared" si="0"/>
        <v>0.3249227933033067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1453714</v>
      </c>
      <c r="O35" s="37">
        <f t="shared" si="4"/>
        <v>0.3249227933033067</v>
      </c>
      <c r="P35" s="32">
        <f>SUM(P28:P34)</f>
        <v>1225521</v>
      </c>
      <c r="Q35" s="32">
        <f>SUM(Q28:Q34)</f>
        <v>6201552</v>
      </c>
      <c r="R35" s="32">
        <f>SUM(R28:R34)</f>
        <v>5912377</v>
      </c>
      <c r="S35" s="32">
        <f>SUM(S28:S34)</f>
        <v>1225521</v>
      </c>
      <c r="T35" s="37">
        <f t="shared" si="5"/>
        <v>0.19761520987004544</v>
      </c>
      <c r="U35" s="37">
        <f t="shared" si="6"/>
        <v>0.18620080765649871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1648063</v>
      </c>
      <c r="E37" s="31">
        <v>1648112</v>
      </c>
      <c r="F37" s="31">
        <v>331152</v>
      </c>
      <c r="G37" s="36">
        <f t="shared" si="0"/>
        <v>0.20093406623411847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331152</v>
      </c>
      <c r="O37" s="36">
        <f t="shared" si="4"/>
        <v>0.20093406623411847</v>
      </c>
      <c r="P37" s="31">
        <v>910569</v>
      </c>
      <c r="Q37" s="31">
        <v>3019874</v>
      </c>
      <c r="R37" s="31">
        <v>2055919</v>
      </c>
      <c r="S37" s="31">
        <v>910569</v>
      </c>
      <c r="T37" s="36">
        <f t="shared" si="5"/>
        <v>0.30152549411001917</v>
      </c>
      <c r="U37" s="36">
        <f t="shared" si="6"/>
        <v>-0.63632410064476175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1648063</v>
      </c>
      <c r="E40" s="32">
        <f>SUM(E36:E39)</f>
        <v>1648112</v>
      </c>
      <c r="F40" s="32">
        <f>SUM(F36:F39)</f>
        <v>331152</v>
      </c>
      <c r="G40" s="37">
        <f t="shared" si="0"/>
        <v>0.20093406623411847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331152</v>
      </c>
      <c r="O40" s="37">
        <f t="shared" si="4"/>
        <v>0.20093406623411847</v>
      </c>
      <c r="P40" s="32">
        <f>SUM(P36:P39)</f>
        <v>910569</v>
      </c>
      <c r="Q40" s="32">
        <f>SUM(Q36:Q39)</f>
        <v>3019874</v>
      </c>
      <c r="R40" s="32">
        <f>SUM(R36:R39)</f>
        <v>2055919</v>
      </c>
      <c r="S40" s="32">
        <f>SUM(S36:S39)</f>
        <v>910569</v>
      </c>
      <c r="T40" s="37">
        <f t="shared" si="5"/>
        <v>0.30152549411001917</v>
      </c>
      <c r="U40" s="37">
        <f t="shared" si="6"/>
        <v>-0.63632410064476175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4905747</v>
      </c>
      <c r="E43" s="31">
        <v>4905747</v>
      </c>
      <c r="F43" s="31">
        <v>408908</v>
      </c>
      <c r="G43" s="36">
        <f t="shared" si="0"/>
        <v>8.3352851257922592E-2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408908</v>
      </c>
      <c r="O43" s="36">
        <f t="shared" si="4"/>
        <v>8.3352851257922592E-2</v>
      </c>
      <c r="P43" s="31">
        <v>307000</v>
      </c>
      <c r="Q43" s="31">
        <v>4021053</v>
      </c>
      <c r="R43" s="31">
        <v>4021053</v>
      </c>
      <c r="S43" s="31">
        <v>307000</v>
      </c>
      <c r="T43" s="36">
        <f t="shared" si="5"/>
        <v>7.6348160544016705E-2</v>
      </c>
      <c r="U43" s="36">
        <f t="shared" si="6"/>
        <v>0.33194788273615639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5111856</v>
      </c>
      <c r="E46" s="31">
        <v>5111856</v>
      </c>
      <c r="F46" s="31">
        <v>158238</v>
      </c>
      <c r="G46" s="36">
        <f t="shared" si="0"/>
        <v>3.095509732668526E-2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158238</v>
      </c>
      <c r="O46" s="36">
        <f t="shared" si="4"/>
        <v>3.095509732668526E-2</v>
      </c>
      <c r="P46" s="31">
        <v>419597</v>
      </c>
      <c r="Q46" s="31">
        <v>4573937</v>
      </c>
      <c r="R46" s="31">
        <v>4523937</v>
      </c>
      <c r="S46" s="31">
        <v>419597</v>
      </c>
      <c r="T46" s="36">
        <f t="shared" si="5"/>
        <v>9.1736506208983645E-2</v>
      </c>
      <c r="U46" s="36">
        <f t="shared" si="6"/>
        <v>-0.62288100248571843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10017603</v>
      </c>
      <c r="E47" s="32">
        <f>SUM(E41:E46)</f>
        <v>10017603</v>
      </c>
      <c r="F47" s="32">
        <f>SUM(F41:F46)</f>
        <v>567146</v>
      </c>
      <c r="G47" s="37">
        <f t="shared" si="0"/>
        <v>5.6614940719850848E-2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567146</v>
      </c>
      <c r="O47" s="37">
        <f t="shared" si="4"/>
        <v>5.6614940719850848E-2</v>
      </c>
      <c r="P47" s="32">
        <f>SUM(P41:P46)</f>
        <v>726597</v>
      </c>
      <c r="Q47" s="32">
        <f>SUM(Q41:Q46)</f>
        <v>8594990</v>
      </c>
      <c r="R47" s="32">
        <f>SUM(R41:R46)</f>
        <v>8544990</v>
      </c>
      <c r="S47" s="32">
        <f>SUM(S41:S46)</f>
        <v>726597</v>
      </c>
      <c r="T47" s="37">
        <f t="shared" si="5"/>
        <v>8.4537271131205502E-2</v>
      </c>
      <c r="U47" s="37">
        <f t="shared" si="6"/>
        <v>-0.21944902057123827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4299312</v>
      </c>
      <c r="E50" s="31">
        <v>4299312</v>
      </c>
      <c r="F50" s="31">
        <v>686525</v>
      </c>
      <c r="G50" s="36">
        <f t="shared" si="0"/>
        <v>0.15968252594833779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686525</v>
      </c>
      <c r="O50" s="36">
        <f t="shared" si="4"/>
        <v>0.15968252594833779</v>
      </c>
      <c r="P50" s="31">
        <v>550100</v>
      </c>
      <c r="Q50" s="31">
        <v>4138596</v>
      </c>
      <c r="R50" s="31">
        <v>4125996</v>
      </c>
      <c r="S50" s="31">
        <v>550100</v>
      </c>
      <c r="T50" s="36">
        <f t="shared" si="5"/>
        <v>0.13291947317399427</v>
      </c>
      <c r="U50" s="36">
        <f t="shared" si="6"/>
        <v>0.2480003635702599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165000</v>
      </c>
      <c r="E51" s="31">
        <v>165000</v>
      </c>
      <c r="F51" s="31">
        <v>49680</v>
      </c>
      <c r="G51" s="36">
        <f t="shared" si="0"/>
        <v>0.30109090909090908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49680</v>
      </c>
      <c r="O51" s="36">
        <f t="shared" si="4"/>
        <v>0.30109090909090908</v>
      </c>
      <c r="P51" s="31">
        <v>0</v>
      </c>
      <c r="Q51" s="31">
        <v>160000</v>
      </c>
      <c r="R51" s="31">
        <v>155000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4464312</v>
      </c>
      <c r="E53" s="32">
        <f>SUM(E48:E52)</f>
        <v>4464312</v>
      </c>
      <c r="F53" s="32">
        <f>SUM(F48:F52)</f>
        <v>736205</v>
      </c>
      <c r="G53" s="37">
        <f t="shared" si="0"/>
        <v>0.1649089490161082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736205</v>
      </c>
      <c r="O53" s="37">
        <f t="shared" si="4"/>
        <v>0.1649089490161082</v>
      </c>
      <c r="P53" s="32">
        <f>SUM(P48:P52)</f>
        <v>550100</v>
      </c>
      <c r="Q53" s="32">
        <f>SUM(Q48:Q52)</f>
        <v>4298596</v>
      </c>
      <c r="R53" s="32">
        <f>SUM(R48:R52)</f>
        <v>4280996</v>
      </c>
      <c r="S53" s="32">
        <f>SUM(S48:S52)</f>
        <v>550100</v>
      </c>
      <c r="T53" s="37">
        <f t="shared" si="5"/>
        <v>0.12797201690970728</v>
      </c>
      <c r="U53" s="37">
        <f t="shared" si="6"/>
        <v>0.33831121614251947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281804458</v>
      </c>
      <c r="E54" s="32">
        <f>SUM(E8:E9,E11:E18,E20:E26,E28:E34,E36:E39,E41:E46,E48:E52)</f>
        <v>281814827</v>
      </c>
      <c r="F54" s="32">
        <f>SUM(F8:F9,F11:F18,F20:F26,F28:F34,F36:F39,F41:F46,F48:F52)</f>
        <v>64653066</v>
      </c>
      <c r="G54" s="37">
        <f t="shared" si="0"/>
        <v>0.22942527758024325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64653066</v>
      </c>
      <c r="O54" s="37">
        <f t="shared" si="4"/>
        <v>0.22942527758024325</v>
      </c>
      <c r="P54" s="32">
        <f>SUM(P8:P9,P11:P18,P20:P26,P28:P34,P36:P39,P41:P46,P48:P52)</f>
        <v>56134906</v>
      </c>
      <c r="Q54" s="32">
        <f>SUM(Q8:Q9,Q11:Q18,Q20:Q26,Q28:Q34,Q36:Q39,Q41:Q46,Q48:Q52)</f>
        <v>300376280</v>
      </c>
      <c r="R54" s="32">
        <f>SUM(R8:R9,R11:R18,R20:R26,R28:R34,R36:R39,R41:R46,R48:R52)</f>
        <v>294110914</v>
      </c>
      <c r="S54" s="32">
        <f>SUM(S8:S9,S11:S18,S20:S26,S28:S34,S36:S39,S41:S46,S48:S52)</f>
        <v>56134906</v>
      </c>
      <c r="T54" s="37">
        <f t="shared" si="5"/>
        <v>0.18688195352842107</v>
      </c>
      <c r="U54" s="37">
        <f t="shared" si="6"/>
        <v>0.15174444221924954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4357472</v>
      </c>
      <c r="E57" s="31">
        <v>4357472</v>
      </c>
      <c r="F57" s="31">
        <v>1039724</v>
      </c>
      <c r="G57" s="36">
        <f t="shared" ref="G57:G85" si="7">IF(($D57      =0),0,($F57      /$D57      ))</f>
        <v>0.23860715570863106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1039724</v>
      </c>
      <c r="O57" s="36">
        <f t="shared" ref="O57:O85" si="11">IF(($D57      =0),0,($N57      /$D57      ))</f>
        <v>0.23860715570863106</v>
      </c>
      <c r="P57" s="31">
        <v>861453</v>
      </c>
      <c r="Q57" s="31">
        <v>5244667</v>
      </c>
      <c r="R57" s="31">
        <v>4146028</v>
      </c>
      <c r="S57" s="31">
        <v>861453</v>
      </c>
      <c r="T57" s="36">
        <f t="shared" ref="T57:T85" si="12">IF(($Q57      =0),0,($S57      /$Q57      ))</f>
        <v>0.16425313561375773</v>
      </c>
      <c r="U57" s="36">
        <f t="shared" ref="U57:U85" si="13">IF(($P57      =0),0,(($F57      /$P57      )-1))</f>
        <v>0.20694222435814846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4357472</v>
      </c>
      <c r="E58" s="32">
        <f>E57</f>
        <v>4357472</v>
      </c>
      <c r="F58" s="32">
        <f>F57</f>
        <v>1039724</v>
      </c>
      <c r="G58" s="37">
        <f t="shared" si="7"/>
        <v>0.23860715570863106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1039724</v>
      </c>
      <c r="O58" s="37">
        <f t="shared" si="11"/>
        <v>0.23860715570863106</v>
      </c>
      <c r="P58" s="32">
        <f>P57</f>
        <v>861453</v>
      </c>
      <c r="Q58" s="32">
        <f>Q57</f>
        <v>5244667</v>
      </c>
      <c r="R58" s="32">
        <f>R57</f>
        <v>4146028</v>
      </c>
      <c r="S58" s="32">
        <f>S57</f>
        <v>861453</v>
      </c>
      <c r="T58" s="37">
        <f t="shared" si="12"/>
        <v>0.16425313561375773</v>
      </c>
      <c r="U58" s="37">
        <f t="shared" si="13"/>
        <v>0.20694222435814846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0</v>
      </c>
      <c r="E63" s="32">
        <f>SUM(E59:E62)</f>
        <v>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0</v>
      </c>
      <c r="R63" s="32">
        <f>SUM(R59:R62)</f>
        <v>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0</v>
      </c>
      <c r="E64" s="31">
        <v>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11938872</v>
      </c>
      <c r="E67" s="31">
        <v>11938872</v>
      </c>
      <c r="F67" s="31">
        <v>1121234</v>
      </c>
      <c r="G67" s="36">
        <f t="shared" si="7"/>
        <v>9.3914567473376051E-2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1121234</v>
      </c>
      <c r="O67" s="36">
        <f t="shared" si="11"/>
        <v>9.3914567473376051E-2</v>
      </c>
      <c r="P67" s="31">
        <v>786940</v>
      </c>
      <c r="Q67" s="31">
        <v>12329518</v>
      </c>
      <c r="R67" s="31">
        <v>12244348</v>
      </c>
      <c r="S67" s="31">
        <v>786940</v>
      </c>
      <c r="T67" s="36">
        <f t="shared" si="12"/>
        <v>6.3825690509556013E-2</v>
      </c>
      <c r="U67" s="36">
        <f t="shared" si="13"/>
        <v>0.4248023991663914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1125000</v>
      </c>
      <c r="E69" s="31">
        <v>1125000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51850</v>
      </c>
      <c r="Q69" s="31">
        <v>2350000</v>
      </c>
      <c r="R69" s="31">
        <v>2350000</v>
      </c>
      <c r="S69" s="31">
        <v>51850</v>
      </c>
      <c r="T69" s="36">
        <f t="shared" si="12"/>
        <v>2.2063829787234042E-2</v>
      </c>
      <c r="U69" s="36">
        <f t="shared" si="13"/>
        <v>-1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13063872</v>
      </c>
      <c r="E70" s="32">
        <f>SUM(E64:E69)</f>
        <v>13063872</v>
      </c>
      <c r="F70" s="32">
        <f>SUM(F64:F69)</f>
        <v>1121234</v>
      </c>
      <c r="G70" s="37">
        <f t="shared" si="7"/>
        <v>8.5827080975686226E-2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1121234</v>
      </c>
      <c r="O70" s="37">
        <f t="shared" si="11"/>
        <v>8.5827080975686226E-2</v>
      </c>
      <c r="P70" s="32">
        <f>SUM(P64:P69)</f>
        <v>838790</v>
      </c>
      <c r="Q70" s="32">
        <f>SUM(Q64:Q69)</f>
        <v>14679518</v>
      </c>
      <c r="R70" s="32">
        <f>SUM(R64:R69)</f>
        <v>14594348</v>
      </c>
      <c r="S70" s="32">
        <f>SUM(S64:S69)</f>
        <v>838790</v>
      </c>
      <c r="T70" s="37">
        <f t="shared" si="12"/>
        <v>5.7140159506599605E-2</v>
      </c>
      <c r="U70" s="37">
        <f t="shared" si="13"/>
        <v>0.33672790567364896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3164843</v>
      </c>
      <c r="E72" s="31">
        <v>3164843</v>
      </c>
      <c r="F72" s="31">
        <v>867760</v>
      </c>
      <c r="G72" s="36">
        <f t="shared" si="7"/>
        <v>0.27418737675139021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867760</v>
      </c>
      <c r="O72" s="36">
        <f t="shared" si="11"/>
        <v>0.27418737675139021</v>
      </c>
      <c r="P72" s="31">
        <v>587771</v>
      </c>
      <c r="Q72" s="31">
        <v>6134473</v>
      </c>
      <c r="R72" s="31">
        <v>2968101</v>
      </c>
      <c r="S72" s="31">
        <v>587771</v>
      </c>
      <c r="T72" s="36">
        <f t="shared" si="12"/>
        <v>9.5814424482755081E-2</v>
      </c>
      <c r="U72" s="36">
        <f t="shared" si="13"/>
        <v>0.47635728880805628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2952</v>
      </c>
      <c r="E73" s="31">
        <v>2952</v>
      </c>
      <c r="F73" s="31">
        <v>71290</v>
      </c>
      <c r="G73" s="36">
        <f t="shared" si="7"/>
        <v>24.149728997289973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71290</v>
      </c>
      <c r="O73" s="36">
        <f t="shared" si="11"/>
        <v>24.149728997289973</v>
      </c>
      <c r="P73" s="31">
        <v>23763</v>
      </c>
      <c r="Q73" s="31">
        <v>0</v>
      </c>
      <c r="R73" s="31">
        <v>2544</v>
      </c>
      <c r="S73" s="31">
        <v>23763</v>
      </c>
      <c r="T73" s="36">
        <f t="shared" si="12"/>
        <v>0</v>
      </c>
      <c r="U73" s="36">
        <f t="shared" si="13"/>
        <v>2.0000420822286746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3361779</v>
      </c>
      <c r="E74" s="31">
        <v>3361779</v>
      </c>
      <c r="F74" s="31">
        <v>558720</v>
      </c>
      <c r="G74" s="36">
        <f t="shared" si="7"/>
        <v>0.16619771852938578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558720</v>
      </c>
      <c r="O74" s="36">
        <f t="shared" si="11"/>
        <v>0.16619771852938578</v>
      </c>
      <c r="P74" s="31">
        <v>424420</v>
      </c>
      <c r="Q74" s="31">
        <v>4307143</v>
      </c>
      <c r="R74" s="31">
        <v>2641822</v>
      </c>
      <c r="S74" s="31">
        <v>424420</v>
      </c>
      <c r="T74" s="36">
        <f t="shared" si="12"/>
        <v>9.8538636864390156E-2</v>
      </c>
      <c r="U74" s="36">
        <f t="shared" si="13"/>
        <v>0.31643183638848305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6529574</v>
      </c>
      <c r="E78" s="32">
        <f>SUM(E71:E77)</f>
        <v>6529574</v>
      </c>
      <c r="F78" s="32">
        <f>SUM(F71:F77)</f>
        <v>1497770</v>
      </c>
      <c r="G78" s="37">
        <f t="shared" si="7"/>
        <v>0.229382498766382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1497770</v>
      </c>
      <c r="O78" s="37">
        <f t="shared" si="11"/>
        <v>0.229382498766382</v>
      </c>
      <c r="P78" s="32">
        <f>SUM(P71:P77)</f>
        <v>1035954</v>
      </c>
      <c r="Q78" s="32">
        <f>SUM(Q71:Q77)</f>
        <v>10441616</v>
      </c>
      <c r="R78" s="32">
        <f>SUM(R71:R77)</f>
        <v>5612467</v>
      </c>
      <c r="S78" s="32">
        <f>SUM(S71:S77)</f>
        <v>1035954</v>
      </c>
      <c r="T78" s="37">
        <f t="shared" si="12"/>
        <v>9.9213953089253612E-2</v>
      </c>
      <c r="U78" s="37">
        <f t="shared" si="13"/>
        <v>0.44578813344994073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3911179</v>
      </c>
      <c r="E79" s="31">
        <v>3911179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7496</v>
      </c>
      <c r="Q79" s="31">
        <v>3889052</v>
      </c>
      <c r="R79" s="31">
        <v>1990812</v>
      </c>
      <c r="S79" s="31">
        <v>7496</v>
      </c>
      <c r="T79" s="36">
        <f t="shared" si="12"/>
        <v>1.9274620138789607E-3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6162270</v>
      </c>
      <c r="E81" s="31">
        <v>6162270</v>
      </c>
      <c r="F81" s="31">
        <v>866957</v>
      </c>
      <c r="G81" s="36">
        <f t="shared" si="7"/>
        <v>0.14068792831213173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866957</v>
      </c>
      <c r="O81" s="36">
        <f t="shared" si="11"/>
        <v>0.14068792831213173</v>
      </c>
      <c r="P81" s="31">
        <v>1011405</v>
      </c>
      <c r="Q81" s="31">
        <v>6187510</v>
      </c>
      <c r="R81" s="31">
        <v>5165640</v>
      </c>
      <c r="S81" s="31">
        <v>1011405</v>
      </c>
      <c r="T81" s="36">
        <f t="shared" si="12"/>
        <v>0.1634591297630226</v>
      </c>
      <c r="U81" s="36">
        <f t="shared" si="13"/>
        <v>-0.14281914762137815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2118000</v>
      </c>
      <c r="E83" s="31">
        <v>2118000</v>
      </c>
      <c r="F83" s="31">
        <v>157241</v>
      </c>
      <c r="G83" s="36">
        <f t="shared" si="7"/>
        <v>7.4240321057601505E-2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157241</v>
      </c>
      <c r="O83" s="36">
        <f t="shared" si="11"/>
        <v>7.4240321057601505E-2</v>
      </c>
      <c r="P83" s="31">
        <v>12388</v>
      </c>
      <c r="Q83" s="31">
        <v>2322920</v>
      </c>
      <c r="R83" s="31">
        <v>750000</v>
      </c>
      <c r="S83" s="31">
        <v>12388</v>
      </c>
      <c r="T83" s="36">
        <f t="shared" si="12"/>
        <v>5.3329430199920789E-3</v>
      </c>
      <c r="U83" s="36">
        <f t="shared" si="13"/>
        <v>11.693009363900549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12191449</v>
      </c>
      <c r="E84" s="32">
        <f>SUM(E79:E83)</f>
        <v>12191449</v>
      </c>
      <c r="F84" s="32">
        <f>SUM(F79:F83)</f>
        <v>1024198</v>
      </c>
      <c r="G84" s="37">
        <f t="shared" si="7"/>
        <v>8.4009538160722319E-2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1024198</v>
      </c>
      <c r="O84" s="37">
        <f t="shared" si="11"/>
        <v>8.4009538160722319E-2</v>
      </c>
      <c r="P84" s="32">
        <f>SUM(P79:P83)</f>
        <v>1031289</v>
      </c>
      <c r="Q84" s="32">
        <f>SUM(Q79:Q83)</f>
        <v>12399482</v>
      </c>
      <c r="R84" s="32">
        <f>SUM(R79:R83)</f>
        <v>7906452</v>
      </c>
      <c r="S84" s="32">
        <f>SUM(S79:S83)</f>
        <v>1031289</v>
      </c>
      <c r="T84" s="37">
        <f t="shared" si="12"/>
        <v>8.3171942182746025E-2</v>
      </c>
      <c r="U84" s="37">
        <f t="shared" si="13"/>
        <v>-6.8758611795529667E-3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36142367</v>
      </c>
      <c r="E85" s="32">
        <f>SUM(E57,E59:E62,E64:E69,E71:E77,E79:E83)</f>
        <v>36142367</v>
      </c>
      <c r="F85" s="32">
        <f>SUM(F57,F59:F62,F64:F69,F71:F77,F79:F83)</f>
        <v>4682926</v>
      </c>
      <c r="G85" s="37">
        <f t="shared" si="7"/>
        <v>0.12956887964753389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4682926</v>
      </c>
      <c r="O85" s="37">
        <f t="shared" si="11"/>
        <v>0.12956887964753389</v>
      </c>
      <c r="P85" s="32">
        <f>SUM(P57,P59:P62,P64:P69,P71:P77,P79:P83)</f>
        <v>3767486</v>
      </c>
      <c r="Q85" s="32">
        <f>SUM(Q57,Q59:Q62,Q64:Q69,Q71:Q77,Q79:Q83)</f>
        <v>42765283</v>
      </c>
      <c r="R85" s="32">
        <f>SUM(R57,R59:R62,R64:R69,R71:R77,R79:R83)</f>
        <v>32259295</v>
      </c>
      <c r="S85" s="32">
        <f>SUM(S57,S59:S62,S64:S69,S71:S77,S79:S83)</f>
        <v>3767486</v>
      </c>
      <c r="T85" s="37">
        <f t="shared" si="12"/>
        <v>8.8096833125130961E-2</v>
      </c>
      <c r="U85" s="37">
        <f t="shared" si="13"/>
        <v>0.24298431367760887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335002392</v>
      </c>
      <c r="E88" s="31">
        <v>335002392</v>
      </c>
      <c r="F88" s="31">
        <v>80492560</v>
      </c>
      <c r="G88" s="36">
        <f t="shared" ref="G88:G99" si="14">IF(($D88      =0),0,($F88      /$D88      ))</f>
        <v>0.24027458287521719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80492560</v>
      </c>
      <c r="O88" s="36">
        <f t="shared" ref="O88:O99" si="18">IF(($D88      =0),0,($N88      /$D88      ))</f>
        <v>0.24027458287521719</v>
      </c>
      <c r="P88" s="31">
        <v>75227081</v>
      </c>
      <c r="Q88" s="31">
        <v>313422164</v>
      </c>
      <c r="R88" s="31">
        <v>314974005</v>
      </c>
      <c r="S88" s="31">
        <v>75227081</v>
      </c>
      <c r="T88" s="36">
        <f t="shared" ref="T88:T99" si="19">IF(($Q88      =0),0,($S88      /$Q88      ))</f>
        <v>0.24001838300114603</v>
      </c>
      <c r="U88" s="36">
        <f t="shared" ref="U88:U99" si="20">IF(($P88      =0),0,(($F88      /$P88      )-1))</f>
        <v>6.9994461170173494E-2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607083000</v>
      </c>
      <c r="E89" s="31">
        <v>607083000</v>
      </c>
      <c r="F89" s="31">
        <v>161777727</v>
      </c>
      <c r="G89" s="36">
        <f t="shared" si="14"/>
        <v>0.26648370486407952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161777727</v>
      </c>
      <c r="O89" s="36">
        <f t="shared" si="18"/>
        <v>0.26648370486407952</v>
      </c>
      <c r="P89" s="31">
        <v>150494785</v>
      </c>
      <c r="Q89" s="31">
        <v>645356000</v>
      </c>
      <c r="R89" s="31">
        <v>566709282</v>
      </c>
      <c r="S89" s="31">
        <v>150494785</v>
      </c>
      <c r="T89" s="36">
        <f t="shared" si="19"/>
        <v>0.2331965380348211</v>
      </c>
      <c r="U89" s="36">
        <f t="shared" si="20"/>
        <v>7.4972312163507748E-2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203101995</v>
      </c>
      <c r="E90" s="31">
        <v>203101995</v>
      </c>
      <c r="F90" s="31">
        <v>29317909</v>
      </c>
      <c r="G90" s="36">
        <f t="shared" si="14"/>
        <v>0.14435066972138802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29317909</v>
      </c>
      <c r="O90" s="36">
        <f t="shared" si="18"/>
        <v>0.14435066972138802</v>
      </c>
      <c r="P90" s="31">
        <v>32629570</v>
      </c>
      <c r="Q90" s="31">
        <v>167233609</v>
      </c>
      <c r="R90" s="31">
        <v>206911705</v>
      </c>
      <c r="S90" s="31">
        <v>32629570</v>
      </c>
      <c r="T90" s="36">
        <f t="shared" si="19"/>
        <v>0.19511371066565933</v>
      </c>
      <c r="U90" s="36">
        <f t="shared" si="20"/>
        <v>-0.10149263382876328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1145187387</v>
      </c>
      <c r="E91" s="32">
        <f>SUM(E88:E90)</f>
        <v>1145187387</v>
      </c>
      <c r="F91" s="32">
        <f>SUM(F88:F90)</f>
        <v>271588196</v>
      </c>
      <c r="G91" s="37">
        <f t="shared" si="14"/>
        <v>0.23715611880031998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271588196</v>
      </c>
      <c r="O91" s="37">
        <f t="shared" si="18"/>
        <v>0.23715611880031998</v>
      </c>
      <c r="P91" s="32">
        <f>SUM(P88:P90)</f>
        <v>258351436</v>
      </c>
      <c r="Q91" s="32">
        <f>SUM(Q88:Q90)</f>
        <v>1126011773</v>
      </c>
      <c r="R91" s="32">
        <f>SUM(R88:R90)</f>
        <v>1088594992</v>
      </c>
      <c r="S91" s="32">
        <f>SUM(S88:S90)</f>
        <v>258351436</v>
      </c>
      <c r="T91" s="37">
        <f t="shared" si="19"/>
        <v>0.22943937372136161</v>
      </c>
      <c r="U91" s="37">
        <f t="shared" si="20"/>
        <v>5.1235480649699294E-2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934520</v>
      </c>
      <c r="E92" s="31">
        <v>934520</v>
      </c>
      <c r="F92" s="31">
        <v>271045</v>
      </c>
      <c r="G92" s="36">
        <f t="shared" si="14"/>
        <v>0.29003659632752643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271045</v>
      </c>
      <c r="O92" s="36">
        <f t="shared" si="18"/>
        <v>0.29003659632752643</v>
      </c>
      <c r="P92" s="31">
        <v>225470</v>
      </c>
      <c r="Q92" s="31">
        <v>1084050</v>
      </c>
      <c r="R92" s="31">
        <v>907173</v>
      </c>
      <c r="S92" s="31">
        <v>225470</v>
      </c>
      <c r="T92" s="36">
        <f t="shared" si="19"/>
        <v>0.20798856141321895</v>
      </c>
      <c r="U92" s="36">
        <f t="shared" si="20"/>
        <v>0.20213332150618712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0</v>
      </c>
      <c r="E94" s="31">
        <v>0</v>
      </c>
      <c r="F94" s="31">
        <v>0</v>
      </c>
      <c r="G94" s="36">
        <f t="shared" si="14"/>
        <v>0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0</v>
      </c>
      <c r="O94" s="36">
        <f t="shared" si="18"/>
        <v>0</v>
      </c>
      <c r="P94" s="31">
        <v>0</v>
      </c>
      <c r="Q94" s="31">
        <v>0</v>
      </c>
      <c r="R94" s="31">
        <v>0</v>
      </c>
      <c r="S94" s="31">
        <v>0</v>
      </c>
      <c r="T94" s="36">
        <f t="shared" si="19"/>
        <v>0</v>
      </c>
      <c r="U94" s="36">
        <f t="shared" si="20"/>
        <v>0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19620413</v>
      </c>
      <c r="E95" s="31">
        <v>19620413</v>
      </c>
      <c r="F95" s="31">
        <v>5386352</v>
      </c>
      <c r="G95" s="36">
        <f t="shared" si="14"/>
        <v>0.2745279622809163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5386352</v>
      </c>
      <c r="O95" s="36">
        <f t="shared" si="18"/>
        <v>0.2745279622809163</v>
      </c>
      <c r="P95" s="31">
        <v>4362104</v>
      </c>
      <c r="Q95" s="31">
        <v>22121969</v>
      </c>
      <c r="R95" s="31">
        <v>20995763</v>
      </c>
      <c r="S95" s="31">
        <v>4362104</v>
      </c>
      <c r="T95" s="36">
        <f t="shared" si="19"/>
        <v>0.19718425606689893</v>
      </c>
      <c r="U95" s="36">
        <f t="shared" si="20"/>
        <v>0.23480595602489074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20554933</v>
      </c>
      <c r="E96" s="32">
        <f>SUM(E92:E95)</f>
        <v>20554933</v>
      </c>
      <c r="F96" s="32">
        <f>SUM(F92:F95)</f>
        <v>5657397</v>
      </c>
      <c r="G96" s="37">
        <f t="shared" si="14"/>
        <v>0.27523305476111259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5657397</v>
      </c>
      <c r="O96" s="37">
        <f t="shared" si="18"/>
        <v>0.27523305476111259</v>
      </c>
      <c r="P96" s="32">
        <f>SUM(P92:P95)</f>
        <v>4587574</v>
      </c>
      <c r="Q96" s="32">
        <f>SUM(Q92:Q95)</f>
        <v>23206019</v>
      </c>
      <c r="R96" s="32">
        <f>SUM(R92:R95)</f>
        <v>21902936</v>
      </c>
      <c r="S96" s="32">
        <f>SUM(S92:S95)</f>
        <v>4587574</v>
      </c>
      <c r="T96" s="37">
        <f t="shared" si="19"/>
        <v>0.19768897026241339</v>
      </c>
      <c r="U96" s="37">
        <f t="shared" si="20"/>
        <v>0.23320016200283633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8180403</v>
      </c>
      <c r="E97" s="31">
        <v>8180403</v>
      </c>
      <c r="F97" s="31">
        <v>1556267</v>
      </c>
      <c r="G97" s="36">
        <f t="shared" si="14"/>
        <v>0.19024331686348459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1556267</v>
      </c>
      <c r="O97" s="36">
        <f t="shared" si="18"/>
        <v>0.19024331686348459</v>
      </c>
      <c r="P97" s="31">
        <v>1359214</v>
      </c>
      <c r="Q97" s="31">
        <v>5819300</v>
      </c>
      <c r="R97" s="31">
        <v>5806116</v>
      </c>
      <c r="S97" s="31">
        <v>1359214</v>
      </c>
      <c r="T97" s="36">
        <f t="shared" si="19"/>
        <v>0.23357001701235544</v>
      </c>
      <c r="U97" s="36">
        <f t="shared" si="20"/>
        <v>0.14497569919085596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27808825</v>
      </c>
      <c r="E99" s="31">
        <v>27808825</v>
      </c>
      <c r="F99" s="31">
        <v>19413775</v>
      </c>
      <c r="G99" s="36">
        <f t="shared" si="14"/>
        <v>0.69811561617580031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19413775</v>
      </c>
      <c r="O99" s="36">
        <f t="shared" si="18"/>
        <v>0.69811561617580031</v>
      </c>
      <c r="P99" s="31">
        <v>17062105</v>
      </c>
      <c r="Q99" s="31">
        <v>24131441</v>
      </c>
      <c r="R99" s="31">
        <v>23996096</v>
      </c>
      <c r="S99" s="31">
        <v>17062105</v>
      </c>
      <c r="T99" s="36">
        <f t="shared" si="19"/>
        <v>0.7070487419296676</v>
      </c>
      <c r="U99" s="36">
        <f t="shared" si="20"/>
        <v>0.13783000397664891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35989228</v>
      </c>
      <c r="E101" s="32">
        <f>SUM(E97:E100)</f>
        <v>35989228</v>
      </c>
      <c r="F101" s="32">
        <f>SUM(F97:F100)</f>
        <v>20970042</v>
      </c>
      <c r="G101" s="37">
        <f>IF(($D101     =0),0,($F101     /$D101     ))</f>
        <v>0.58267551612943735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20970042</v>
      </c>
      <c r="O101" s="37">
        <f>IF(($D101     =0),0,($N101     /$D101     ))</f>
        <v>0.58267551612943735</v>
      </c>
      <c r="P101" s="32">
        <f>SUM(P97:P100)</f>
        <v>18421319</v>
      </c>
      <c r="Q101" s="32">
        <f>SUM(Q97:Q100)</f>
        <v>29950741</v>
      </c>
      <c r="R101" s="32">
        <f>SUM(R97:R100)</f>
        <v>29802212</v>
      </c>
      <c r="S101" s="32">
        <f>SUM(S97:S100)</f>
        <v>18421319</v>
      </c>
      <c r="T101" s="37">
        <f>IF(($Q101     =0),0,($S101     /$Q101     ))</f>
        <v>0.61505386461056177</v>
      </c>
      <c r="U101" s="37">
        <f>IF(($P101     =0),0,(($F101     /$P101     )-1))</f>
        <v>0.13835724792562365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1201731548</v>
      </c>
      <c r="E102" s="32">
        <f>SUM(E88:E90,E92:E95,E97:E100)</f>
        <v>1201731548</v>
      </c>
      <c r="F102" s="32">
        <f>SUM(F88:F90,F92:F95,F97:F100)</f>
        <v>298215635</v>
      </c>
      <c r="G102" s="37">
        <f>IF(($D102     =0),0,($F102     /$D102     ))</f>
        <v>0.24815495232384463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298215635</v>
      </c>
      <c r="O102" s="37">
        <f>IF(($D102     =0),0,($N102     /$D102     ))</f>
        <v>0.24815495232384463</v>
      </c>
      <c r="P102" s="32">
        <f>SUM(P88:P90,P92:P95,P97:P100)</f>
        <v>281360329</v>
      </c>
      <c r="Q102" s="32">
        <f>SUM(Q88:Q90,Q92:Q95,Q97:Q100)</f>
        <v>1179168533</v>
      </c>
      <c r="R102" s="32">
        <f>SUM(R88:R90,R92:R95,R97:R100)</f>
        <v>1140300140</v>
      </c>
      <c r="S102" s="32">
        <f>SUM(S88:S90,S92:S95,S97:S100)</f>
        <v>281360329</v>
      </c>
      <c r="T102" s="37">
        <f>IF(($Q102     =0),0,($S102     /$Q102     ))</f>
        <v>0.23860908862974212</v>
      </c>
      <c r="U102" s="37">
        <f>IF(($P102     =0),0,(($F102     /$P102     )-1))</f>
        <v>5.9906476722949797E-2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359329240</v>
      </c>
      <c r="E105" s="31">
        <v>359329240</v>
      </c>
      <c r="F105" s="31">
        <v>69874204</v>
      </c>
      <c r="G105" s="36">
        <f t="shared" ref="G105:G136" si="21">IF(($D105     =0),0,($F105     /$D105     ))</f>
        <v>0.19445732832652304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69874204</v>
      </c>
      <c r="O105" s="36">
        <f t="shared" ref="O105:O136" si="25">IF(($D105     =0),0,($N105     /$D105     ))</f>
        <v>0.19445732832652304</v>
      </c>
      <c r="P105" s="31">
        <v>99575422</v>
      </c>
      <c r="Q105" s="31">
        <v>335103330</v>
      </c>
      <c r="R105" s="31">
        <v>335232549</v>
      </c>
      <c r="S105" s="31">
        <v>99575422</v>
      </c>
      <c r="T105" s="36">
        <f t="shared" ref="T105:T136" si="26">IF(($Q105     =0),0,($S105     /$Q105     ))</f>
        <v>0.29714841090955435</v>
      </c>
      <c r="U105" s="36">
        <f t="shared" ref="U105:U136" si="27">IF(($P105     =0),0,(($F105     /$P105     )-1))</f>
        <v>-0.29827860533696759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359329240</v>
      </c>
      <c r="E106" s="32">
        <f>E105</f>
        <v>359329240</v>
      </c>
      <c r="F106" s="32">
        <f>F105</f>
        <v>69874204</v>
      </c>
      <c r="G106" s="37">
        <f t="shared" si="21"/>
        <v>0.19445732832652304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69874204</v>
      </c>
      <c r="O106" s="37">
        <f t="shared" si="25"/>
        <v>0.19445732832652304</v>
      </c>
      <c r="P106" s="32">
        <f>P105</f>
        <v>99575422</v>
      </c>
      <c r="Q106" s="32">
        <f>Q105</f>
        <v>335103330</v>
      </c>
      <c r="R106" s="32">
        <f>R105</f>
        <v>335232549</v>
      </c>
      <c r="S106" s="32">
        <f>S105</f>
        <v>99575422</v>
      </c>
      <c r="T106" s="37">
        <f t="shared" si="26"/>
        <v>0.29714841090955435</v>
      </c>
      <c r="U106" s="37">
        <f t="shared" si="27"/>
        <v>-0.29827860533696759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43478</v>
      </c>
      <c r="E108" s="31">
        <v>43478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5850440</v>
      </c>
      <c r="E110" s="31">
        <v>5850440</v>
      </c>
      <c r="F110" s="31">
        <v>1115306</v>
      </c>
      <c r="G110" s="36">
        <f t="shared" si="21"/>
        <v>0.19063625983686697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1115306</v>
      </c>
      <c r="O110" s="36">
        <f t="shared" si="25"/>
        <v>0.19063625983686697</v>
      </c>
      <c r="P110" s="31">
        <v>794317</v>
      </c>
      <c r="Q110" s="31">
        <v>6514872</v>
      </c>
      <c r="R110" s="31">
        <v>6685281</v>
      </c>
      <c r="S110" s="31">
        <v>794317</v>
      </c>
      <c r="T110" s="36">
        <f t="shared" si="26"/>
        <v>0.12192365406411669</v>
      </c>
      <c r="U110" s="36">
        <f t="shared" si="27"/>
        <v>0.40410692456538122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5893918</v>
      </c>
      <c r="E112" s="32">
        <f>SUM(E107:E111)</f>
        <v>5893918</v>
      </c>
      <c r="F112" s="32">
        <f>SUM(F107:F111)</f>
        <v>1115306</v>
      </c>
      <c r="G112" s="37">
        <f t="shared" si="21"/>
        <v>0.18922998250060485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1115306</v>
      </c>
      <c r="O112" s="37">
        <f t="shared" si="25"/>
        <v>0.18922998250060485</v>
      </c>
      <c r="P112" s="32">
        <f>SUM(P107:P111)</f>
        <v>794317</v>
      </c>
      <c r="Q112" s="32">
        <f>SUM(Q107:Q111)</f>
        <v>6514872</v>
      </c>
      <c r="R112" s="32">
        <f>SUM(R107:R111)</f>
        <v>6685281</v>
      </c>
      <c r="S112" s="32">
        <f>SUM(S107:S111)</f>
        <v>794317</v>
      </c>
      <c r="T112" s="37">
        <f t="shared" si="26"/>
        <v>0.12192365406411669</v>
      </c>
      <c r="U112" s="37">
        <f t="shared" si="27"/>
        <v>0.40410692456538122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2145462</v>
      </c>
      <c r="E113" s="31">
        <v>2145462</v>
      </c>
      <c r="F113" s="31">
        <v>626120</v>
      </c>
      <c r="G113" s="36">
        <f t="shared" si="21"/>
        <v>0.29183457921883493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626120</v>
      </c>
      <c r="O113" s="36">
        <f t="shared" si="25"/>
        <v>0.29183457921883493</v>
      </c>
      <c r="P113" s="31">
        <v>560769</v>
      </c>
      <c r="Q113" s="31">
        <v>2004000</v>
      </c>
      <c r="R113" s="31">
        <v>2034000</v>
      </c>
      <c r="S113" s="31">
        <v>560769</v>
      </c>
      <c r="T113" s="36">
        <f t="shared" si="26"/>
        <v>0.27982485029940118</v>
      </c>
      <c r="U113" s="36">
        <f t="shared" si="27"/>
        <v>0.11653818238882674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1469160</v>
      </c>
      <c r="E114" s="31">
        <v>1469160</v>
      </c>
      <c r="F114" s="31">
        <v>159997</v>
      </c>
      <c r="G114" s="36">
        <f t="shared" si="21"/>
        <v>0.10890372729995372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159997</v>
      </c>
      <c r="O114" s="36">
        <f t="shared" si="25"/>
        <v>0.10890372729995372</v>
      </c>
      <c r="P114" s="31">
        <v>115000</v>
      </c>
      <c r="Q114" s="31">
        <v>800000</v>
      </c>
      <c r="R114" s="31">
        <v>1050000</v>
      </c>
      <c r="S114" s="31">
        <v>115000</v>
      </c>
      <c r="T114" s="36">
        <f t="shared" si="26"/>
        <v>0.14374999999999999</v>
      </c>
      <c r="U114" s="36">
        <f t="shared" si="27"/>
        <v>0.3912782608695653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2689344</v>
      </c>
      <c r="E115" s="31">
        <v>2689344</v>
      </c>
      <c r="F115" s="31">
        <v>684700</v>
      </c>
      <c r="G115" s="36">
        <f t="shared" si="21"/>
        <v>0.25459740367911282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684700</v>
      </c>
      <c r="O115" s="36">
        <f t="shared" si="25"/>
        <v>0.25459740367911282</v>
      </c>
      <c r="P115" s="31">
        <v>559458</v>
      </c>
      <c r="Q115" s="31">
        <v>2810531</v>
      </c>
      <c r="R115" s="31">
        <v>2689371</v>
      </c>
      <c r="S115" s="31">
        <v>559458</v>
      </c>
      <c r="T115" s="36">
        <f t="shared" si="26"/>
        <v>0.19905775812471024</v>
      </c>
      <c r="U115" s="36">
        <f t="shared" si="27"/>
        <v>0.22386309606798016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63848087</v>
      </c>
      <c r="E117" s="31">
        <v>63848087</v>
      </c>
      <c r="F117" s="31">
        <v>12725378</v>
      </c>
      <c r="G117" s="36">
        <f t="shared" si="21"/>
        <v>0.19930711471433749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12725378</v>
      </c>
      <c r="O117" s="36">
        <f t="shared" si="25"/>
        <v>0.19930711471433749</v>
      </c>
      <c r="P117" s="31">
        <v>5910801</v>
      </c>
      <c r="Q117" s="31">
        <v>96581011</v>
      </c>
      <c r="R117" s="31">
        <v>66791425</v>
      </c>
      <c r="S117" s="31">
        <v>5910801</v>
      </c>
      <c r="T117" s="36">
        <f t="shared" si="26"/>
        <v>6.1200446534981912E-2</v>
      </c>
      <c r="U117" s="36">
        <f t="shared" si="27"/>
        <v>1.1529024577210434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672092</v>
      </c>
      <c r="E118" s="31">
        <v>672092</v>
      </c>
      <c r="F118" s="31">
        <v>84135</v>
      </c>
      <c r="G118" s="36">
        <f t="shared" si="21"/>
        <v>0.12518375460502432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84135</v>
      </c>
      <c r="O118" s="36">
        <f t="shared" si="25"/>
        <v>0.12518375460502432</v>
      </c>
      <c r="P118" s="31">
        <v>124267</v>
      </c>
      <c r="Q118" s="31">
        <v>641922</v>
      </c>
      <c r="R118" s="31">
        <v>641922</v>
      </c>
      <c r="S118" s="31">
        <v>124267</v>
      </c>
      <c r="T118" s="36">
        <f t="shared" si="26"/>
        <v>0.19358582506908939</v>
      </c>
      <c r="U118" s="36">
        <f t="shared" si="27"/>
        <v>-0.32294977749523202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250000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70824145</v>
      </c>
      <c r="E121" s="32">
        <f>SUM(E113:E120)</f>
        <v>70824145</v>
      </c>
      <c r="F121" s="32">
        <f>SUM(F113:F120)</f>
        <v>14280330</v>
      </c>
      <c r="G121" s="37">
        <f t="shared" si="21"/>
        <v>0.20163081389828286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14280330</v>
      </c>
      <c r="O121" s="37">
        <f t="shared" si="25"/>
        <v>0.20163081389828286</v>
      </c>
      <c r="P121" s="32">
        <f>SUM(P113:P120)</f>
        <v>7270295</v>
      </c>
      <c r="Q121" s="32">
        <f>SUM(Q113:Q120)</f>
        <v>102837464</v>
      </c>
      <c r="R121" s="32">
        <f>SUM(R113:R120)</f>
        <v>73456718</v>
      </c>
      <c r="S121" s="32">
        <f>SUM(S113:S120)</f>
        <v>7270295</v>
      </c>
      <c r="T121" s="37">
        <f t="shared" si="26"/>
        <v>7.0696949508595425E-2</v>
      </c>
      <c r="U121" s="37">
        <f t="shared" si="27"/>
        <v>0.9642022778993149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4258002</v>
      </c>
      <c r="E122" s="31">
        <v>4258002</v>
      </c>
      <c r="F122" s="31">
        <v>1447465</v>
      </c>
      <c r="G122" s="36">
        <f t="shared" si="21"/>
        <v>0.33993995305779567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1447465</v>
      </c>
      <c r="O122" s="36">
        <f t="shared" si="25"/>
        <v>0.33993995305779567</v>
      </c>
      <c r="P122" s="31">
        <v>984858</v>
      </c>
      <c r="Q122" s="31">
        <v>5417132</v>
      </c>
      <c r="R122" s="31">
        <v>4611696</v>
      </c>
      <c r="S122" s="31">
        <v>984858</v>
      </c>
      <c r="T122" s="36">
        <f t="shared" si="26"/>
        <v>0.18180432007194952</v>
      </c>
      <c r="U122" s="36">
        <f t="shared" si="27"/>
        <v>0.46971949255628731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296146</v>
      </c>
      <c r="E123" s="31">
        <v>296146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1019600</v>
      </c>
      <c r="R123" s="31">
        <v>1019600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4290504</v>
      </c>
      <c r="E124" s="31">
        <v>4290504</v>
      </c>
      <c r="F124" s="31">
        <v>818423</v>
      </c>
      <c r="G124" s="36">
        <f t="shared" si="21"/>
        <v>0.19075218202803212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818423</v>
      </c>
      <c r="O124" s="36">
        <f t="shared" si="25"/>
        <v>0.19075218202803212</v>
      </c>
      <c r="P124" s="31">
        <v>743248</v>
      </c>
      <c r="Q124" s="31">
        <v>2973156</v>
      </c>
      <c r="R124" s="31">
        <v>3165072</v>
      </c>
      <c r="S124" s="31">
        <v>743248</v>
      </c>
      <c r="T124" s="36">
        <f t="shared" si="26"/>
        <v>0.24998620993987533</v>
      </c>
      <c r="U124" s="36">
        <f t="shared" si="27"/>
        <v>0.10114389813359748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8844652</v>
      </c>
      <c r="E126" s="32">
        <f>SUM(E122:E125)</f>
        <v>8844652</v>
      </c>
      <c r="F126" s="32">
        <f>SUM(F122:F125)</f>
        <v>2265888</v>
      </c>
      <c r="G126" s="37">
        <f t="shared" si="21"/>
        <v>0.25618735479926175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2265888</v>
      </c>
      <c r="O126" s="37">
        <f t="shared" si="25"/>
        <v>0.25618735479926175</v>
      </c>
      <c r="P126" s="32">
        <f>SUM(P122:P125)</f>
        <v>1728106</v>
      </c>
      <c r="Q126" s="32">
        <f>SUM(Q122:Q125)</f>
        <v>9409888</v>
      </c>
      <c r="R126" s="32">
        <f>SUM(R122:R125)</f>
        <v>8796368</v>
      </c>
      <c r="S126" s="32">
        <f>SUM(S122:S125)</f>
        <v>1728106</v>
      </c>
      <c r="T126" s="37">
        <f t="shared" si="26"/>
        <v>0.18364788188764838</v>
      </c>
      <c r="U126" s="37">
        <f t="shared" si="27"/>
        <v>0.31119734553320222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222492</v>
      </c>
      <c r="E127" s="31">
        <v>222492</v>
      </c>
      <c r="F127" s="31">
        <v>858</v>
      </c>
      <c r="G127" s="36">
        <f t="shared" si="21"/>
        <v>3.8563184294266761E-3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858</v>
      </c>
      <c r="O127" s="36">
        <f t="shared" si="25"/>
        <v>3.8563184294266761E-3</v>
      </c>
      <c r="P127" s="31">
        <v>0</v>
      </c>
      <c r="Q127" s="31">
        <v>194131</v>
      </c>
      <c r="R127" s="31">
        <v>194131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1599840</v>
      </c>
      <c r="E129" s="31">
        <v>1599840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1849840</v>
      </c>
      <c r="R129" s="31">
        <v>1649832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1822332</v>
      </c>
      <c r="E132" s="32">
        <f>SUM(E127:E131)</f>
        <v>1822332</v>
      </c>
      <c r="F132" s="32">
        <f>SUM(F127:F131)</f>
        <v>858</v>
      </c>
      <c r="G132" s="37">
        <f t="shared" si="21"/>
        <v>4.7082529418349676E-4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858</v>
      </c>
      <c r="O132" s="37">
        <f t="shared" si="25"/>
        <v>4.7082529418349676E-4</v>
      </c>
      <c r="P132" s="32">
        <f>SUM(P127:P131)</f>
        <v>0</v>
      </c>
      <c r="Q132" s="32">
        <f>SUM(Q127:Q131)</f>
        <v>2043971</v>
      </c>
      <c r="R132" s="32">
        <f>SUM(R127:R131)</f>
        <v>1843963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2511050</v>
      </c>
      <c r="E133" s="31">
        <v>2511050</v>
      </c>
      <c r="F133" s="31">
        <v>706100</v>
      </c>
      <c r="G133" s="36">
        <f t="shared" si="21"/>
        <v>0.28119710877919596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706100</v>
      </c>
      <c r="O133" s="36">
        <f t="shared" si="25"/>
        <v>0.28119710877919596</v>
      </c>
      <c r="P133" s="31">
        <v>14414</v>
      </c>
      <c r="Q133" s="31">
        <v>3368614</v>
      </c>
      <c r="R133" s="31">
        <v>3128856</v>
      </c>
      <c r="S133" s="31">
        <v>14414</v>
      </c>
      <c r="T133" s="36">
        <f t="shared" si="26"/>
        <v>4.2789111486207683E-3</v>
      </c>
      <c r="U133" s="36">
        <f t="shared" si="27"/>
        <v>47.987095879006525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7741650</v>
      </c>
      <c r="E134" s="31">
        <v>7741650</v>
      </c>
      <c r="F134" s="31">
        <v>558423</v>
      </c>
      <c r="G134" s="36">
        <f t="shared" si="21"/>
        <v>7.2132297378465826E-2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558423</v>
      </c>
      <c r="O134" s="36">
        <f t="shared" si="25"/>
        <v>7.2132297378465826E-2</v>
      </c>
      <c r="P134" s="31">
        <v>781435</v>
      </c>
      <c r="Q134" s="31">
        <v>3535314</v>
      </c>
      <c r="R134" s="31">
        <v>9917628</v>
      </c>
      <c r="S134" s="31">
        <v>781435</v>
      </c>
      <c r="T134" s="36">
        <f t="shared" si="26"/>
        <v>0.22103694325313111</v>
      </c>
      <c r="U134" s="36">
        <f t="shared" si="27"/>
        <v>-0.28538778017365485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10252700</v>
      </c>
      <c r="E137" s="32">
        <f>SUM(E133:E136)</f>
        <v>10252700</v>
      </c>
      <c r="F137" s="32">
        <f>SUM(F133:F136)</f>
        <v>1264523</v>
      </c>
      <c r="G137" s="37">
        <f t="shared" ref="G137:G170" si="28">IF(($D137     =0),0,($F137     /$D137     ))</f>
        <v>0.1233356091566124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1264523</v>
      </c>
      <c r="O137" s="37">
        <f t="shared" ref="O137:O170" si="32">IF(($D137     =0),0,($N137     /$D137     ))</f>
        <v>0.1233356091566124</v>
      </c>
      <c r="P137" s="32">
        <f>SUM(P133:P136)</f>
        <v>795849</v>
      </c>
      <c r="Q137" s="32">
        <f>SUM(Q133:Q136)</f>
        <v>6903928</v>
      </c>
      <c r="R137" s="32">
        <f>SUM(R133:R136)</f>
        <v>13046484</v>
      </c>
      <c r="S137" s="32">
        <f>SUM(S133:S136)</f>
        <v>795849</v>
      </c>
      <c r="T137" s="37">
        <f t="shared" ref="T137:T170" si="33">IF(($Q137     =0),0,($S137     /$Q137     ))</f>
        <v>0.11527481167242763</v>
      </c>
      <c r="U137" s="37">
        <f t="shared" ref="U137:U170" si="34">IF(($P137     =0),0,(($F137     /$P137     )-1))</f>
        <v>0.58889814525117212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1244509</v>
      </c>
      <c r="E139" s="31">
        <v>1244509</v>
      </c>
      <c r="F139" s="31">
        <v>807107</v>
      </c>
      <c r="G139" s="36">
        <f t="shared" si="28"/>
        <v>0.648534482273732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807107</v>
      </c>
      <c r="O139" s="36">
        <f t="shared" si="32"/>
        <v>0.648534482273732</v>
      </c>
      <c r="P139" s="31">
        <v>54351</v>
      </c>
      <c r="Q139" s="31">
        <v>1150000</v>
      </c>
      <c r="R139" s="31">
        <v>986352</v>
      </c>
      <c r="S139" s="31">
        <v>54351</v>
      </c>
      <c r="T139" s="36">
        <f t="shared" si="33"/>
        <v>4.7261739130434785E-2</v>
      </c>
      <c r="U139" s="36">
        <f t="shared" si="34"/>
        <v>13.84990156574856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635800</v>
      </c>
      <c r="E140" s="31">
        <v>635800</v>
      </c>
      <c r="F140" s="31">
        <v>1881354</v>
      </c>
      <c r="G140" s="36">
        <f t="shared" si="28"/>
        <v>2.9590342875117961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1881354</v>
      </c>
      <c r="O140" s="36">
        <f t="shared" si="32"/>
        <v>2.9590342875117961</v>
      </c>
      <c r="P140" s="31">
        <v>1878020</v>
      </c>
      <c r="Q140" s="31">
        <v>15333561</v>
      </c>
      <c r="R140" s="31">
        <v>8504379</v>
      </c>
      <c r="S140" s="31">
        <v>1878020</v>
      </c>
      <c r="T140" s="36">
        <f t="shared" si="33"/>
        <v>0.12247774668910895</v>
      </c>
      <c r="U140" s="36">
        <f t="shared" si="34"/>
        <v>1.7752739587437727E-3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6542741</v>
      </c>
      <c r="E141" s="31">
        <v>6542741</v>
      </c>
      <c r="F141" s="31">
        <v>1138209</v>
      </c>
      <c r="G141" s="36">
        <f t="shared" si="28"/>
        <v>0.17396516230735712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1138209</v>
      </c>
      <c r="O141" s="36">
        <f t="shared" si="32"/>
        <v>0.17396516230735712</v>
      </c>
      <c r="P141" s="31">
        <v>991299</v>
      </c>
      <c r="Q141" s="31">
        <v>3948704</v>
      </c>
      <c r="R141" s="31">
        <v>3948704</v>
      </c>
      <c r="S141" s="31">
        <v>991299</v>
      </c>
      <c r="T141" s="36">
        <f t="shared" si="33"/>
        <v>0.25104414005202719</v>
      </c>
      <c r="U141" s="36">
        <f t="shared" si="34"/>
        <v>0.14819948370774116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1559358</v>
      </c>
      <c r="E142" s="31">
        <v>1559358</v>
      </c>
      <c r="F142" s="31">
        <v>71398</v>
      </c>
      <c r="G142" s="36">
        <f t="shared" si="28"/>
        <v>4.5786791743781738E-2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71398</v>
      </c>
      <c r="O142" s="36">
        <f t="shared" si="32"/>
        <v>4.5786791743781738E-2</v>
      </c>
      <c r="P142" s="31">
        <v>106708</v>
      </c>
      <c r="Q142" s="31">
        <v>100401</v>
      </c>
      <c r="R142" s="31">
        <v>0</v>
      </c>
      <c r="S142" s="31">
        <v>106708</v>
      </c>
      <c r="T142" s="36">
        <f t="shared" si="33"/>
        <v>1.0628180994213206</v>
      </c>
      <c r="U142" s="36">
        <f t="shared" si="34"/>
        <v>-0.33090302507778235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13943788</v>
      </c>
      <c r="E143" s="31">
        <v>13943788</v>
      </c>
      <c r="F143" s="31">
        <v>2680496</v>
      </c>
      <c r="G143" s="36">
        <f t="shared" si="28"/>
        <v>0.19223585441775221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2680496</v>
      </c>
      <c r="O143" s="36">
        <f t="shared" si="32"/>
        <v>0.19223585441775221</v>
      </c>
      <c r="P143" s="31">
        <v>2149870</v>
      </c>
      <c r="Q143" s="31">
        <v>13948221</v>
      </c>
      <c r="R143" s="31">
        <v>12927685</v>
      </c>
      <c r="S143" s="31">
        <v>2149870</v>
      </c>
      <c r="T143" s="36">
        <f t="shared" si="33"/>
        <v>0.15413220080180834</v>
      </c>
      <c r="U143" s="36">
        <f t="shared" si="34"/>
        <v>0.24681771455948498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23926196</v>
      </c>
      <c r="E144" s="32">
        <f>SUM(E138:E143)</f>
        <v>23926196</v>
      </c>
      <c r="F144" s="32">
        <f>SUM(F138:F143)</f>
        <v>6578564</v>
      </c>
      <c r="G144" s="37">
        <f t="shared" si="28"/>
        <v>0.27495235765852627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6578564</v>
      </c>
      <c r="O144" s="37">
        <f t="shared" si="32"/>
        <v>0.27495235765852627</v>
      </c>
      <c r="P144" s="32">
        <f>SUM(P138:P143)</f>
        <v>5180248</v>
      </c>
      <c r="Q144" s="32">
        <f>SUM(Q138:Q143)</f>
        <v>34480887</v>
      </c>
      <c r="R144" s="32">
        <f>SUM(R138:R143)</f>
        <v>26367120</v>
      </c>
      <c r="S144" s="32">
        <f>SUM(S138:S143)</f>
        <v>5180248</v>
      </c>
      <c r="T144" s="37">
        <f t="shared" si="33"/>
        <v>0.15023534632389243</v>
      </c>
      <c r="U144" s="37">
        <f t="shared" si="34"/>
        <v>0.26993225034785984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86957</v>
      </c>
      <c r="E145" s="31">
        <v>86957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74680</v>
      </c>
      <c r="Q145" s="31">
        <v>100000</v>
      </c>
      <c r="R145" s="31">
        <v>100000</v>
      </c>
      <c r="S145" s="31">
        <v>74680</v>
      </c>
      <c r="T145" s="36">
        <f t="shared" si="33"/>
        <v>0.74680000000000002</v>
      </c>
      <c r="U145" s="36">
        <f t="shared" si="34"/>
        <v>-1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704532</v>
      </c>
      <c r="E146" s="31">
        <v>704532</v>
      </c>
      <c r="F146" s="31">
        <v>233461</v>
      </c>
      <c r="G146" s="36">
        <f t="shared" si="28"/>
        <v>0.33137032810433026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233461</v>
      </c>
      <c r="O146" s="36">
        <f t="shared" si="32"/>
        <v>0.33137032810433026</v>
      </c>
      <c r="P146" s="31">
        <v>290684</v>
      </c>
      <c r="Q146" s="31">
        <v>725951</v>
      </c>
      <c r="R146" s="31">
        <v>873139</v>
      </c>
      <c r="S146" s="31">
        <v>290684</v>
      </c>
      <c r="T146" s="36">
        <f t="shared" si="33"/>
        <v>0.40041821004447958</v>
      </c>
      <c r="U146" s="36">
        <f t="shared" si="34"/>
        <v>-0.19685638012412099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334854</v>
      </c>
      <c r="E149" s="31">
        <v>334854</v>
      </c>
      <c r="F149" s="31">
        <v>20000</v>
      </c>
      <c r="G149" s="36">
        <f t="shared" si="28"/>
        <v>5.9727523039892011E-2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20000</v>
      </c>
      <c r="O149" s="36">
        <f t="shared" si="32"/>
        <v>5.9727523039892011E-2</v>
      </c>
      <c r="P149" s="31">
        <v>0</v>
      </c>
      <c r="Q149" s="31">
        <v>318000</v>
      </c>
      <c r="R149" s="31">
        <v>318000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1126343</v>
      </c>
      <c r="E150" s="32">
        <f>SUM(E145:E149)</f>
        <v>1126343</v>
      </c>
      <c r="F150" s="32">
        <f>SUM(F145:F149)</f>
        <v>253461</v>
      </c>
      <c r="G150" s="37">
        <f t="shared" si="28"/>
        <v>0.22503003081654524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253461</v>
      </c>
      <c r="O150" s="37">
        <f t="shared" si="32"/>
        <v>0.22503003081654524</v>
      </c>
      <c r="P150" s="32">
        <f>SUM(P145:P149)</f>
        <v>365364</v>
      </c>
      <c r="Q150" s="32">
        <f>SUM(Q145:Q149)</f>
        <v>1143951</v>
      </c>
      <c r="R150" s="32">
        <f>SUM(R145:R149)</f>
        <v>1291139</v>
      </c>
      <c r="S150" s="32">
        <f>SUM(S145:S149)</f>
        <v>365364</v>
      </c>
      <c r="T150" s="37">
        <f t="shared" si="33"/>
        <v>0.31938780594623373</v>
      </c>
      <c r="U150" s="37">
        <f t="shared" si="34"/>
        <v>-0.30627812263934051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113041</v>
      </c>
      <c r="Q151" s="31">
        <v>15000</v>
      </c>
      <c r="R151" s="31">
        <v>0</v>
      </c>
      <c r="S151" s="31">
        <v>113041</v>
      </c>
      <c r="T151" s="36">
        <f t="shared" si="33"/>
        <v>7.5360666666666667</v>
      </c>
      <c r="U151" s="36">
        <f t="shared" si="34"/>
        <v>-1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21388100</v>
      </c>
      <c r="E152" s="31">
        <v>21388100</v>
      </c>
      <c r="F152" s="31">
        <v>4754991</v>
      </c>
      <c r="G152" s="36">
        <f t="shared" si="28"/>
        <v>0.22231946736736782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4754991</v>
      </c>
      <c r="O152" s="36">
        <f t="shared" si="32"/>
        <v>0.22231946736736782</v>
      </c>
      <c r="P152" s="31">
        <v>6669429</v>
      </c>
      <c r="Q152" s="31">
        <v>17910600</v>
      </c>
      <c r="R152" s="31">
        <v>24877012</v>
      </c>
      <c r="S152" s="31">
        <v>6669429</v>
      </c>
      <c r="T152" s="36">
        <f t="shared" si="33"/>
        <v>0.37237328732705771</v>
      </c>
      <c r="U152" s="36">
        <f t="shared" si="34"/>
        <v>-0.2870467621740932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207920</v>
      </c>
      <c r="E153" s="31">
        <v>207920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6539</v>
      </c>
      <c r="Q153" s="31">
        <v>7520</v>
      </c>
      <c r="R153" s="31">
        <v>7520</v>
      </c>
      <c r="S153" s="31">
        <v>6539</v>
      </c>
      <c r="T153" s="36">
        <f t="shared" si="33"/>
        <v>0.86954787234042552</v>
      </c>
      <c r="U153" s="36">
        <f t="shared" si="34"/>
        <v>-1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4523362</v>
      </c>
      <c r="E155" s="31">
        <v>4523362</v>
      </c>
      <c r="F155" s="31">
        <v>571935</v>
      </c>
      <c r="G155" s="36">
        <f t="shared" si="28"/>
        <v>0.12644024510972149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571935</v>
      </c>
      <c r="O155" s="36">
        <f t="shared" si="32"/>
        <v>0.12644024510972149</v>
      </c>
      <c r="P155" s="31">
        <v>-37098485</v>
      </c>
      <c r="Q155" s="31">
        <v>2086957</v>
      </c>
      <c r="R155" s="31">
        <v>4515860</v>
      </c>
      <c r="S155" s="31">
        <v>-37098485</v>
      </c>
      <c r="T155" s="36">
        <f t="shared" si="33"/>
        <v>-17.776353322085697</v>
      </c>
      <c r="U155" s="36">
        <f t="shared" si="34"/>
        <v>-1.0154166672843918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26119382</v>
      </c>
      <c r="E157" s="32">
        <f>SUM(E151:E156)</f>
        <v>26119382</v>
      </c>
      <c r="F157" s="32">
        <f>SUM(F151:F156)</f>
        <v>5326926</v>
      </c>
      <c r="G157" s="37">
        <f t="shared" si="28"/>
        <v>0.20394533071264856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5326926</v>
      </c>
      <c r="O157" s="37">
        <f t="shared" si="32"/>
        <v>0.20394533071264856</v>
      </c>
      <c r="P157" s="32">
        <f>SUM(P151:P156)</f>
        <v>-30309476</v>
      </c>
      <c r="Q157" s="32">
        <f>SUM(Q151:Q156)</f>
        <v>20020077</v>
      </c>
      <c r="R157" s="32">
        <f>SUM(R151:R156)</f>
        <v>29400392</v>
      </c>
      <c r="S157" s="32">
        <f>SUM(S151:S156)</f>
        <v>-30309476</v>
      </c>
      <c r="T157" s="37">
        <f t="shared" si="33"/>
        <v>-1.5139540172597739</v>
      </c>
      <c r="U157" s="37">
        <f t="shared" si="34"/>
        <v>-1.1757511743192128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50000</v>
      </c>
      <c r="E158" s="31">
        <v>50000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50000</v>
      </c>
      <c r="E163" s="32">
        <f>SUM(E158:E162)</f>
        <v>50000</v>
      </c>
      <c r="F163" s="32">
        <f>SUM(F158:F162)</f>
        <v>0</v>
      </c>
      <c r="G163" s="37">
        <f t="shared" si="28"/>
        <v>0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0</v>
      </c>
      <c r="O163" s="37">
        <f t="shared" si="32"/>
        <v>0</v>
      </c>
      <c r="P163" s="32">
        <f>SUM(P158:P162)</f>
        <v>0</v>
      </c>
      <c r="Q163" s="32">
        <f>SUM(Q158:Q162)</f>
        <v>0</v>
      </c>
      <c r="R163" s="32">
        <f>SUM(R158:R162)</f>
        <v>0</v>
      </c>
      <c r="S163" s="32">
        <f>SUM(S158:S162)</f>
        <v>0</v>
      </c>
      <c r="T163" s="37">
        <f t="shared" si="33"/>
        <v>0</v>
      </c>
      <c r="U163" s="37">
        <f t="shared" si="34"/>
        <v>0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230940</v>
      </c>
      <c r="E165" s="31">
        <v>230940</v>
      </c>
      <c r="F165" s="31">
        <v>3125</v>
      </c>
      <c r="G165" s="36">
        <f t="shared" si="28"/>
        <v>1.3531653243266649E-2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3125</v>
      </c>
      <c r="O165" s="36">
        <f t="shared" si="32"/>
        <v>1.3531653243266649E-2</v>
      </c>
      <c r="P165" s="31">
        <v>2073</v>
      </c>
      <c r="Q165" s="31">
        <v>160700</v>
      </c>
      <c r="R165" s="31">
        <v>163700</v>
      </c>
      <c r="S165" s="31">
        <v>2073</v>
      </c>
      <c r="T165" s="36">
        <f t="shared" si="33"/>
        <v>1.2899813316739266E-2</v>
      </c>
      <c r="U165" s="36">
        <f t="shared" si="34"/>
        <v>0.50747708634828759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896000</v>
      </c>
      <c r="E167" s="31">
        <v>896000</v>
      </c>
      <c r="F167" s="31">
        <v>55617</v>
      </c>
      <c r="G167" s="36">
        <f t="shared" si="28"/>
        <v>6.2072544642857143E-2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55617</v>
      </c>
      <c r="O167" s="36">
        <f t="shared" si="32"/>
        <v>6.2072544642857143E-2</v>
      </c>
      <c r="P167" s="31">
        <v>392408</v>
      </c>
      <c r="Q167" s="31">
        <v>794882</v>
      </c>
      <c r="R167" s="31">
        <v>549882</v>
      </c>
      <c r="S167" s="31">
        <v>392408</v>
      </c>
      <c r="T167" s="36">
        <f t="shared" si="33"/>
        <v>0.49366824258191783</v>
      </c>
      <c r="U167" s="36">
        <f t="shared" si="34"/>
        <v>-0.85826741554708363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212000</v>
      </c>
      <c r="E168" s="31">
        <v>212000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1338940</v>
      </c>
      <c r="E169" s="32">
        <f>SUM(E164:E168)</f>
        <v>1338940</v>
      </c>
      <c r="F169" s="32">
        <f>SUM(F164:F168)</f>
        <v>58742</v>
      </c>
      <c r="G169" s="37">
        <f t="shared" si="28"/>
        <v>4.3872018163621969E-2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58742</v>
      </c>
      <c r="O169" s="37">
        <f t="shared" si="32"/>
        <v>4.3872018163621969E-2</v>
      </c>
      <c r="P169" s="32">
        <f>SUM(P164:P168)</f>
        <v>394481</v>
      </c>
      <c r="Q169" s="32">
        <f>SUM(Q164:Q168)</f>
        <v>955582</v>
      </c>
      <c r="R169" s="32">
        <f>SUM(R164:R168)</f>
        <v>713582</v>
      </c>
      <c r="S169" s="32">
        <f>SUM(S164:S168)</f>
        <v>394481</v>
      </c>
      <c r="T169" s="37">
        <f t="shared" si="33"/>
        <v>0.41281752900326713</v>
      </c>
      <c r="U169" s="37">
        <f t="shared" si="34"/>
        <v>-0.85109042007092861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509527848</v>
      </c>
      <c r="E170" s="32">
        <f>SUM(E105,E107:E111,E113:E120,E122:E125,E127:E131,E133:E136,E138:E143,E145:E149,E151:E156,E158:E162,E164:E168)</f>
        <v>509527848</v>
      </c>
      <c r="F170" s="32">
        <f>SUM(F105,F107:F111,F113:F120,F122:F125,F127:F131,F133:F136,F138:F143,F145:F149,F151:F156,F158:F162,F164:F168)</f>
        <v>101018802</v>
      </c>
      <c r="G170" s="37">
        <f t="shared" si="28"/>
        <v>0.19825962878480394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101018802</v>
      </c>
      <c r="O170" s="37">
        <f t="shared" si="32"/>
        <v>0.19825962878480394</v>
      </c>
      <c r="P170" s="32">
        <f>SUM(P105,P107:P111,P113:P120,P122:P125,P127:P131,P133:P136,P138:P143,P145:P149,P151:P156,P158:P162,P164:P168)</f>
        <v>85794606</v>
      </c>
      <c r="Q170" s="32">
        <f>SUM(Q105,Q107:Q111,Q113:Q120,Q122:Q125,Q127:Q131,Q133:Q136,Q138:Q143,Q145:Q149,Q151:Q156,Q158:Q162,Q164:Q168)</f>
        <v>519413950</v>
      </c>
      <c r="R170" s="32">
        <f>SUM(R105,R107:R111,R113:R120,R122:R125,R127:R131,R133:R136,R138:R143,R145:R149,R151:R156,R158:R162,R164:R168)</f>
        <v>496833596</v>
      </c>
      <c r="S170" s="32">
        <f>SUM(S105,S107:S111,S113:S120,S122:S125,S127:S131,S133:S136,S138:S143,S145:S149,S151:S156,S158:S162,S164:S168)</f>
        <v>85794606</v>
      </c>
      <c r="T170" s="37">
        <f t="shared" si="33"/>
        <v>0.16517578320720883</v>
      </c>
      <c r="U170" s="37">
        <f t="shared" si="34"/>
        <v>0.17744933754926273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0</v>
      </c>
      <c r="E175" s="31">
        <v>0</v>
      </c>
      <c r="F175" s="31">
        <v>0</v>
      </c>
      <c r="G175" s="36">
        <f t="shared" si="35"/>
        <v>0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0</v>
      </c>
      <c r="O175" s="36">
        <f t="shared" si="39"/>
        <v>0</v>
      </c>
      <c r="P175" s="31">
        <v>0</v>
      </c>
      <c r="Q175" s="31">
        <v>0</v>
      </c>
      <c r="R175" s="31">
        <v>0</v>
      </c>
      <c r="S175" s="31">
        <v>0</v>
      </c>
      <c r="T175" s="36">
        <f t="shared" si="40"/>
        <v>0</v>
      </c>
      <c r="U175" s="36">
        <f t="shared" si="41"/>
        <v>0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0</v>
      </c>
      <c r="E179" s="32">
        <f>SUM(E173:E178)</f>
        <v>0</v>
      </c>
      <c r="F179" s="32">
        <f>SUM(F173:F178)</f>
        <v>0</v>
      </c>
      <c r="G179" s="37">
        <f t="shared" si="35"/>
        <v>0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0</v>
      </c>
      <c r="O179" s="37">
        <f t="shared" si="39"/>
        <v>0</v>
      </c>
      <c r="P179" s="32">
        <f>SUM(P173:P178)</f>
        <v>0</v>
      </c>
      <c r="Q179" s="32">
        <f>SUM(Q173:Q178)</f>
        <v>0</v>
      </c>
      <c r="R179" s="32">
        <f>SUM(R173:R178)</f>
        <v>0</v>
      </c>
      <c r="S179" s="32">
        <f>SUM(S173:S178)</f>
        <v>0</v>
      </c>
      <c r="T179" s="37">
        <f t="shared" si="40"/>
        <v>0</v>
      </c>
      <c r="U179" s="37">
        <f t="shared" si="41"/>
        <v>0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9967099</v>
      </c>
      <c r="E180" s="31">
        <v>9967099</v>
      </c>
      <c r="F180" s="31">
        <v>2689718</v>
      </c>
      <c r="G180" s="36">
        <f t="shared" si="35"/>
        <v>0.26985966528475336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2689718</v>
      </c>
      <c r="O180" s="36">
        <f t="shared" si="39"/>
        <v>0.26985966528475336</v>
      </c>
      <c r="P180" s="31">
        <v>2258036</v>
      </c>
      <c r="Q180" s="31">
        <v>10555623</v>
      </c>
      <c r="R180" s="31">
        <v>11121614</v>
      </c>
      <c r="S180" s="31">
        <v>2258036</v>
      </c>
      <c r="T180" s="36">
        <f t="shared" si="40"/>
        <v>0.21391783317763433</v>
      </c>
      <c r="U180" s="36">
        <f t="shared" si="41"/>
        <v>0.19117587142100478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6912874</v>
      </c>
      <c r="E184" s="31">
        <v>6912874</v>
      </c>
      <c r="F184" s="31">
        <v>470499</v>
      </c>
      <c r="G184" s="36">
        <f t="shared" si="35"/>
        <v>6.8061272344903154E-2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470499</v>
      </c>
      <c r="O184" s="36">
        <f t="shared" si="39"/>
        <v>6.8061272344903154E-2</v>
      </c>
      <c r="P184" s="31">
        <v>71400</v>
      </c>
      <c r="Q184" s="31">
        <v>6160000</v>
      </c>
      <c r="R184" s="31">
        <v>4795975</v>
      </c>
      <c r="S184" s="31">
        <v>71400</v>
      </c>
      <c r="T184" s="36">
        <f t="shared" si="40"/>
        <v>1.1590909090909091E-2</v>
      </c>
      <c r="U184" s="36">
        <f t="shared" si="41"/>
        <v>5.5896218487394957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16879973</v>
      </c>
      <c r="E185" s="32">
        <f>SUM(E180:E184)</f>
        <v>16879973</v>
      </c>
      <c r="F185" s="32">
        <f>SUM(F180:F184)</f>
        <v>3160217</v>
      </c>
      <c r="G185" s="37">
        <f t="shared" si="35"/>
        <v>0.18721694637781708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3160217</v>
      </c>
      <c r="O185" s="37">
        <f t="shared" si="39"/>
        <v>0.18721694637781708</v>
      </c>
      <c r="P185" s="32">
        <f>SUM(P180:P184)</f>
        <v>2329436</v>
      </c>
      <c r="Q185" s="32">
        <f>SUM(Q180:Q184)</f>
        <v>16715623</v>
      </c>
      <c r="R185" s="32">
        <f>SUM(R180:R184)</f>
        <v>15917589</v>
      </c>
      <c r="S185" s="32">
        <f>SUM(S180:S184)</f>
        <v>2329436</v>
      </c>
      <c r="T185" s="37">
        <f t="shared" si="40"/>
        <v>0.13935681607559586</v>
      </c>
      <c r="U185" s="37">
        <f t="shared" si="41"/>
        <v>0.35664469854505554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0</v>
      </c>
      <c r="E188" s="31">
        <v>0</v>
      </c>
      <c r="F188" s="31">
        <v>0</v>
      </c>
      <c r="G188" s="36">
        <f t="shared" si="35"/>
        <v>0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0</v>
      </c>
      <c r="O188" s="36">
        <f t="shared" si="39"/>
        <v>0</v>
      </c>
      <c r="P188" s="31">
        <v>0</v>
      </c>
      <c r="Q188" s="31">
        <v>0</v>
      </c>
      <c r="R188" s="31">
        <v>0</v>
      </c>
      <c r="S188" s="31">
        <v>0</v>
      </c>
      <c r="T188" s="36">
        <f t="shared" si="40"/>
        <v>0</v>
      </c>
      <c r="U188" s="36">
        <f t="shared" si="41"/>
        <v>0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0</v>
      </c>
      <c r="E191" s="32">
        <f>SUM(E186:E190)</f>
        <v>0</v>
      </c>
      <c r="F191" s="32">
        <f>SUM(F186:F190)</f>
        <v>0</v>
      </c>
      <c r="G191" s="37">
        <f t="shared" si="35"/>
        <v>0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0</v>
      </c>
      <c r="O191" s="37">
        <f t="shared" si="39"/>
        <v>0</v>
      </c>
      <c r="P191" s="32">
        <f>SUM(P186:P190)</f>
        <v>0</v>
      </c>
      <c r="Q191" s="32">
        <f>SUM(Q186:Q190)</f>
        <v>0</v>
      </c>
      <c r="R191" s="32">
        <f>SUM(R186:R190)</f>
        <v>0</v>
      </c>
      <c r="S191" s="32">
        <f>SUM(S186:S190)</f>
        <v>0</v>
      </c>
      <c r="T191" s="37">
        <f t="shared" si="40"/>
        <v>0</v>
      </c>
      <c r="U191" s="37">
        <f t="shared" si="41"/>
        <v>0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270000</v>
      </c>
      <c r="E192" s="31">
        <v>270000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320000</v>
      </c>
      <c r="R192" s="31">
        <v>320000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1473853</v>
      </c>
      <c r="E195" s="31">
        <v>1473853</v>
      </c>
      <c r="F195" s="31">
        <v>301763</v>
      </c>
      <c r="G195" s="36">
        <f t="shared" si="35"/>
        <v>0.20474429946541481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301763</v>
      </c>
      <c r="O195" s="36">
        <f t="shared" si="39"/>
        <v>0.20474429946541481</v>
      </c>
      <c r="P195" s="31">
        <v>364144</v>
      </c>
      <c r="Q195" s="31">
        <v>1430627</v>
      </c>
      <c r="R195" s="31">
        <v>1395610</v>
      </c>
      <c r="S195" s="31">
        <v>364144</v>
      </c>
      <c r="T195" s="36">
        <f t="shared" si="40"/>
        <v>0.2545345502356659</v>
      </c>
      <c r="U195" s="36">
        <f t="shared" si="41"/>
        <v>-0.17130860318994678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4972508</v>
      </c>
      <c r="E196" s="31">
        <v>4972508</v>
      </c>
      <c r="F196" s="31">
        <v>1188693</v>
      </c>
      <c r="G196" s="36">
        <f t="shared" si="35"/>
        <v>0.23905300906504323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1188693</v>
      </c>
      <c r="O196" s="36">
        <f t="shared" si="39"/>
        <v>0.23905300906504323</v>
      </c>
      <c r="P196" s="31">
        <v>1248547</v>
      </c>
      <c r="Q196" s="31">
        <v>4666738</v>
      </c>
      <c r="R196" s="31">
        <v>4666738</v>
      </c>
      <c r="S196" s="31">
        <v>1248547</v>
      </c>
      <c r="T196" s="36">
        <f t="shared" si="40"/>
        <v>0.26754169614835888</v>
      </c>
      <c r="U196" s="36">
        <f t="shared" si="41"/>
        <v>-4.7938924205496503E-2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9059270</v>
      </c>
      <c r="E197" s="31">
        <v>9059270</v>
      </c>
      <c r="F197" s="31">
        <v>2076440</v>
      </c>
      <c r="G197" s="36">
        <f t="shared" si="35"/>
        <v>0.2292061060107492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2076440</v>
      </c>
      <c r="O197" s="36">
        <f t="shared" si="39"/>
        <v>0.2292061060107492</v>
      </c>
      <c r="P197" s="31">
        <v>2168057</v>
      </c>
      <c r="Q197" s="31">
        <v>8824168</v>
      </c>
      <c r="R197" s="31">
        <v>8675518</v>
      </c>
      <c r="S197" s="31">
        <v>2168057</v>
      </c>
      <c r="T197" s="36">
        <f t="shared" si="40"/>
        <v>0.24569534487557354</v>
      </c>
      <c r="U197" s="36">
        <f t="shared" si="41"/>
        <v>-4.225765282001348E-2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15775631</v>
      </c>
      <c r="E198" s="32">
        <f>SUM(E192:E197)</f>
        <v>15775631</v>
      </c>
      <c r="F198" s="32">
        <f>SUM(F192:F197)</f>
        <v>3566896</v>
      </c>
      <c r="G198" s="37">
        <f t="shared" si="35"/>
        <v>0.22610163739250747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3566896</v>
      </c>
      <c r="O198" s="37">
        <f t="shared" si="39"/>
        <v>0.22610163739250747</v>
      </c>
      <c r="P198" s="32">
        <f>SUM(P192:P197)</f>
        <v>3780748</v>
      </c>
      <c r="Q198" s="32">
        <f>SUM(Q192:Q197)</f>
        <v>15241533</v>
      </c>
      <c r="R198" s="32">
        <f>SUM(R192:R197)</f>
        <v>15057866</v>
      </c>
      <c r="S198" s="32">
        <f>SUM(S192:S197)</f>
        <v>3780748</v>
      </c>
      <c r="T198" s="37">
        <f t="shared" si="40"/>
        <v>0.24805562537574141</v>
      </c>
      <c r="U198" s="37">
        <f t="shared" si="41"/>
        <v>-5.6563410203483544E-2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25501450</v>
      </c>
      <c r="E199" s="31">
        <v>25501450</v>
      </c>
      <c r="F199" s="31">
        <v>3024019</v>
      </c>
      <c r="G199" s="36">
        <f t="shared" si="35"/>
        <v>0.11858223748061385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3024019</v>
      </c>
      <c r="O199" s="36">
        <f t="shared" si="39"/>
        <v>0.11858223748061385</v>
      </c>
      <c r="P199" s="31">
        <v>3214747</v>
      </c>
      <c r="Q199" s="31">
        <v>15557702</v>
      </c>
      <c r="R199" s="31">
        <v>15637702</v>
      </c>
      <c r="S199" s="31">
        <v>3214747</v>
      </c>
      <c r="T199" s="36">
        <f t="shared" si="40"/>
        <v>0.2066337946311094</v>
      </c>
      <c r="U199" s="36">
        <f t="shared" si="41"/>
        <v>-5.9329085617001898E-2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25501450</v>
      </c>
      <c r="E204" s="32">
        <f>SUM(E199:E203)</f>
        <v>25501450</v>
      </c>
      <c r="F204" s="32">
        <f>SUM(F199:F203)</f>
        <v>3024019</v>
      </c>
      <c r="G204" s="37">
        <f t="shared" si="35"/>
        <v>0.11858223748061385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3024019</v>
      </c>
      <c r="O204" s="37">
        <f t="shared" si="39"/>
        <v>0.11858223748061385</v>
      </c>
      <c r="P204" s="32">
        <f>SUM(P199:P203)</f>
        <v>3214747</v>
      </c>
      <c r="Q204" s="32">
        <f>SUM(Q199:Q203)</f>
        <v>15557702</v>
      </c>
      <c r="R204" s="32">
        <f>SUM(R199:R203)</f>
        <v>15637702</v>
      </c>
      <c r="S204" s="32">
        <f>SUM(S199:S203)</f>
        <v>3214747</v>
      </c>
      <c r="T204" s="37">
        <f t="shared" si="40"/>
        <v>0.2066337946311094</v>
      </c>
      <c r="U204" s="37">
        <f t="shared" si="41"/>
        <v>-5.9329085617001898E-2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58157054</v>
      </c>
      <c r="E205" s="32">
        <f>SUM(E173:E178,E180:E184,E186:E190,E192:E197,E199:E203)</f>
        <v>58157054</v>
      </c>
      <c r="F205" s="32">
        <f>SUM(F173:F178,F180:F184,F186:F190,F192:F197,F199:F203)</f>
        <v>9751132</v>
      </c>
      <c r="G205" s="37">
        <f t="shared" si="35"/>
        <v>0.16766894691742812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9751132</v>
      </c>
      <c r="O205" s="37">
        <f t="shared" si="39"/>
        <v>0.16766894691742812</v>
      </c>
      <c r="P205" s="32">
        <f>SUM(P173:P178,P180:P184,P186:P190,P192:P197,P199:P203)</f>
        <v>9324931</v>
      </c>
      <c r="Q205" s="32">
        <f>SUM(Q173:Q178,Q180:Q184,Q186:Q190,Q192:Q197,Q199:Q203)</f>
        <v>47514858</v>
      </c>
      <c r="R205" s="32">
        <f>SUM(R173:R178,R180:R184,R186:R190,R192:R197,R199:R203)</f>
        <v>46613157</v>
      </c>
      <c r="S205" s="32">
        <f>SUM(S173:S178,S180:S184,S186:S190,S192:S197,S199:S203)</f>
        <v>9324931</v>
      </c>
      <c r="T205" s="37">
        <f t="shared" si="40"/>
        <v>0.19625294891968317</v>
      </c>
      <c r="U205" s="37">
        <f t="shared" si="41"/>
        <v>4.5705539268869666E-2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16603</v>
      </c>
      <c r="E208" s="31">
        <v>16603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16587</v>
      </c>
      <c r="R208" s="31">
        <v>16587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13286342</v>
      </c>
      <c r="E210" s="31">
        <v>13286342</v>
      </c>
      <c r="F210" s="31">
        <v>2860964</v>
      </c>
      <c r="G210" s="36">
        <f t="shared" si="42"/>
        <v>0.2153312025236141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2860964</v>
      </c>
      <c r="O210" s="36">
        <f t="shared" si="46"/>
        <v>0.2153312025236141</v>
      </c>
      <c r="P210" s="31">
        <v>3752936</v>
      </c>
      <c r="Q210" s="31">
        <v>12899624</v>
      </c>
      <c r="R210" s="31">
        <v>18722850</v>
      </c>
      <c r="S210" s="31">
        <v>3752936</v>
      </c>
      <c r="T210" s="36">
        <f t="shared" si="47"/>
        <v>0.29093375124732318</v>
      </c>
      <c r="U210" s="36">
        <f t="shared" si="48"/>
        <v>-0.23767311779364209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0</v>
      </c>
      <c r="E214" s="31">
        <v>0</v>
      </c>
      <c r="F214" s="31">
        <v>0</v>
      </c>
      <c r="G214" s="36">
        <f t="shared" si="42"/>
        <v>0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0</v>
      </c>
      <c r="O214" s="36">
        <f t="shared" si="46"/>
        <v>0</v>
      </c>
      <c r="P214" s="31">
        <v>0</v>
      </c>
      <c r="Q214" s="31">
        <v>0</v>
      </c>
      <c r="R214" s="31">
        <v>0</v>
      </c>
      <c r="S214" s="31">
        <v>0</v>
      </c>
      <c r="T214" s="36">
        <f t="shared" si="47"/>
        <v>0</v>
      </c>
      <c r="U214" s="36">
        <f t="shared" si="48"/>
        <v>0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13302945</v>
      </c>
      <c r="E216" s="32">
        <f>SUM(E208:E215)</f>
        <v>13302945</v>
      </c>
      <c r="F216" s="32">
        <f>SUM(F208:F215)</f>
        <v>2860964</v>
      </c>
      <c r="G216" s="37">
        <f t="shared" si="42"/>
        <v>0.21506245421596495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2860964</v>
      </c>
      <c r="O216" s="37">
        <f t="shared" si="46"/>
        <v>0.21506245421596495</v>
      </c>
      <c r="P216" s="32">
        <f>SUM(P208:P215)</f>
        <v>3752936</v>
      </c>
      <c r="Q216" s="32">
        <f>SUM(Q208:Q215)</f>
        <v>12916211</v>
      </c>
      <c r="R216" s="32">
        <f>SUM(R208:R215)</f>
        <v>18739437</v>
      </c>
      <c r="S216" s="32">
        <f>SUM(S208:S215)</f>
        <v>3752936</v>
      </c>
      <c r="T216" s="37">
        <f t="shared" si="47"/>
        <v>0.29056013408266557</v>
      </c>
      <c r="U216" s="37">
        <f t="shared" si="48"/>
        <v>-0.23767311779364209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32328009</v>
      </c>
      <c r="E218" s="31">
        <v>32328009</v>
      </c>
      <c r="F218" s="31">
        <v>6404000</v>
      </c>
      <c r="G218" s="36">
        <f t="shared" si="42"/>
        <v>0.19809447590787296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6404000</v>
      </c>
      <c r="O218" s="36">
        <f t="shared" si="46"/>
        <v>0.19809447590787296</v>
      </c>
      <c r="P218" s="31">
        <v>7205757</v>
      </c>
      <c r="Q218" s="31">
        <v>33543856</v>
      </c>
      <c r="R218" s="31">
        <v>32165940</v>
      </c>
      <c r="S218" s="31">
        <v>7205757</v>
      </c>
      <c r="T218" s="36">
        <f t="shared" si="47"/>
        <v>0.21481600087956496</v>
      </c>
      <c r="U218" s="36">
        <f t="shared" si="48"/>
        <v>-0.11126617231194447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31761385</v>
      </c>
      <c r="E219" s="31">
        <v>30894085</v>
      </c>
      <c r="F219" s="31">
        <v>8070423</v>
      </c>
      <c r="G219" s="36">
        <f t="shared" si="42"/>
        <v>0.25409543695906206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8070423</v>
      </c>
      <c r="O219" s="36">
        <f t="shared" si="46"/>
        <v>0.25409543695906206</v>
      </c>
      <c r="P219" s="31">
        <v>6899442</v>
      </c>
      <c r="Q219" s="31">
        <v>29498889</v>
      </c>
      <c r="R219" s="31">
        <v>29402427</v>
      </c>
      <c r="S219" s="31">
        <v>6899442</v>
      </c>
      <c r="T219" s="36">
        <f t="shared" si="47"/>
        <v>0.23388819829790877</v>
      </c>
      <c r="U219" s="36">
        <f t="shared" si="48"/>
        <v>0.16972111657725364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12268326</v>
      </c>
      <c r="E222" s="31">
        <v>12268326</v>
      </c>
      <c r="F222" s="31">
        <v>4034832</v>
      </c>
      <c r="G222" s="36">
        <f t="shared" si="42"/>
        <v>0.32888203329451793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4034832</v>
      </c>
      <c r="O222" s="36">
        <f t="shared" si="46"/>
        <v>0.32888203329451793</v>
      </c>
      <c r="P222" s="31">
        <v>2791678</v>
      </c>
      <c r="Q222" s="31">
        <v>9002484</v>
      </c>
      <c r="R222" s="31">
        <v>11328806</v>
      </c>
      <c r="S222" s="31">
        <v>2791678</v>
      </c>
      <c r="T222" s="36">
        <f t="shared" si="47"/>
        <v>0.31010085660802061</v>
      </c>
      <c r="U222" s="36">
        <f t="shared" si="48"/>
        <v>0.44530708770853944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903680</v>
      </c>
      <c r="E223" s="31">
        <v>903680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1031530</v>
      </c>
      <c r="R223" s="31">
        <v>681530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77261400</v>
      </c>
      <c r="E224" s="32">
        <f>SUM(E217:E223)</f>
        <v>76394100</v>
      </c>
      <c r="F224" s="32">
        <f>SUM(F217:F223)</f>
        <v>18509255</v>
      </c>
      <c r="G224" s="37">
        <f t="shared" si="42"/>
        <v>0.23956665294700846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18509255</v>
      </c>
      <c r="O224" s="37">
        <f t="shared" si="46"/>
        <v>0.23956665294700846</v>
      </c>
      <c r="P224" s="32">
        <f>SUM(P217:P223)</f>
        <v>16896877</v>
      </c>
      <c r="Q224" s="32">
        <f>SUM(Q217:Q223)</f>
        <v>73076759</v>
      </c>
      <c r="R224" s="32">
        <f>SUM(R217:R223)</f>
        <v>73578703</v>
      </c>
      <c r="S224" s="32">
        <f>SUM(S217:S223)</f>
        <v>16896877</v>
      </c>
      <c r="T224" s="37">
        <f t="shared" si="47"/>
        <v>0.23122094125712389</v>
      </c>
      <c r="U224" s="37">
        <f t="shared" si="48"/>
        <v>9.5424616039993637E-2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0</v>
      </c>
      <c r="E225" s="31">
        <v>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0</v>
      </c>
      <c r="R225" s="31">
        <v>0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9251658</v>
      </c>
      <c r="E226" s="31">
        <v>9151658</v>
      </c>
      <c r="F226" s="31">
        <v>1642271</v>
      </c>
      <c r="G226" s="36">
        <f t="shared" si="42"/>
        <v>0.17751099316468463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1642271</v>
      </c>
      <c r="O226" s="36">
        <f t="shared" si="46"/>
        <v>0.17751099316468463</v>
      </c>
      <c r="P226" s="31">
        <v>863359</v>
      </c>
      <c r="Q226" s="31">
        <v>5871770</v>
      </c>
      <c r="R226" s="31">
        <v>6368770</v>
      </c>
      <c r="S226" s="31">
        <v>863359</v>
      </c>
      <c r="T226" s="36">
        <f t="shared" si="47"/>
        <v>0.14703556167901671</v>
      </c>
      <c r="U226" s="36">
        <f t="shared" si="48"/>
        <v>0.90218785001372548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36755584</v>
      </c>
      <c r="E228" s="31">
        <v>36755584</v>
      </c>
      <c r="F228" s="31">
        <v>8796030</v>
      </c>
      <c r="G228" s="36">
        <f t="shared" si="42"/>
        <v>0.23931139279408539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8796030</v>
      </c>
      <c r="O228" s="36">
        <f t="shared" si="46"/>
        <v>0.23931139279408539</v>
      </c>
      <c r="P228" s="31">
        <v>7642754</v>
      </c>
      <c r="Q228" s="31">
        <v>27651725</v>
      </c>
      <c r="R228" s="31">
        <v>29656978</v>
      </c>
      <c r="S228" s="31">
        <v>7642754</v>
      </c>
      <c r="T228" s="36">
        <f t="shared" si="47"/>
        <v>0.27639338956249565</v>
      </c>
      <c r="U228" s="36">
        <f t="shared" si="48"/>
        <v>0.15089796165099645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46007242</v>
      </c>
      <c r="E230" s="32">
        <f>SUM(E225:E229)</f>
        <v>45907242</v>
      </c>
      <c r="F230" s="32">
        <f>SUM(F225:F229)</f>
        <v>10438301</v>
      </c>
      <c r="G230" s="37">
        <f t="shared" si="42"/>
        <v>0.22688386754415751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10438301</v>
      </c>
      <c r="O230" s="37">
        <f t="shared" si="46"/>
        <v>0.22688386754415751</v>
      </c>
      <c r="P230" s="32">
        <f>SUM(P225:P229)</f>
        <v>8506113</v>
      </c>
      <c r="Q230" s="32">
        <f>SUM(Q225:Q229)</f>
        <v>33523495</v>
      </c>
      <c r="R230" s="32">
        <f>SUM(R225:R229)</f>
        <v>36025748</v>
      </c>
      <c r="S230" s="32">
        <f>SUM(S225:S229)</f>
        <v>8506113</v>
      </c>
      <c r="T230" s="37">
        <f t="shared" si="47"/>
        <v>0.25373586495083522</v>
      </c>
      <c r="U230" s="37">
        <f t="shared" si="48"/>
        <v>0.22715287229313796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136571587</v>
      </c>
      <c r="E231" s="32">
        <f>SUM(E208:E215,E217:E223,E225:E229)</f>
        <v>135604287</v>
      </c>
      <c r="F231" s="32">
        <f>SUM(F208:F215,F217:F223,F225:F229)</f>
        <v>31808520</v>
      </c>
      <c r="G231" s="37">
        <f t="shared" si="42"/>
        <v>0.23290730303954071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31808520</v>
      </c>
      <c r="O231" s="37">
        <f t="shared" si="46"/>
        <v>0.23290730303954071</v>
      </c>
      <c r="P231" s="32">
        <f>SUM(P208:P215,P217:P223,P225:P229)</f>
        <v>29155926</v>
      </c>
      <c r="Q231" s="32">
        <f>SUM(Q208:Q215,Q217:Q223,Q225:Q229)</f>
        <v>119516465</v>
      </c>
      <c r="R231" s="32">
        <f>SUM(R208:R215,R217:R223,R225:R229)</f>
        <v>128343888</v>
      </c>
      <c r="S231" s="32">
        <f>SUM(S208:S215,S217:S223,S225:S229)</f>
        <v>29155926</v>
      </c>
      <c r="T231" s="37">
        <f t="shared" si="47"/>
        <v>0.24394903246176164</v>
      </c>
      <c r="U231" s="37">
        <f t="shared" si="48"/>
        <v>9.0979583361543659E-2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3434911</v>
      </c>
      <c r="E235" s="31">
        <v>3434911</v>
      </c>
      <c r="F235" s="31">
        <v>763591</v>
      </c>
      <c r="G235" s="36">
        <f t="shared" si="49"/>
        <v>0.22230299416782559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763591</v>
      </c>
      <c r="O235" s="36">
        <f t="shared" si="53"/>
        <v>0.22230299416782559</v>
      </c>
      <c r="P235" s="31">
        <v>798540</v>
      </c>
      <c r="Q235" s="31">
        <v>3445425</v>
      </c>
      <c r="R235" s="31">
        <v>3603769</v>
      </c>
      <c r="S235" s="31">
        <v>798540</v>
      </c>
      <c r="T235" s="36">
        <f t="shared" si="54"/>
        <v>0.23176821437123141</v>
      </c>
      <c r="U235" s="36">
        <f t="shared" si="55"/>
        <v>-4.3766123174794003E-2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1089373</v>
      </c>
      <c r="E236" s="31">
        <v>1089373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1042461</v>
      </c>
      <c r="R236" s="31">
        <v>1042461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3149788</v>
      </c>
      <c r="E238" s="31">
        <v>3149788</v>
      </c>
      <c r="F238" s="31">
        <v>804872</v>
      </c>
      <c r="G238" s="36">
        <f t="shared" si="49"/>
        <v>0.25553211835209227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804872</v>
      </c>
      <c r="O238" s="36">
        <f t="shared" si="53"/>
        <v>0.25553211835209227</v>
      </c>
      <c r="P238" s="31">
        <v>692679</v>
      </c>
      <c r="Q238" s="31">
        <v>2805826</v>
      </c>
      <c r="R238" s="31">
        <v>2805826</v>
      </c>
      <c r="S238" s="31">
        <v>692679</v>
      </c>
      <c r="T238" s="36">
        <f t="shared" si="54"/>
        <v>0.24687168769553067</v>
      </c>
      <c r="U238" s="36">
        <f t="shared" si="55"/>
        <v>0.16196968581406401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7674072</v>
      </c>
      <c r="E240" s="32">
        <f>SUM(E234:E239)</f>
        <v>7674072</v>
      </c>
      <c r="F240" s="32">
        <f>SUM(F234:F239)</f>
        <v>1568463</v>
      </c>
      <c r="G240" s="37">
        <f t="shared" si="49"/>
        <v>0.20438471257501883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1568463</v>
      </c>
      <c r="O240" s="37">
        <f t="shared" si="53"/>
        <v>0.20438471257501883</v>
      </c>
      <c r="P240" s="32">
        <f>SUM(P234:P239)</f>
        <v>1491219</v>
      </c>
      <c r="Q240" s="32">
        <f>SUM(Q234:Q239)</f>
        <v>7293712</v>
      </c>
      <c r="R240" s="32">
        <f>SUM(R234:R239)</f>
        <v>7452056</v>
      </c>
      <c r="S240" s="32">
        <f>SUM(S234:S239)</f>
        <v>1491219</v>
      </c>
      <c r="T240" s="37">
        <f t="shared" si="54"/>
        <v>0.20445268472349881</v>
      </c>
      <c r="U240" s="37">
        <f t="shared" si="55"/>
        <v>5.1799232708274134E-2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19700136</v>
      </c>
      <c r="E242" s="31">
        <v>19700136</v>
      </c>
      <c r="F242" s="31">
        <v>3360445</v>
      </c>
      <c r="G242" s="36">
        <f t="shared" si="49"/>
        <v>0.17057978686035466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3360445</v>
      </c>
      <c r="O242" s="36">
        <f t="shared" si="53"/>
        <v>0.17057978686035466</v>
      </c>
      <c r="P242" s="31">
        <v>5283478</v>
      </c>
      <c r="Q242" s="31">
        <v>18866849</v>
      </c>
      <c r="R242" s="31">
        <v>18618616</v>
      </c>
      <c r="S242" s="31">
        <v>5283478</v>
      </c>
      <c r="T242" s="36">
        <f t="shared" si="54"/>
        <v>0.28004029713705769</v>
      </c>
      <c r="U242" s="36">
        <f t="shared" si="55"/>
        <v>-0.36397104331654262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674200</v>
      </c>
      <c r="E243" s="31">
        <v>674200</v>
      </c>
      <c r="F243" s="31">
        <v>218967</v>
      </c>
      <c r="G243" s="36">
        <f t="shared" si="49"/>
        <v>0.32478048056956393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218967</v>
      </c>
      <c r="O243" s="36">
        <f t="shared" si="53"/>
        <v>0.32478048056956393</v>
      </c>
      <c r="P243" s="31">
        <v>183434</v>
      </c>
      <c r="Q243" s="31">
        <v>0</v>
      </c>
      <c r="R243" s="31">
        <v>670000</v>
      </c>
      <c r="S243" s="31">
        <v>183434</v>
      </c>
      <c r="T243" s="36">
        <f t="shared" si="54"/>
        <v>0</v>
      </c>
      <c r="U243" s="36">
        <f t="shared" si="55"/>
        <v>0.19370999923678278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20374336</v>
      </c>
      <c r="E247" s="32">
        <f>SUM(E241:E246)</f>
        <v>20374336</v>
      </c>
      <c r="F247" s="32">
        <f>SUM(F241:F246)</f>
        <v>3579412</v>
      </c>
      <c r="G247" s="37">
        <f t="shared" si="49"/>
        <v>0.17568238788248117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3579412</v>
      </c>
      <c r="O247" s="37">
        <f t="shared" si="53"/>
        <v>0.17568238788248117</v>
      </c>
      <c r="P247" s="32">
        <f>SUM(P241:P246)</f>
        <v>5466912</v>
      </c>
      <c r="Q247" s="32">
        <f>SUM(Q241:Q246)</f>
        <v>18866849</v>
      </c>
      <c r="R247" s="32">
        <f>SUM(R241:R246)</f>
        <v>19288616</v>
      </c>
      <c r="S247" s="32">
        <f>SUM(S241:S246)</f>
        <v>5466912</v>
      </c>
      <c r="T247" s="37">
        <f t="shared" si="54"/>
        <v>0.28976285335192964</v>
      </c>
      <c r="U247" s="37">
        <f t="shared" si="55"/>
        <v>-0.34525889569833934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2221524</v>
      </c>
      <c r="E249" s="31">
        <v>2221524</v>
      </c>
      <c r="F249" s="31">
        <v>514815</v>
      </c>
      <c r="G249" s="36">
        <f t="shared" si="49"/>
        <v>0.23173956257055967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514815</v>
      </c>
      <c r="O249" s="36">
        <f t="shared" si="53"/>
        <v>0.23173956257055967</v>
      </c>
      <c r="P249" s="31">
        <v>406718</v>
      </c>
      <c r="Q249" s="31">
        <v>1237835</v>
      </c>
      <c r="R249" s="31">
        <v>2717521</v>
      </c>
      <c r="S249" s="31">
        <v>406718</v>
      </c>
      <c r="T249" s="36">
        <f t="shared" si="54"/>
        <v>0.32857206332023248</v>
      </c>
      <c r="U249" s="36">
        <f t="shared" si="55"/>
        <v>0.26577874596157525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100000</v>
      </c>
      <c r="E250" s="31">
        <v>100000</v>
      </c>
      <c r="F250" s="31">
        <v>1128</v>
      </c>
      <c r="G250" s="36">
        <f t="shared" si="49"/>
        <v>1.128E-2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1128</v>
      </c>
      <c r="O250" s="36">
        <f t="shared" si="53"/>
        <v>1.128E-2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4906764</v>
      </c>
      <c r="E252" s="31">
        <v>4906764</v>
      </c>
      <c r="F252" s="31">
        <v>817923</v>
      </c>
      <c r="G252" s="36">
        <f t="shared" si="49"/>
        <v>0.1666929569060179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817923</v>
      </c>
      <c r="O252" s="36">
        <f t="shared" si="53"/>
        <v>0.1666929569060179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7228288</v>
      </c>
      <c r="E254" s="32">
        <f>SUM(E248:E253)</f>
        <v>7228288</v>
      </c>
      <c r="F254" s="32">
        <f>SUM(F248:F253)</f>
        <v>1333866</v>
      </c>
      <c r="G254" s="37">
        <f t="shared" si="49"/>
        <v>0.18453415248534646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1333866</v>
      </c>
      <c r="O254" s="37">
        <f t="shared" si="53"/>
        <v>0.18453415248534646</v>
      </c>
      <c r="P254" s="32">
        <f>SUM(P248:P253)</f>
        <v>406718</v>
      </c>
      <c r="Q254" s="32">
        <f>SUM(Q248:Q253)</f>
        <v>1237835</v>
      </c>
      <c r="R254" s="32">
        <f>SUM(R248:R253)</f>
        <v>2717521</v>
      </c>
      <c r="S254" s="32">
        <f>SUM(S248:S253)</f>
        <v>406718</v>
      </c>
      <c r="T254" s="37">
        <f t="shared" si="54"/>
        <v>0.32857206332023248</v>
      </c>
      <c r="U254" s="37">
        <f t="shared" si="55"/>
        <v>2.2795843803323188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24112771</v>
      </c>
      <c r="E255" s="31">
        <v>24112771</v>
      </c>
      <c r="F255" s="31">
        <v>3617093</v>
      </c>
      <c r="G255" s="36">
        <f t="shared" si="49"/>
        <v>0.15000735502360968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3617093</v>
      </c>
      <c r="O255" s="36">
        <f t="shared" si="53"/>
        <v>0.15000735502360968</v>
      </c>
      <c r="P255" s="31">
        <v>3345970</v>
      </c>
      <c r="Q255" s="31">
        <v>22852123</v>
      </c>
      <c r="R255" s="31">
        <v>22894409</v>
      </c>
      <c r="S255" s="31">
        <v>3345970</v>
      </c>
      <c r="T255" s="36">
        <f t="shared" si="54"/>
        <v>0.14641834371362344</v>
      </c>
      <c r="U255" s="36">
        <f t="shared" si="55"/>
        <v>8.1029716345334846E-2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358874</v>
      </c>
      <c r="E257" s="31">
        <v>358874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12613</v>
      </c>
      <c r="Q257" s="31">
        <v>352880</v>
      </c>
      <c r="R257" s="31">
        <v>367160</v>
      </c>
      <c r="S257" s="31">
        <v>12613</v>
      </c>
      <c r="T257" s="36">
        <f t="shared" si="54"/>
        <v>3.5743028791657222E-2</v>
      </c>
      <c r="U257" s="36">
        <f t="shared" si="55"/>
        <v>-1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24471645</v>
      </c>
      <c r="E259" s="32">
        <f>SUM(E255:E258)</f>
        <v>24471645</v>
      </c>
      <c r="F259" s="32">
        <f>SUM(F255:F258)</f>
        <v>3617093</v>
      </c>
      <c r="G259" s="37">
        <f t="shared" si="49"/>
        <v>0.14780751355293034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3617093</v>
      </c>
      <c r="O259" s="37">
        <f t="shared" si="53"/>
        <v>0.14780751355293034</v>
      </c>
      <c r="P259" s="32">
        <f>SUM(P255:P258)</f>
        <v>3358583</v>
      </c>
      <c r="Q259" s="32">
        <f>SUM(Q255:Q258)</f>
        <v>23205003</v>
      </c>
      <c r="R259" s="32">
        <f>SUM(R255:R258)</f>
        <v>23261569</v>
      </c>
      <c r="S259" s="32">
        <f>SUM(S255:S258)</f>
        <v>3358583</v>
      </c>
      <c r="T259" s="37">
        <f t="shared" si="54"/>
        <v>0.14473529695298898</v>
      </c>
      <c r="U259" s="37">
        <f t="shared" si="55"/>
        <v>7.6969960248116642E-2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59748341</v>
      </c>
      <c r="E260" s="32">
        <f>SUM(E234:E239,E241:E246,E248:E253,E255:E258)</f>
        <v>59748341</v>
      </c>
      <c r="F260" s="32">
        <f>SUM(F234:F239,F241:F246,F248:F253,F255:F258)</f>
        <v>10098834</v>
      </c>
      <c r="G260" s="37">
        <f t="shared" si="49"/>
        <v>0.1690228352951256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10098834</v>
      </c>
      <c r="O260" s="37">
        <f t="shared" si="53"/>
        <v>0.1690228352951256</v>
      </c>
      <c r="P260" s="32">
        <f>SUM(P234:P239,P241:P246,P248:P253,P255:P258)</f>
        <v>10723432</v>
      </c>
      <c r="Q260" s="32">
        <f>SUM(Q234:Q239,Q241:Q246,Q248:Q253,Q255:Q258)</f>
        <v>50603399</v>
      </c>
      <c r="R260" s="32">
        <f>SUM(R234:R239,R241:R246,R248:R253,R255:R258)</f>
        <v>52719762</v>
      </c>
      <c r="S260" s="32">
        <f>SUM(S234:S239,S241:S246,S248:S253,S255:S258)</f>
        <v>10723432</v>
      </c>
      <c r="T260" s="37">
        <f t="shared" si="54"/>
        <v>0.21191129868568709</v>
      </c>
      <c r="U260" s="37">
        <f t="shared" si="55"/>
        <v>-5.82460913632874E-2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220290</v>
      </c>
      <c r="E264" s="31">
        <v>220290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260000</v>
      </c>
      <c r="R264" s="31">
        <v>210000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220290</v>
      </c>
      <c r="E267" s="32">
        <f>SUM(E263:E266)</f>
        <v>220290</v>
      </c>
      <c r="F267" s="32">
        <f>SUM(F263:F266)</f>
        <v>0</v>
      </c>
      <c r="G267" s="37">
        <f t="shared" si="56"/>
        <v>0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0</v>
      </c>
      <c r="O267" s="37">
        <f t="shared" si="60"/>
        <v>0</v>
      </c>
      <c r="P267" s="32">
        <f>SUM(P263:P266)</f>
        <v>0</v>
      </c>
      <c r="Q267" s="32">
        <f>SUM(Q263:Q266)</f>
        <v>260000</v>
      </c>
      <c r="R267" s="32">
        <f>SUM(R263:R266)</f>
        <v>210000</v>
      </c>
      <c r="S267" s="32">
        <f>SUM(S263:S266)</f>
        <v>0</v>
      </c>
      <c r="T267" s="37">
        <f t="shared" si="61"/>
        <v>0</v>
      </c>
      <c r="U267" s="37">
        <f t="shared" si="62"/>
        <v>0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316595</v>
      </c>
      <c r="E268" s="31">
        <v>316595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0</v>
      </c>
      <c r="Q268" s="31">
        <v>497711</v>
      </c>
      <c r="R268" s="31">
        <v>535705</v>
      </c>
      <c r="S268" s="31">
        <v>0</v>
      </c>
      <c r="T268" s="36">
        <f t="shared" si="61"/>
        <v>0</v>
      </c>
      <c r="U268" s="36">
        <f t="shared" si="62"/>
        <v>0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246732</v>
      </c>
      <c r="E270" s="31">
        <v>246732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234341</v>
      </c>
      <c r="R270" s="31">
        <v>234341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76811</v>
      </c>
      <c r="E271" s="31">
        <v>76811</v>
      </c>
      <c r="F271" s="31">
        <v>16900</v>
      </c>
      <c r="G271" s="36">
        <f t="shared" si="56"/>
        <v>0.22002056997044694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16900</v>
      </c>
      <c r="O271" s="36">
        <f t="shared" si="60"/>
        <v>0.22002056997044694</v>
      </c>
      <c r="P271" s="31">
        <v>13491</v>
      </c>
      <c r="Q271" s="31">
        <v>94036</v>
      </c>
      <c r="R271" s="31">
        <v>71396</v>
      </c>
      <c r="S271" s="31">
        <v>13491</v>
      </c>
      <c r="T271" s="36">
        <f t="shared" si="61"/>
        <v>0.14346633204304735</v>
      </c>
      <c r="U271" s="36">
        <f t="shared" si="62"/>
        <v>0.25268697650285366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1914200</v>
      </c>
      <c r="E274" s="31">
        <v>1914200</v>
      </c>
      <c r="F274" s="31">
        <v>408451</v>
      </c>
      <c r="G274" s="36">
        <f t="shared" si="56"/>
        <v>0.21337947967819454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408451</v>
      </c>
      <c r="O274" s="36">
        <f t="shared" si="60"/>
        <v>0.21337947967819454</v>
      </c>
      <c r="P274" s="31">
        <v>495892</v>
      </c>
      <c r="Q274" s="31">
        <v>1830463</v>
      </c>
      <c r="R274" s="31">
        <v>1827625</v>
      </c>
      <c r="S274" s="31">
        <v>495892</v>
      </c>
      <c r="T274" s="36">
        <f t="shared" si="61"/>
        <v>0.27091069308694032</v>
      </c>
      <c r="U274" s="36">
        <f t="shared" si="62"/>
        <v>-0.17633073330483251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2554338</v>
      </c>
      <c r="E275" s="32">
        <f>SUM(E268:E274)</f>
        <v>2554338</v>
      </c>
      <c r="F275" s="32">
        <f>SUM(F268:F274)</f>
        <v>425351</v>
      </c>
      <c r="G275" s="37">
        <f t="shared" si="56"/>
        <v>0.16652103206388505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425351</v>
      </c>
      <c r="O275" s="37">
        <f t="shared" si="60"/>
        <v>0.16652103206388505</v>
      </c>
      <c r="P275" s="32">
        <f>SUM(P268:P274)</f>
        <v>509383</v>
      </c>
      <c r="Q275" s="32">
        <f>SUM(Q268:Q274)</f>
        <v>2656551</v>
      </c>
      <c r="R275" s="32">
        <f>SUM(R268:R274)</f>
        <v>2669067</v>
      </c>
      <c r="S275" s="32">
        <f>SUM(S268:S274)</f>
        <v>509383</v>
      </c>
      <c r="T275" s="37">
        <f t="shared" si="61"/>
        <v>0.19174598944270221</v>
      </c>
      <c r="U275" s="37">
        <f t="shared" si="62"/>
        <v>-0.16496820663430067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34159</v>
      </c>
      <c r="E278" s="31">
        <v>34159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0</v>
      </c>
      <c r="Q278" s="31">
        <v>64073</v>
      </c>
      <c r="R278" s="31">
        <v>72231</v>
      </c>
      <c r="S278" s="31">
        <v>0</v>
      </c>
      <c r="T278" s="36">
        <f t="shared" si="61"/>
        <v>0</v>
      </c>
      <c r="U278" s="36">
        <f t="shared" si="62"/>
        <v>0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103700</v>
      </c>
      <c r="E279" s="31">
        <v>103700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69036</v>
      </c>
      <c r="Q279" s="31">
        <v>63942</v>
      </c>
      <c r="R279" s="31">
        <v>74936</v>
      </c>
      <c r="S279" s="31">
        <v>69036</v>
      </c>
      <c r="T279" s="36">
        <f t="shared" si="61"/>
        <v>1.0796659472647085</v>
      </c>
      <c r="U279" s="36">
        <f t="shared" si="62"/>
        <v>-1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3134116</v>
      </c>
      <c r="E282" s="31">
        <v>3134116</v>
      </c>
      <c r="F282" s="31">
        <v>707122</v>
      </c>
      <c r="G282" s="36">
        <f t="shared" si="56"/>
        <v>0.22562087682778811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707122</v>
      </c>
      <c r="O282" s="36">
        <f t="shared" si="60"/>
        <v>0.22562087682778811</v>
      </c>
      <c r="P282" s="31">
        <v>553332</v>
      </c>
      <c r="Q282" s="31">
        <v>3182027</v>
      </c>
      <c r="R282" s="31">
        <v>3063784</v>
      </c>
      <c r="S282" s="31">
        <v>553332</v>
      </c>
      <c r="T282" s="36">
        <f t="shared" si="61"/>
        <v>0.1738929305125318</v>
      </c>
      <c r="U282" s="36">
        <f t="shared" si="62"/>
        <v>0.27793440466121599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3271975</v>
      </c>
      <c r="E285" s="32">
        <f>SUM(E276:E284)</f>
        <v>3271975</v>
      </c>
      <c r="F285" s="32">
        <f>SUM(F276:F284)</f>
        <v>707122</v>
      </c>
      <c r="G285" s="37">
        <f t="shared" si="56"/>
        <v>0.21611473192796399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707122</v>
      </c>
      <c r="O285" s="37">
        <f t="shared" si="60"/>
        <v>0.21611473192796399</v>
      </c>
      <c r="P285" s="32">
        <f>SUM(P276:P284)</f>
        <v>622368</v>
      </c>
      <c r="Q285" s="32">
        <f>SUM(Q276:Q284)</f>
        <v>3310042</v>
      </c>
      <c r="R285" s="32">
        <f>SUM(R276:R284)</f>
        <v>3210951</v>
      </c>
      <c r="S285" s="32">
        <f>SUM(S276:S284)</f>
        <v>622368</v>
      </c>
      <c r="T285" s="37">
        <f t="shared" si="61"/>
        <v>0.18802420029715636</v>
      </c>
      <c r="U285" s="37">
        <f t="shared" si="62"/>
        <v>0.13617988071366138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1003456</v>
      </c>
      <c r="E286" s="31">
        <v>1003456</v>
      </c>
      <c r="F286" s="31">
        <v>116052</v>
      </c>
      <c r="G286" s="36">
        <f t="shared" si="56"/>
        <v>0.11565230563173672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116052</v>
      </c>
      <c r="O286" s="36">
        <f t="shared" si="60"/>
        <v>0.11565230563173672</v>
      </c>
      <c r="P286" s="31">
        <v>199643</v>
      </c>
      <c r="Q286" s="31">
        <v>1027499</v>
      </c>
      <c r="R286" s="31">
        <v>907395</v>
      </c>
      <c r="S286" s="31">
        <v>199643</v>
      </c>
      <c r="T286" s="36">
        <f t="shared" si="61"/>
        <v>0.19429994579070151</v>
      </c>
      <c r="U286" s="36">
        <f t="shared" si="62"/>
        <v>-0.41870238375500268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3933708</v>
      </c>
      <c r="E290" s="31">
        <v>3933708</v>
      </c>
      <c r="F290" s="31">
        <v>1043029</v>
      </c>
      <c r="G290" s="36">
        <f t="shared" si="56"/>
        <v>0.26515160759263268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1043029</v>
      </c>
      <c r="O290" s="36">
        <f t="shared" si="60"/>
        <v>0.26515160759263268</v>
      </c>
      <c r="P290" s="31">
        <v>940981</v>
      </c>
      <c r="Q290" s="31">
        <v>3736860</v>
      </c>
      <c r="R290" s="31">
        <v>3882889</v>
      </c>
      <c r="S290" s="31">
        <v>940981</v>
      </c>
      <c r="T290" s="36">
        <f t="shared" si="61"/>
        <v>0.25181061104777808</v>
      </c>
      <c r="U290" s="36">
        <f t="shared" si="62"/>
        <v>0.10844852340270417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1231775</v>
      </c>
      <c r="E291" s="31">
        <v>1231775</v>
      </c>
      <c r="F291" s="31">
        <v>94090</v>
      </c>
      <c r="G291" s="36">
        <f t="shared" si="56"/>
        <v>7.6385703557873802E-2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94090</v>
      </c>
      <c r="O291" s="36">
        <f t="shared" si="60"/>
        <v>7.6385703557873802E-2</v>
      </c>
      <c r="P291" s="31">
        <v>261877</v>
      </c>
      <c r="Q291" s="31">
        <v>522491</v>
      </c>
      <c r="R291" s="31">
        <v>1273592</v>
      </c>
      <c r="S291" s="31">
        <v>261877</v>
      </c>
      <c r="T291" s="36">
        <f t="shared" si="61"/>
        <v>0.50120863325875464</v>
      </c>
      <c r="U291" s="36">
        <f t="shared" si="62"/>
        <v>-0.64070918790119025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6168939</v>
      </c>
      <c r="E292" s="32">
        <f>SUM(E286:E291)</f>
        <v>6168939</v>
      </c>
      <c r="F292" s="32">
        <f>SUM(F286:F291)</f>
        <v>1253171</v>
      </c>
      <c r="G292" s="37">
        <f t="shared" si="56"/>
        <v>0.20314206381356664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1253171</v>
      </c>
      <c r="O292" s="37">
        <f t="shared" si="60"/>
        <v>0.20314206381356664</v>
      </c>
      <c r="P292" s="32">
        <f>SUM(P286:P291)</f>
        <v>1402501</v>
      </c>
      <c r="Q292" s="32">
        <f>SUM(Q286:Q291)</f>
        <v>5286850</v>
      </c>
      <c r="R292" s="32">
        <f>SUM(R286:R291)</f>
        <v>6063876</v>
      </c>
      <c r="S292" s="32">
        <f>SUM(S286:S291)</f>
        <v>1402501</v>
      </c>
      <c r="T292" s="37">
        <f t="shared" si="61"/>
        <v>0.26528102745491172</v>
      </c>
      <c r="U292" s="37">
        <f t="shared" si="62"/>
        <v>-0.10647407738033698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25134562</v>
      </c>
      <c r="E293" s="31">
        <v>25134562</v>
      </c>
      <c r="F293" s="31">
        <v>5478245</v>
      </c>
      <c r="G293" s="36">
        <f t="shared" si="56"/>
        <v>0.21795665267610392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5478245</v>
      </c>
      <c r="O293" s="36">
        <f t="shared" si="60"/>
        <v>0.21795665267610392</v>
      </c>
      <c r="P293" s="31">
        <v>5502806</v>
      </c>
      <c r="Q293" s="31">
        <v>25903131</v>
      </c>
      <c r="R293" s="31">
        <v>25693131</v>
      </c>
      <c r="S293" s="31">
        <v>5502806</v>
      </c>
      <c r="T293" s="36">
        <f t="shared" si="61"/>
        <v>0.21243787092764962</v>
      </c>
      <c r="U293" s="36">
        <f t="shared" si="62"/>
        <v>-4.4633592389046184E-3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3856317</v>
      </c>
      <c r="E297" s="31">
        <v>3856317</v>
      </c>
      <c r="F297" s="31">
        <v>456555</v>
      </c>
      <c r="G297" s="36">
        <f t="shared" si="56"/>
        <v>0.11839146003816595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456555</v>
      </c>
      <c r="O297" s="36">
        <f t="shared" si="60"/>
        <v>0.11839146003816595</v>
      </c>
      <c r="P297" s="31">
        <v>574957</v>
      </c>
      <c r="Q297" s="31">
        <v>3511310</v>
      </c>
      <c r="R297" s="31">
        <v>3583810</v>
      </c>
      <c r="S297" s="31">
        <v>574957</v>
      </c>
      <c r="T297" s="36">
        <f t="shared" si="61"/>
        <v>0.16374430056018979</v>
      </c>
      <c r="U297" s="36">
        <f t="shared" si="62"/>
        <v>-0.20593192186546128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28990879</v>
      </c>
      <c r="E298" s="32">
        <f>SUM(E293:E297)</f>
        <v>28990879</v>
      </c>
      <c r="F298" s="32">
        <f>SUM(F293:F297)</f>
        <v>5934800</v>
      </c>
      <c r="G298" s="37">
        <f t="shared" si="56"/>
        <v>0.20471266152364681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5934800</v>
      </c>
      <c r="O298" s="37">
        <f t="shared" si="60"/>
        <v>0.20471266152364681</v>
      </c>
      <c r="P298" s="32">
        <f>SUM(P293:P297)</f>
        <v>6077763</v>
      </c>
      <c r="Q298" s="32">
        <f>SUM(Q293:Q297)</f>
        <v>29414441</v>
      </c>
      <c r="R298" s="32">
        <f>SUM(R293:R297)</f>
        <v>29276941</v>
      </c>
      <c r="S298" s="32">
        <f>SUM(S293:S297)</f>
        <v>6077763</v>
      </c>
      <c r="T298" s="37">
        <f t="shared" si="61"/>
        <v>0.20662514035197882</v>
      </c>
      <c r="U298" s="37">
        <f t="shared" si="62"/>
        <v>-2.352230582205983E-2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41206421</v>
      </c>
      <c r="E299" s="32">
        <f>SUM(E263:E266,E268:E274,E276:E284,E286:E291,E293:E297)</f>
        <v>41206421</v>
      </c>
      <c r="F299" s="32">
        <f>SUM(F263:F266,F268:F274,F276:F284,F286:F291,F293:F297)</f>
        <v>8320444</v>
      </c>
      <c r="G299" s="37">
        <f t="shared" si="56"/>
        <v>0.20192105497344698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8320444</v>
      </c>
      <c r="O299" s="37">
        <f t="shared" si="60"/>
        <v>0.20192105497344698</v>
      </c>
      <c r="P299" s="32">
        <f>SUM(P263:P266,P268:P274,P276:P284,P286:P291,P293:P297)</f>
        <v>8612015</v>
      </c>
      <c r="Q299" s="32">
        <f>SUM(Q263:Q266,Q268:Q274,Q276:Q284,Q286:Q291,Q293:Q297)</f>
        <v>40927884</v>
      </c>
      <c r="R299" s="32">
        <f>SUM(R263:R266,R268:R274,R276:R284,R286:R291,R293:R297)</f>
        <v>41430835</v>
      </c>
      <c r="S299" s="32">
        <f>SUM(S263:S266,S268:S274,S276:S284,S286:S291,S293:S297)</f>
        <v>8612015</v>
      </c>
      <c r="T299" s="37">
        <f t="shared" si="61"/>
        <v>0.21041925842049397</v>
      </c>
      <c r="U299" s="37">
        <f t="shared" si="62"/>
        <v>-3.3856304244709312E-2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379024846</v>
      </c>
      <c r="E302" s="31">
        <v>379024847</v>
      </c>
      <c r="F302" s="31">
        <v>101832961</v>
      </c>
      <c r="G302" s="36">
        <f t="shared" ref="G302:G339" si="63">IF(($D302     =0),0,($F302     /$D302     ))</f>
        <v>0.26867093826350369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101832961</v>
      </c>
      <c r="O302" s="36">
        <f t="shared" ref="O302:O339" si="67">IF(($D302     =0),0,($N302     /$D302     ))</f>
        <v>0.26867093826350369</v>
      </c>
      <c r="P302" s="31">
        <v>71529234</v>
      </c>
      <c r="Q302" s="31">
        <v>280714441</v>
      </c>
      <c r="R302" s="31">
        <v>332106376</v>
      </c>
      <c r="S302" s="31">
        <v>71529234</v>
      </c>
      <c r="T302" s="36">
        <f t="shared" ref="T302:T339" si="68">IF(($Q302     =0),0,($S302     /$Q302     ))</f>
        <v>0.25481137965395945</v>
      </c>
      <c r="U302" s="36">
        <f t="shared" ref="U302:U339" si="69">IF(($P302     =0),0,(($F302     /$P302     )-1))</f>
        <v>0.42365513099161656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379024846</v>
      </c>
      <c r="E303" s="32">
        <f>E302</f>
        <v>379024847</v>
      </c>
      <c r="F303" s="32">
        <f>F302</f>
        <v>101832961</v>
      </c>
      <c r="G303" s="37">
        <f t="shared" si="63"/>
        <v>0.26867093826350369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101832961</v>
      </c>
      <c r="O303" s="37">
        <f t="shared" si="67"/>
        <v>0.26867093826350369</v>
      </c>
      <c r="P303" s="32">
        <f>P302</f>
        <v>71529234</v>
      </c>
      <c r="Q303" s="32">
        <f>Q302</f>
        <v>280714441</v>
      </c>
      <c r="R303" s="32">
        <f>R302</f>
        <v>332106376</v>
      </c>
      <c r="S303" s="32">
        <f>S302</f>
        <v>71529234</v>
      </c>
      <c r="T303" s="37">
        <f t="shared" si="68"/>
        <v>0.25481137965395945</v>
      </c>
      <c r="U303" s="37">
        <f t="shared" si="69"/>
        <v>0.42365513099161656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2564737</v>
      </c>
      <c r="E304" s="31">
        <v>2564737</v>
      </c>
      <c r="F304" s="31">
        <v>579335</v>
      </c>
      <c r="G304" s="36">
        <f t="shared" si="63"/>
        <v>0.22588475933399799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579335</v>
      </c>
      <c r="O304" s="36">
        <f t="shared" si="67"/>
        <v>0.22588475933399799</v>
      </c>
      <c r="P304" s="31">
        <v>893323</v>
      </c>
      <c r="Q304" s="31">
        <v>2263567</v>
      </c>
      <c r="R304" s="31">
        <v>2285979</v>
      </c>
      <c r="S304" s="31">
        <v>893323</v>
      </c>
      <c r="T304" s="36">
        <f t="shared" si="68"/>
        <v>0.39465277590634606</v>
      </c>
      <c r="U304" s="36">
        <f t="shared" si="69"/>
        <v>-0.35148317014114716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486204</v>
      </c>
      <c r="E307" s="31">
        <v>486204</v>
      </c>
      <c r="F307" s="31">
        <v>8404</v>
      </c>
      <c r="G307" s="36">
        <f t="shared" si="63"/>
        <v>1.7284925669060723E-2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8404</v>
      </c>
      <c r="O307" s="36">
        <f t="shared" si="67"/>
        <v>1.7284925669060723E-2</v>
      </c>
      <c r="P307" s="31">
        <v>23145</v>
      </c>
      <c r="Q307" s="31">
        <v>2794884</v>
      </c>
      <c r="R307" s="31">
        <v>27518</v>
      </c>
      <c r="S307" s="31">
        <v>23145</v>
      </c>
      <c r="T307" s="36">
        <f t="shared" si="68"/>
        <v>8.2812023683272729E-3</v>
      </c>
      <c r="U307" s="36">
        <f t="shared" si="69"/>
        <v>-0.63689781810326207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2383814</v>
      </c>
      <c r="E308" s="31">
        <v>2383814</v>
      </c>
      <c r="F308" s="31">
        <v>541384</v>
      </c>
      <c r="G308" s="36">
        <f t="shared" si="63"/>
        <v>0.22710832304869424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541384</v>
      </c>
      <c r="O308" s="36">
        <f t="shared" si="67"/>
        <v>0.22710832304869424</v>
      </c>
      <c r="P308" s="31">
        <v>514694</v>
      </c>
      <c r="Q308" s="31">
        <v>2278865</v>
      </c>
      <c r="R308" s="31">
        <v>2279932</v>
      </c>
      <c r="S308" s="31">
        <v>514694</v>
      </c>
      <c r="T308" s="36">
        <f t="shared" si="68"/>
        <v>0.22585541486661123</v>
      </c>
      <c r="U308" s="36">
        <f t="shared" si="69"/>
        <v>5.1856054276910202E-2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3239555</v>
      </c>
      <c r="E309" s="31">
        <v>3239555</v>
      </c>
      <c r="F309" s="31">
        <v>506647</v>
      </c>
      <c r="G309" s="36">
        <f t="shared" si="63"/>
        <v>0.15639401090581886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506647</v>
      </c>
      <c r="O309" s="36">
        <f t="shared" si="67"/>
        <v>0.15639401090581886</v>
      </c>
      <c r="P309" s="31">
        <v>693277</v>
      </c>
      <c r="Q309" s="31">
        <v>3120287</v>
      </c>
      <c r="R309" s="31">
        <v>3120287</v>
      </c>
      <c r="S309" s="31">
        <v>693277</v>
      </c>
      <c r="T309" s="36">
        <f t="shared" si="68"/>
        <v>0.22218372861214369</v>
      </c>
      <c r="U309" s="36">
        <f t="shared" si="69"/>
        <v>-0.26919975709564858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8674310</v>
      </c>
      <c r="E310" s="32">
        <f>SUM(E304:E309)</f>
        <v>8674310</v>
      </c>
      <c r="F310" s="32">
        <f>SUM(F304:F309)</f>
        <v>1635770</v>
      </c>
      <c r="G310" s="37">
        <f t="shared" si="63"/>
        <v>0.18857638244425204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1635770</v>
      </c>
      <c r="O310" s="37">
        <f t="shared" si="67"/>
        <v>0.18857638244425204</v>
      </c>
      <c r="P310" s="32">
        <f>SUM(P304:P309)</f>
        <v>2124439</v>
      </c>
      <c r="Q310" s="32">
        <f>SUM(Q304:Q309)</f>
        <v>10457603</v>
      </c>
      <c r="R310" s="32">
        <f>SUM(R304:R309)</f>
        <v>7713716</v>
      </c>
      <c r="S310" s="32">
        <f>SUM(S304:S309)</f>
        <v>2124439</v>
      </c>
      <c r="T310" s="37">
        <f t="shared" si="68"/>
        <v>0.20314779591460874</v>
      </c>
      <c r="U310" s="37">
        <f t="shared" si="69"/>
        <v>-0.23002260832153809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1153528</v>
      </c>
      <c r="E311" s="31">
        <v>1153528</v>
      </c>
      <c r="F311" s="31">
        <v>275513</v>
      </c>
      <c r="G311" s="36">
        <f t="shared" si="63"/>
        <v>0.23884379052784155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275513</v>
      </c>
      <c r="O311" s="36">
        <f t="shared" si="67"/>
        <v>0.23884379052784155</v>
      </c>
      <c r="P311" s="31">
        <v>225000</v>
      </c>
      <c r="Q311" s="31">
        <v>953023</v>
      </c>
      <c r="R311" s="31">
        <v>953023</v>
      </c>
      <c r="S311" s="31">
        <v>225000</v>
      </c>
      <c r="T311" s="36">
        <f t="shared" si="68"/>
        <v>0.23609083936064501</v>
      </c>
      <c r="U311" s="36">
        <f t="shared" si="69"/>
        <v>0.22450222222222216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1125833</v>
      </c>
      <c r="E314" s="31">
        <v>1125833</v>
      </c>
      <c r="F314" s="31">
        <v>130915</v>
      </c>
      <c r="G314" s="36">
        <f t="shared" si="63"/>
        <v>0.11628278794457082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130915</v>
      </c>
      <c r="O314" s="36">
        <f t="shared" si="67"/>
        <v>0.11628278794457082</v>
      </c>
      <c r="P314" s="31">
        <v>11516</v>
      </c>
      <c r="Q314" s="31">
        <v>895200</v>
      </c>
      <c r="R314" s="31">
        <v>771906</v>
      </c>
      <c r="S314" s="31">
        <v>11516</v>
      </c>
      <c r="T314" s="36">
        <f t="shared" si="68"/>
        <v>1.2864164432529043E-2</v>
      </c>
      <c r="U314" s="36">
        <f t="shared" si="69"/>
        <v>10.368096561306009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1830388</v>
      </c>
      <c r="E315" s="31">
        <v>1786434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5896</v>
      </c>
      <c r="Q315" s="31">
        <v>1331202</v>
      </c>
      <c r="R315" s="31">
        <v>1168421</v>
      </c>
      <c r="S315" s="31">
        <v>5896</v>
      </c>
      <c r="T315" s="36">
        <f t="shared" si="68"/>
        <v>4.4290798841948855E-3</v>
      </c>
      <c r="U315" s="36">
        <f t="shared" si="69"/>
        <v>-1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9738899</v>
      </c>
      <c r="E316" s="31">
        <v>9738899</v>
      </c>
      <c r="F316" s="31">
        <v>1673102</v>
      </c>
      <c r="G316" s="36">
        <f t="shared" si="63"/>
        <v>0.17179580566550695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1673102</v>
      </c>
      <c r="O316" s="36">
        <f t="shared" si="67"/>
        <v>0.17179580566550695</v>
      </c>
      <c r="P316" s="31">
        <v>1828193</v>
      </c>
      <c r="Q316" s="31">
        <v>9310222</v>
      </c>
      <c r="R316" s="31">
        <v>9463792</v>
      </c>
      <c r="S316" s="31">
        <v>1828193</v>
      </c>
      <c r="T316" s="36">
        <f t="shared" si="68"/>
        <v>0.19636406092142594</v>
      </c>
      <c r="U316" s="36">
        <f t="shared" si="69"/>
        <v>-8.4832947068498754E-2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13848648</v>
      </c>
      <c r="E317" s="32">
        <f>SUM(E311:E316)</f>
        <v>13804694</v>
      </c>
      <c r="F317" s="32">
        <f>SUM(F311:F316)</f>
        <v>2079530</v>
      </c>
      <c r="G317" s="37">
        <f t="shared" si="63"/>
        <v>0.15016122873510829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2079530</v>
      </c>
      <c r="O317" s="37">
        <f t="shared" si="67"/>
        <v>0.15016122873510829</v>
      </c>
      <c r="P317" s="32">
        <f>SUM(P311:P316)</f>
        <v>2070605</v>
      </c>
      <c r="Q317" s="32">
        <f>SUM(Q311:Q316)</f>
        <v>12489647</v>
      </c>
      <c r="R317" s="32">
        <f>SUM(R311:R316)</f>
        <v>12357142</v>
      </c>
      <c r="S317" s="32">
        <f>SUM(S311:S316)</f>
        <v>2070605</v>
      </c>
      <c r="T317" s="37">
        <f t="shared" si="68"/>
        <v>0.16578571035674586</v>
      </c>
      <c r="U317" s="37">
        <f t="shared" si="69"/>
        <v>4.3103344191672832E-3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707492</v>
      </c>
      <c r="E318" s="31">
        <v>707492</v>
      </c>
      <c r="F318" s="31">
        <v>128970</v>
      </c>
      <c r="G318" s="36">
        <f t="shared" si="63"/>
        <v>0.18229181390036919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128970</v>
      </c>
      <c r="O318" s="36">
        <f t="shared" si="67"/>
        <v>0.18229181390036919</v>
      </c>
      <c r="P318" s="31">
        <v>16239</v>
      </c>
      <c r="Q318" s="31">
        <v>620003</v>
      </c>
      <c r="R318" s="31">
        <v>168994</v>
      </c>
      <c r="S318" s="31">
        <v>16239</v>
      </c>
      <c r="T318" s="36">
        <f t="shared" si="68"/>
        <v>2.6191808749312505E-2</v>
      </c>
      <c r="U318" s="36">
        <f t="shared" si="69"/>
        <v>6.9419915019397749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4103884</v>
      </c>
      <c r="E319" s="31">
        <v>4103884</v>
      </c>
      <c r="F319" s="31">
        <v>642472</v>
      </c>
      <c r="G319" s="36">
        <f t="shared" si="63"/>
        <v>0.15655218324884426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642472</v>
      </c>
      <c r="O319" s="36">
        <f t="shared" si="67"/>
        <v>0.15655218324884426</v>
      </c>
      <c r="P319" s="31">
        <v>742845</v>
      </c>
      <c r="Q319" s="31">
        <v>3517175</v>
      </c>
      <c r="R319" s="31">
        <v>4428682</v>
      </c>
      <c r="S319" s="31">
        <v>742845</v>
      </c>
      <c r="T319" s="36">
        <f t="shared" si="68"/>
        <v>0.21120501538877082</v>
      </c>
      <c r="U319" s="36">
        <f t="shared" si="69"/>
        <v>-0.13511970868754586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1370650</v>
      </c>
      <c r="E321" s="31">
        <v>1370650</v>
      </c>
      <c r="F321" s="31">
        <v>215000</v>
      </c>
      <c r="G321" s="36">
        <f t="shared" si="63"/>
        <v>0.15685988399664394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215000</v>
      </c>
      <c r="O321" s="36">
        <f t="shared" si="67"/>
        <v>0.15685988399664394</v>
      </c>
      <c r="P321" s="31">
        <v>60000</v>
      </c>
      <c r="Q321" s="31">
        <v>1347150</v>
      </c>
      <c r="R321" s="31">
        <v>1467150</v>
      </c>
      <c r="S321" s="31">
        <v>60000</v>
      </c>
      <c r="T321" s="36">
        <f t="shared" si="68"/>
        <v>4.4538470103551941E-2</v>
      </c>
      <c r="U321" s="36">
        <f t="shared" si="69"/>
        <v>2.5833333333333335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6182026</v>
      </c>
      <c r="E323" s="32">
        <f>SUM(E318:E322)</f>
        <v>6182026</v>
      </c>
      <c r="F323" s="32">
        <f>SUM(F318:F322)</f>
        <v>986442</v>
      </c>
      <c r="G323" s="37">
        <f t="shared" si="63"/>
        <v>0.15956613576196541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986442</v>
      </c>
      <c r="O323" s="37">
        <f t="shared" si="67"/>
        <v>0.15956613576196541</v>
      </c>
      <c r="P323" s="32">
        <f>SUM(P318:P322)</f>
        <v>819084</v>
      </c>
      <c r="Q323" s="32">
        <f>SUM(Q318:Q322)</f>
        <v>5484328</v>
      </c>
      <c r="R323" s="32">
        <f>SUM(R318:R322)</f>
        <v>6064826</v>
      </c>
      <c r="S323" s="32">
        <f>SUM(S318:S322)</f>
        <v>819084</v>
      </c>
      <c r="T323" s="37">
        <f t="shared" si="68"/>
        <v>0.14934992947176026</v>
      </c>
      <c r="U323" s="37">
        <f t="shared" si="69"/>
        <v>0.20432336610164525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1299860</v>
      </c>
      <c r="E325" s="31">
        <v>1299860</v>
      </c>
      <c r="F325" s="31">
        <v>308621</v>
      </c>
      <c r="G325" s="36">
        <f t="shared" si="63"/>
        <v>0.2374263382210392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308621</v>
      </c>
      <c r="O325" s="36">
        <f t="shared" si="67"/>
        <v>0.2374263382210392</v>
      </c>
      <c r="P325" s="31">
        <v>336364</v>
      </c>
      <c r="Q325" s="31">
        <v>1219110</v>
      </c>
      <c r="R325" s="31">
        <v>1219110</v>
      </c>
      <c r="S325" s="31">
        <v>336364</v>
      </c>
      <c r="T325" s="36">
        <f t="shared" si="68"/>
        <v>0.27590947494483681</v>
      </c>
      <c r="U325" s="36">
        <f t="shared" si="69"/>
        <v>-8.247910002259462E-2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8741899</v>
      </c>
      <c r="E326" s="31">
        <v>8741899</v>
      </c>
      <c r="F326" s="31">
        <v>2591931</v>
      </c>
      <c r="G326" s="36">
        <f t="shared" si="63"/>
        <v>0.29649518943195297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2591931</v>
      </c>
      <c r="O326" s="36">
        <f t="shared" si="67"/>
        <v>0.29649518943195297</v>
      </c>
      <c r="P326" s="31">
        <v>2578051</v>
      </c>
      <c r="Q326" s="31">
        <v>8495309</v>
      </c>
      <c r="R326" s="31">
        <v>8434146</v>
      </c>
      <c r="S326" s="31">
        <v>2578051</v>
      </c>
      <c r="T326" s="36">
        <f t="shared" si="68"/>
        <v>0.30346759605801271</v>
      </c>
      <c r="U326" s="36">
        <f t="shared" si="69"/>
        <v>5.3839121103500531E-3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19758250</v>
      </c>
      <c r="E327" s="31">
        <v>19561670</v>
      </c>
      <c r="F327" s="31">
        <v>3671745</v>
      </c>
      <c r="G327" s="36">
        <f t="shared" si="63"/>
        <v>0.18583351258335126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3671745</v>
      </c>
      <c r="O327" s="36">
        <f t="shared" si="67"/>
        <v>0.18583351258335126</v>
      </c>
      <c r="P327" s="31">
        <v>3204540</v>
      </c>
      <c r="Q327" s="31">
        <v>17361219</v>
      </c>
      <c r="R327" s="31">
        <v>18094218</v>
      </c>
      <c r="S327" s="31">
        <v>3204540</v>
      </c>
      <c r="T327" s="36">
        <f t="shared" si="68"/>
        <v>0.18458035694382982</v>
      </c>
      <c r="U327" s="36">
        <f t="shared" si="69"/>
        <v>0.14579471624632556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4775878</v>
      </c>
      <c r="E329" s="31">
        <v>4775878</v>
      </c>
      <c r="F329" s="31">
        <v>693378</v>
      </c>
      <c r="G329" s="36">
        <f t="shared" si="63"/>
        <v>0.14518335686129336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693378</v>
      </c>
      <c r="O329" s="36">
        <f t="shared" si="67"/>
        <v>0.14518335686129336</v>
      </c>
      <c r="P329" s="31">
        <v>1358997</v>
      </c>
      <c r="Q329" s="31">
        <v>10312664</v>
      </c>
      <c r="R329" s="31">
        <v>10409615</v>
      </c>
      <c r="S329" s="31">
        <v>1358997</v>
      </c>
      <c r="T329" s="36">
        <f t="shared" si="68"/>
        <v>0.13177943158043354</v>
      </c>
      <c r="U329" s="36">
        <f t="shared" si="69"/>
        <v>-0.4897869531720821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2629999</v>
      </c>
      <c r="E331" s="31">
        <v>2629999</v>
      </c>
      <c r="F331" s="31">
        <v>299087</v>
      </c>
      <c r="G331" s="36">
        <f t="shared" si="63"/>
        <v>0.11372133601571711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299087</v>
      </c>
      <c r="O331" s="36">
        <f t="shared" si="67"/>
        <v>0.11372133601571711</v>
      </c>
      <c r="P331" s="31">
        <v>423528</v>
      </c>
      <c r="Q331" s="31">
        <v>2675602</v>
      </c>
      <c r="R331" s="31">
        <v>2453720</v>
      </c>
      <c r="S331" s="31">
        <v>423528</v>
      </c>
      <c r="T331" s="36">
        <f t="shared" si="68"/>
        <v>0.15829260106697485</v>
      </c>
      <c r="U331" s="36">
        <f t="shared" si="69"/>
        <v>-0.29382000717780166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37205886</v>
      </c>
      <c r="E332" s="32">
        <f>SUM(E324:E331)</f>
        <v>37009306</v>
      </c>
      <c r="F332" s="32">
        <f>SUM(F324:F331)</f>
        <v>7564762</v>
      </c>
      <c r="G332" s="37">
        <f t="shared" si="63"/>
        <v>0.20332164647281883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7564762</v>
      </c>
      <c r="O332" s="37">
        <f t="shared" si="67"/>
        <v>0.20332164647281883</v>
      </c>
      <c r="P332" s="32">
        <f>SUM(P324:P331)</f>
        <v>7901480</v>
      </c>
      <c r="Q332" s="32">
        <f>SUM(Q324:Q331)</f>
        <v>40063904</v>
      </c>
      <c r="R332" s="32">
        <f>SUM(R324:R331)</f>
        <v>40610809</v>
      </c>
      <c r="S332" s="32">
        <f>SUM(S324:S331)</f>
        <v>7901480</v>
      </c>
      <c r="T332" s="37">
        <f t="shared" si="68"/>
        <v>0.19722191826338242</v>
      </c>
      <c r="U332" s="37">
        <f t="shared" si="69"/>
        <v>-4.2614548160597732E-2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450732</v>
      </c>
      <c r="E333" s="31">
        <v>450732</v>
      </c>
      <c r="F333" s="31">
        <v>96622</v>
      </c>
      <c r="G333" s="36">
        <f t="shared" si="63"/>
        <v>0.21436685214273671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96622</v>
      </c>
      <c r="O333" s="36">
        <f t="shared" si="67"/>
        <v>0.21436685214273671</v>
      </c>
      <c r="P333" s="31">
        <v>99971</v>
      </c>
      <c r="Q333" s="31">
        <v>464460</v>
      </c>
      <c r="R333" s="31">
        <v>419496</v>
      </c>
      <c r="S333" s="31">
        <v>99971</v>
      </c>
      <c r="T333" s="36">
        <f t="shared" si="68"/>
        <v>0.21524135555268484</v>
      </c>
      <c r="U333" s="36">
        <f t="shared" si="69"/>
        <v>-3.3499714917326062E-2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270000</v>
      </c>
      <c r="E334" s="31">
        <v>270000</v>
      </c>
      <c r="F334" s="31">
        <v>140000</v>
      </c>
      <c r="G334" s="36">
        <f t="shared" si="63"/>
        <v>0.51851851851851849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140000</v>
      </c>
      <c r="O334" s="36">
        <f t="shared" si="67"/>
        <v>0.51851851851851849</v>
      </c>
      <c r="P334" s="31">
        <v>67500</v>
      </c>
      <c r="Q334" s="31">
        <v>270000</v>
      </c>
      <c r="R334" s="31">
        <v>270000</v>
      </c>
      <c r="S334" s="31">
        <v>67500</v>
      </c>
      <c r="T334" s="36">
        <f t="shared" si="68"/>
        <v>0.25</v>
      </c>
      <c r="U334" s="36">
        <f t="shared" si="69"/>
        <v>1.074074074074074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75000</v>
      </c>
      <c r="E336" s="31">
        <v>75000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20000</v>
      </c>
      <c r="Q336" s="31">
        <v>481494</v>
      </c>
      <c r="R336" s="31">
        <v>166000</v>
      </c>
      <c r="S336" s="31">
        <v>20000</v>
      </c>
      <c r="T336" s="36">
        <f t="shared" si="68"/>
        <v>4.1537381566540806E-2</v>
      </c>
      <c r="U336" s="36">
        <f t="shared" si="69"/>
        <v>-1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795732</v>
      </c>
      <c r="E337" s="32">
        <f>SUM(E333:E336)</f>
        <v>795732</v>
      </c>
      <c r="F337" s="32">
        <f>SUM(F333:F336)</f>
        <v>236622</v>
      </c>
      <c r="G337" s="37">
        <f t="shared" si="63"/>
        <v>0.29736393660177046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236622</v>
      </c>
      <c r="O337" s="37">
        <f t="shared" si="67"/>
        <v>0.29736393660177046</v>
      </c>
      <c r="P337" s="32">
        <f>SUM(P333:P336)</f>
        <v>187471</v>
      </c>
      <c r="Q337" s="32">
        <f>SUM(Q333:Q336)</f>
        <v>1215954</v>
      </c>
      <c r="R337" s="32">
        <f>SUM(R333:R336)</f>
        <v>855496</v>
      </c>
      <c r="S337" s="32">
        <f>SUM(S333:S336)</f>
        <v>187471</v>
      </c>
      <c r="T337" s="37">
        <f t="shared" si="68"/>
        <v>0.15417606258131475</v>
      </c>
      <c r="U337" s="37">
        <f t="shared" si="69"/>
        <v>0.26217921705223746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445731448</v>
      </c>
      <c r="E338" s="32">
        <f>SUM(E302,E304:E309,E311:E316,E318:E322,E324:E331,E333:E336)</f>
        <v>445490915</v>
      </c>
      <c r="F338" s="32">
        <f>SUM(F302,F304:F309,F311:F316,F318:F322,F324:F331,F333:F336)</f>
        <v>114336087</v>
      </c>
      <c r="G338" s="37">
        <f t="shared" si="63"/>
        <v>0.25651339503422249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114336087</v>
      </c>
      <c r="O338" s="37">
        <f t="shared" si="67"/>
        <v>0.25651339503422249</v>
      </c>
      <c r="P338" s="32">
        <f>SUM(P302,P304:P309,P311:P316,P318:P322,P324:P331,P333:P336)</f>
        <v>84632313</v>
      </c>
      <c r="Q338" s="32">
        <f>SUM(Q302,Q304:Q309,Q311:Q316,Q318:Q322,Q324:Q331,Q333:Q336)</f>
        <v>350425877</v>
      </c>
      <c r="R338" s="32">
        <f>SUM(R302,R304:R309,R311:R316,R318:R322,R324:R331,R333:R336)</f>
        <v>399708365</v>
      </c>
      <c r="S338" s="32">
        <f>SUM(S302,S304:S309,S311:S316,S318:S322,S324:S331,S333:S336)</f>
        <v>84632313</v>
      </c>
      <c r="T338" s="37">
        <f t="shared" si="68"/>
        <v>0.24151273794200992</v>
      </c>
      <c r="U338" s="37">
        <f t="shared" si="69"/>
        <v>0.35097438492553068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2770621072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2769423608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642885446</v>
      </c>
      <c r="G339" s="39">
        <f t="shared" si="63"/>
        <v>0.23203658287920506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642885446</v>
      </c>
      <c r="O339" s="39">
        <f t="shared" si="67"/>
        <v>0.23203658287920506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569505944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2650712529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2632319952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569505944</v>
      </c>
      <c r="T339" s="39">
        <f t="shared" si="68"/>
        <v>0.21485013473522538</v>
      </c>
      <c r="U339" s="39">
        <f t="shared" si="69"/>
        <v>0.12884764904227231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603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1508208660</v>
      </c>
      <c r="E8" s="31">
        <v>1508242344</v>
      </c>
      <c r="F8" s="31">
        <v>436639082</v>
      </c>
      <c r="G8" s="36">
        <f>IF(($D8       =0),0,($F8       /$D8       ))</f>
        <v>0.28950840396314925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436639082</v>
      </c>
      <c r="O8" s="36">
        <f>IF(($D8       =0),0,($N8       /$D8       ))</f>
        <v>0.28950840396314925</v>
      </c>
      <c r="P8" s="31">
        <v>371282008</v>
      </c>
      <c r="Q8" s="31">
        <v>1448481060</v>
      </c>
      <c r="R8" s="31">
        <v>1421669537</v>
      </c>
      <c r="S8" s="31">
        <v>371282008</v>
      </c>
      <c r="T8" s="36">
        <f>IF(($Q8       =0),0,($S8       /$Q8       ))</f>
        <v>0.25632506924184428</v>
      </c>
      <c r="U8" s="36">
        <f>IF(($P8       =0),0,(($F8       /$P8       )-1))</f>
        <v>0.1760308137527633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2170672070</v>
      </c>
      <c r="E9" s="31">
        <v>2170672070</v>
      </c>
      <c r="F9" s="31">
        <v>777440436</v>
      </c>
      <c r="G9" s="36">
        <f>IF(($D9       =0),0,($F9       /$D9       ))</f>
        <v>0.3581565574757683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777440436</v>
      </c>
      <c r="O9" s="36">
        <f>IF(($D9       =0),0,($N9       /$D9       ))</f>
        <v>0.3581565574757683</v>
      </c>
      <c r="P9" s="31">
        <v>312617429</v>
      </c>
      <c r="Q9" s="31">
        <v>2393506540</v>
      </c>
      <c r="R9" s="31">
        <v>2394184920</v>
      </c>
      <c r="S9" s="31">
        <v>312617429</v>
      </c>
      <c r="T9" s="36">
        <f>IF(($Q9       =0),0,($S9       /$Q9       ))</f>
        <v>0.13061064332834452</v>
      </c>
      <c r="U9" s="36">
        <f>IF(($P9       =0),0,(($F9       /$P9       )-1))</f>
        <v>1.4868748952573596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3678880730</v>
      </c>
      <c r="E10" s="32">
        <f>SUM(E8:E9)</f>
        <v>3678914414</v>
      </c>
      <c r="F10" s="32">
        <f>SUM(F8:F9)</f>
        <v>1214079518</v>
      </c>
      <c r="G10" s="37">
        <f t="shared" ref="G10:G54" si="0">IF(($D10      =0),0,($F10      /$D10      ))</f>
        <v>0.33001328586153972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1214079518</v>
      </c>
      <c r="O10" s="37">
        <f t="shared" ref="O10:O54" si="4">IF(($D10      =0),0,($N10      /$D10      ))</f>
        <v>0.33001328586153972</v>
      </c>
      <c r="P10" s="32">
        <f>SUM(P8:P9)</f>
        <v>683899437</v>
      </c>
      <c r="Q10" s="32">
        <f>SUM(Q8:Q9)</f>
        <v>3841987600</v>
      </c>
      <c r="R10" s="32">
        <f>SUM(R8:R9)</f>
        <v>3815854457</v>
      </c>
      <c r="S10" s="32">
        <f>SUM(S8:S9)</f>
        <v>683899437</v>
      </c>
      <c r="T10" s="37">
        <f t="shared" ref="T10:T54" si="5">IF(($Q10      =0),0,($S10      /$Q10      ))</f>
        <v>0.17800667472221929</v>
      </c>
      <c r="U10" s="37">
        <f t="shared" ref="U10:U54" si="6">IF(($P10      =0),0,(($F10      /$P10      )-1))</f>
        <v>0.77523105345091836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116290794</v>
      </c>
      <c r="E11" s="31">
        <v>116290794</v>
      </c>
      <c r="F11" s="31">
        <v>32166455</v>
      </c>
      <c r="G11" s="36">
        <f t="shared" si="0"/>
        <v>0.27660362349920836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32166455</v>
      </c>
      <c r="O11" s="36">
        <f t="shared" si="4"/>
        <v>0.27660362349920836</v>
      </c>
      <c r="P11" s="31">
        <v>19552123</v>
      </c>
      <c r="Q11" s="31">
        <v>94681536</v>
      </c>
      <c r="R11" s="31">
        <v>129824053</v>
      </c>
      <c r="S11" s="31">
        <v>19552123</v>
      </c>
      <c r="T11" s="36">
        <f t="shared" si="5"/>
        <v>0.20650407488108347</v>
      </c>
      <c r="U11" s="36">
        <f t="shared" si="6"/>
        <v>0.6451643128472544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82292647</v>
      </c>
      <c r="E12" s="31">
        <v>82557387</v>
      </c>
      <c r="F12" s="31">
        <v>15543890</v>
      </c>
      <c r="G12" s="36">
        <f t="shared" si="0"/>
        <v>0.18888552703864295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15543890</v>
      </c>
      <c r="O12" s="36">
        <f t="shared" si="4"/>
        <v>0.18888552703864295</v>
      </c>
      <c r="P12" s="31">
        <v>13759951</v>
      </c>
      <c r="Q12" s="31">
        <v>69670927</v>
      </c>
      <c r="R12" s="31">
        <v>74085238</v>
      </c>
      <c r="S12" s="31">
        <v>13759951</v>
      </c>
      <c r="T12" s="36">
        <f t="shared" si="5"/>
        <v>0.19749918068407502</v>
      </c>
      <c r="U12" s="36">
        <f t="shared" si="6"/>
        <v>0.12964719133084124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127600633</v>
      </c>
      <c r="E13" s="31">
        <v>127600633</v>
      </c>
      <c r="F13" s="31">
        <v>6298221</v>
      </c>
      <c r="G13" s="36">
        <f t="shared" si="0"/>
        <v>4.9358853885936443E-2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6298221</v>
      </c>
      <c r="O13" s="36">
        <f t="shared" si="4"/>
        <v>4.9358853885936443E-2</v>
      </c>
      <c r="P13" s="31">
        <v>8956971</v>
      </c>
      <c r="Q13" s="31">
        <v>164032092</v>
      </c>
      <c r="R13" s="31">
        <v>120538549</v>
      </c>
      <c r="S13" s="31">
        <v>8956971</v>
      </c>
      <c r="T13" s="36">
        <f t="shared" si="5"/>
        <v>5.4604991564699425E-2</v>
      </c>
      <c r="U13" s="36">
        <f t="shared" si="6"/>
        <v>-0.29683583881202702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98903858</v>
      </c>
      <c r="E14" s="31">
        <v>98903858</v>
      </c>
      <c r="F14" s="31">
        <v>24581742</v>
      </c>
      <c r="G14" s="36">
        <f t="shared" si="0"/>
        <v>0.24854179095824552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24581742</v>
      </c>
      <c r="O14" s="36">
        <f t="shared" si="4"/>
        <v>0.24854179095824552</v>
      </c>
      <c r="P14" s="31">
        <v>24676644</v>
      </c>
      <c r="Q14" s="31">
        <v>113581975</v>
      </c>
      <c r="R14" s="31">
        <v>113406176</v>
      </c>
      <c r="S14" s="31">
        <v>24676644</v>
      </c>
      <c r="T14" s="36">
        <f t="shared" si="5"/>
        <v>0.21725845144002823</v>
      </c>
      <c r="U14" s="36">
        <f t="shared" si="6"/>
        <v>-3.8458227950283197E-3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62509923</v>
      </c>
      <c r="E15" s="31">
        <v>62509923</v>
      </c>
      <c r="F15" s="31">
        <v>18052347</v>
      </c>
      <c r="G15" s="36">
        <f t="shared" si="0"/>
        <v>0.28879170111919672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18052347</v>
      </c>
      <c r="O15" s="36">
        <f t="shared" si="4"/>
        <v>0.28879170111919672</v>
      </c>
      <c r="P15" s="31">
        <v>8816268</v>
      </c>
      <c r="Q15" s="31">
        <v>88002667</v>
      </c>
      <c r="R15" s="31">
        <v>84969317</v>
      </c>
      <c r="S15" s="31">
        <v>8816268</v>
      </c>
      <c r="T15" s="36">
        <f t="shared" si="5"/>
        <v>0.10018182744393417</v>
      </c>
      <c r="U15" s="36">
        <f t="shared" si="6"/>
        <v>1.0476177675179565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241417251</v>
      </c>
      <c r="E16" s="31">
        <v>241417251</v>
      </c>
      <c r="F16" s="31">
        <v>46122987</v>
      </c>
      <c r="G16" s="36">
        <f t="shared" si="0"/>
        <v>0.19105091624127557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46122987</v>
      </c>
      <c r="O16" s="36">
        <f t="shared" si="4"/>
        <v>0.19105091624127557</v>
      </c>
      <c r="P16" s="31">
        <v>37871928</v>
      </c>
      <c r="Q16" s="31">
        <v>198047168</v>
      </c>
      <c r="R16" s="31">
        <v>226521031</v>
      </c>
      <c r="S16" s="31">
        <v>37871928</v>
      </c>
      <c r="T16" s="36">
        <f t="shared" si="5"/>
        <v>0.19122680916093684</v>
      </c>
      <c r="U16" s="36">
        <f t="shared" si="6"/>
        <v>0.21786741356289019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72351870</v>
      </c>
      <c r="E17" s="31">
        <v>72351870</v>
      </c>
      <c r="F17" s="31">
        <v>11654674</v>
      </c>
      <c r="G17" s="36">
        <f t="shared" si="0"/>
        <v>0.16108324498039928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11654674</v>
      </c>
      <c r="O17" s="36">
        <f t="shared" si="4"/>
        <v>0.16108324498039928</v>
      </c>
      <c r="P17" s="31">
        <v>8584030</v>
      </c>
      <c r="Q17" s="31">
        <v>41689381</v>
      </c>
      <c r="R17" s="31">
        <v>38696270</v>
      </c>
      <c r="S17" s="31">
        <v>8584030</v>
      </c>
      <c r="T17" s="36">
        <f t="shared" si="5"/>
        <v>0.20590447241229126</v>
      </c>
      <c r="U17" s="36">
        <f t="shared" si="6"/>
        <v>0.3577158980106081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52111820</v>
      </c>
      <c r="E18" s="31">
        <v>54532851</v>
      </c>
      <c r="F18" s="31">
        <v>8436812</v>
      </c>
      <c r="G18" s="36">
        <f t="shared" si="0"/>
        <v>0.16189824112840426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8436812</v>
      </c>
      <c r="O18" s="36">
        <f t="shared" si="4"/>
        <v>0.16189824112840426</v>
      </c>
      <c r="P18" s="31">
        <v>8105090</v>
      </c>
      <c r="Q18" s="31">
        <v>50949210</v>
      </c>
      <c r="R18" s="31">
        <v>53226210</v>
      </c>
      <c r="S18" s="31">
        <v>8105090</v>
      </c>
      <c r="T18" s="36">
        <f t="shared" si="5"/>
        <v>0.15908176005084279</v>
      </c>
      <c r="U18" s="36">
        <f t="shared" si="6"/>
        <v>4.0927614622416231E-2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853478796</v>
      </c>
      <c r="E19" s="32">
        <f>SUM(E11:E18)</f>
        <v>856164567</v>
      </c>
      <c r="F19" s="32">
        <f>SUM(F11:F18)</f>
        <v>162857128</v>
      </c>
      <c r="G19" s="37">
        <f t="shared" si="0"/>
        <v>0.19081566966076097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162857128</v>
      </c>
      <c r="O19" s="37">
        <f t="shared" si="4"/>
        <v>0.19081566966076097</v>
      </c>
      <c r="P19" s="32">
        <f>SUM(P11:P18)</f>
        <v>130323005</v>
      </c>
      <c r="Q19" s="32">
        <f>SUM(Q11:Q18)</f>
        <v>820654956</v>
      </c>
      <c r="R19" s="32">
        <f>SUM(R11:R18)</f>
        <v>841266844</v>
      </c>
      <c r="S19" s="32">
        <f>SUM(S11:S18)</f>
        <v>130323005</v>
      </c>
      <c r="T19" s="37">
        <f t="shared" si="5"/>
        <v>0.15880365316407105</v>
      </c>
      <c r="U19" s="37">
        <f t="shared" si="6"/>
        <v>0.2496422101378033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144444725</v>
      </c>
      <c r="E20" s="31">
        <v>144444725</v>
      </c>
      <c r="F20" s="31">
        <v>5862344</v>
      </c>
      <c r="G20" s="36">
        <f t="shared" si="0"/>
        <v>4.0585379632243408E-2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5862344</v>
      </c>
      <c r="O20" s="36">
        <f t="shared" si="4"/>
        <v>4.0585379632243408E-2</v>
      </c>
      <c r="P20" s="31">
        <v>13723409</v>
      </c>
      <c r="Q20" s="31">
        <v>132471768</v>
      </c>
      <c r="R20" s="31">
        <v>134664796</v>
      </c>
      <c r="S20" s="31">
        <v>13723409</v>
      </c>
      <c r="T20" s="36">
        <f t="shared" si="5"/>
        <v>0.10359497126965196</v>
      </c>
      <c r="U20" s="36">
        <f t="shared" si="6"/>
        <v>-0.57282159265237964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176452758</v>
      </c>
      <c r="E21" s="31">
        <v>180699479</v>
      </c>
      <c r="F21" s="31">
        <v>40154149</v>
      </c>
      <c r="G21" s="36">
        <f t="shared" si="0"/>
        <v>0.22756317019425676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40154149</v>
      </c>
      <c r="O21" s="36">
        <f t="shared" si="4"/>
        <v>0.22756317019425676</v>
      </c>
      <c r="P21" s="31">
        <v>34621704</v>
      </c>
      <c r="Q21" s="31">
        <v>171559489</v>
      </c>
      <c r="R21" s="31">
        <v>204136413</v>
      </c>
      <c r="S21" s="31">
        <v>34621704</v>
      </c>
      <c r="T21" s="36">
        <f t="shared" si="5"/>
        <v>0.20180582375131695</v>
      </c>
      <c r="U21" s="36">
        <f t="shared" si="6"/>
        <v>0.15979701634558485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50711987</v>
      </c>
      <c r="E22" s="31">
        <v>50711987</v>
      </c>
      <c r="F22" s="31">
        <v>8024823</v>
      </c>
      <c r="G22" s="36">
        <f t="shared" si="0"/>
        <v>0.15824311912684472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8024823</v>
      </c>
      <c r="O22" s="36">
        <f t="shared" si="4"/>
        <v>0.15824311912684472</v>
      </c>
      <c r="P22" s="31">
        <v>10676796</v>
      </c>
      <c r="Q22" s="31">
        <v>43745465</v>
      </c>
      <c r="R22" s="31">
        <v>45853657</v>
      </c>
      <c r="S22" s="31">
        <v>10676796</v>
      </c>
      <c r="T22" s="36">
        <f t="shared" si="5"/>
        <v>0.24406635064914728</v>
      </c>
      <c r="U22" s="36">
        <f t="shared" si="6"/>
        <v>-0.2483865946300744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62599320</v>
      </c>
      <c r="E23" s="31">
        <v>62599320</v>
      </c>
      <c r="F23" s="31">
        <v>14268921</v>
      </c>
      <c r="G23" s="36">
        <f t="shared" si="0"/>
        <v>0.22794051117488176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14268921</v>
      </c>
      <c r="O23" s="36">
        <f t="shared" si="4"/>
        <v>0.22794051117488176</v>
      </c>
      <c r="P23" s="31">
        <v>10838707</v>
      </c>
      <c r="Q23" s="31">
        <v>48441910</v>
      </c>
      <c r="R23" s="31">
        <v>55564627</v>
      </c>
      <c r="S23" s="31">
        <v>10838707</v>
      </c>
      <c r="T23" s="36">
        <f t="shared" si="5"/>
        <v>0.22374648315890105</v>
      </c>
      <c r="U23" s="36">
        <f t="shared" si="6"/>
        <v>0.31647815555859204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110996125</v>
      </c>
      <c r="E24" s="31">
        <v>110996123</v>
      </c>
      <c r="F24" s="31">
        <v>16485724</v>
      </c>
      <c r="G24" s="36">
        <f t="shared" si="0"/>
        <v>0.14852522103812182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16485724</v>
      </c>
      <c r="O24" s="36">
        <f t="shared" si="4"/>
        <v>0.14852522103812182</v>
      </c>
      <c r="P24" s="31">
        <v>16638993</v>
      </c>
      <c r="Q24" s="31">
        <v>103620554</v>
      </c>
      <c r="R24" s="31">
        <v>106110554</v>
      </c>
      <c r="S24" s="31">
        <v>16638993</v>
      </c>
      <c r="T24" s="36">
        <f t="shared" si="5"/>
        <v>0.16057618259790427</v>
      </c>
      <c r="U24" s="36">
        <f t="shared" si="6"/>
        <v>-9.2114348506546762E-3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153744016</v>
      </c>
      <c r="E25" s="31">
        <v>153744016</v>
      </c>
      <c r="F25" s="31">
        <v>21240715</v>
      </c>
      <c r="G25" s="36">
        <f t="shared" si="0"/>
        <v>0.13815636896072755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21240715</v>
      </c>
      <c r="O25" s="36">
        <f t="shared" si="4"/>
        <v>0.13815636896072755</v>
      </c>
      <c r="P25" s="31">
        <v>39900049</v>
      </c>
      <c r="Q25" s="31">
        <v>117325903</v>
      </c>
      <c r="R25" s="31">
        <v>151490003</v>
      </c>
      <c r="S25" s="31">
        <v>39900049</v>
      </c>
      <c r="T25" s="36">
        <f t="shared" si="5"/>
        <v>0.34007877186336249</v>
      </c>
      <c r="U25" s="36">
        <f t="shared" si="6"/>
        <v>-0.46765190689364822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340962034</v>
      </c>
      <c r="E26" s="31">
        <v>340962034</v>
      </c>
      <c r="F26" s="31">
        <v>77088865</v>
      </c>
      <c r="G26" s="36">
        <f t="shared" si="0"/>
        <v>0.22609222527104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77088865</v>
      </c>
      <c r="O26" s="36">
        <f t="shared" si="4"/>
        <v>0.22609222527104</v>
      </c>
      <c r="P26" s="31">
        <v>70804257</v>
      </c>
      <c r="Q26" s="31">
        <v>363238266</v>
      </c>
      <c r="R26" s="31">
        <v>361531958</v>
      </c>
      <c r="S26" s="31">
        <v>70804257</v>
      </c>
      <c r="T26" s="36">
        <f t="shared" si="5"/>
        <v>0.19492510461439105</v>
      </c>
      <c r="U26" s="36">
        <f t="shared" si="6"/>
        <v>8.8760312815654663E-2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1039910965</v>
      </c>
      <c r="E27" s="32">
        <f>SUM(E20:E26)</f>
        <v>1044157684</v>
      </c>
      <c r="F27" s="32">
        <f>SUM(F20:F26)</f>
        <v>183125541</v>
      </c>
      <c r="G27" s="37">
        <f t="shared" si="0"/>
        <v>0.17609732675527659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183125541</v>
      </c>
      <c r="O27" s="37">
        <f t="shared" si="4"/>
        <v>0.17609732675527659</v>
      </c>
      <c r="P27" s="32">
        <f>SUM(P20:P26)</f>
        <v>197203915</v>
      </c>
      <c r="Q27" s="32">
        <f>SUM(Q20:Q26)</f>
        <v>980403355</v>
      </c>
      <c r="R27" s="32">
        <f>SUM(R20:R26)</f>
        <v>1059352008</v>
      </c>
      <c r="S27" s="32">
        <f>SUM(S20:S26)</f>
        <v>197203915</v>
      </c>
      <c r="T27" s="37">
        <f t="shared" si="5"/>
        <v>0.20114569579374808</v>
      </c>
      <c r="U27" s="37">
        <f t="shared" si="6"/>
        <v>-7.1389931584268984E-2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57661516</v>
      </c>
      <c r="E28" s="31">
        <v>57661516</v>
      </c>
      <c r="F28" s="31">
        <v>27295074</v>
      </c>
      <c r="G28" s="36">
        <f t="shared" si="0"/>
        <v>0.47336726283783453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27295074</v>
      </c>
      <c r="O28" s="36">
        <f t="shared" si="4"/>
        <v>0.47336726283783453</v>
      </c>
      <c r="P28" s="31">
        <v>8196935</v>
      </c>
      <c r="Q28" s="31">
        <v>47103112</v>
      </c>
      <c r="R28" s="31">
        <v>56112367</v>
      </c>
      <c r="S28" s="31">
        <v>8196935</v>
      </c>
      <c r="T28" s="36">
        <f t="shared" si="5"/>
        <v>0.17402109227942306</v>
      </c>
      <c r="U28" s="36">
        <f t="shared" si="6"/>
        <v>2.3299122171884981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140148813</v>
      </c>
      <c r="E29" s="31">
        <v>140148813</v>
      </c>
      <c r="F29" s="31">
        <v>17369903</v>
      </c>
      <c r="G29" s="36">
        <f t="shared" si="0"/>
        <v>0.12393899475980578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17369903</v>
      </c>
      <c r="O29" s="36">
        <f t="shared" si="4"/>
        <v>0.12393899475980578</v>
      </c>
      <c r="P29" s="31">
        <v>18122788</v>
      </c>
      <c r="Q29" s="31">
        <v>91913306</v>
      </c>
      <c r="R29" s="31">
        <v>90805818</v>
      </c>
      <c r="S29" s="31">
        <v>18122788</v>
      </c>
      <c r="T29" s="36">
        <f t="shared" si="5"/>
        <v>0.19717262699700955</v>
      </c>
      <c r="U29" s="36">
        <f t="shared" si="6"/>
        <v>-4.1543552791104776E-2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74865624</v>
      </c>
      <c r="E30" s="31">
        <v>74865624</v>
      </c>
      <c r="F30" s="31">
        <v>18627090</v>
      </c>
      <c r="G30" s="36">
        <f t="shared" si="0"/>
        <v>0.24880698249439556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18627090</v>
      </c>
      <c r="O30" s="36">
        <f t="shared" si="4"/>
        <v>0.24880698249439556</v>
      </c>
      <c r="P30" s="31">
        <v>18898842</v>
      </c>
      <c r="Q30" s="31">
        <v>72414918</v>
      </c>
      <c r="R30" s="31">
        <v>75235518</v>
      </c>
      <c r="S30" s="31">
        <v>18898842</v>
      </c>
      <c r="T30" s="36">
        <f t="shared" si="5"/>
        <v>0.2609799544342507</v>
      </c>
      <c r="U30" s="36">
        <f t="shared" si="6"/>
        <v>-1.4379293715456209E-2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121984985</v>
      </c>
      <c r="E31" s="31">
        <v>121984985</v>
      </c>
      <c r="F31" s="31">
        <v>18262091</v>
      </c>
      <c r="G31" s="36">
        <f t="shared" si="0"/>
        <v>0.14970769558237024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18262091</v>
      </c>
      <c r="O31" s="36">
        <f t="shared" si="4"/>
        <v>0.14970769558237024</v>
      </c>
      <c r="P31" s="31">
        <v>15423792</v>
      </c>
      <c r="Q31" s="31">
        <v>127801029</v>
      </c>
      <c r="R31" s="31">
        <v>122007822</v>
      </c>
      <c r="S31" s="31">
        <v>15423792</v>
      </c>
      <c r="T31" s="36">
        <f t="shared" si="5"/>
        <v>0.12068597663638529</v>
      </c>
      <c r="U31" s="36">
        <f t="shared" si="6"/>
        <v>0.18402082963774413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48436241</v>
      </c>
      <c r="E32" s="31">
        <v>48436241</v>
      </c>
      <c r="F32" s="31">
        <v>9731534</v>
      </c>
      <c r="G32" s="36">
        <f t="shared" si="0"/>
        <v>0.2009143112488849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9731534</v>
      </c>
      <c r="O32" s="36">
        <f t="shared" si="4"/>
        <v>0.2009143112488849</v>
      </c>
      <c r="P32" s="31">
        <v>7842684</v>
      </c>
      <c r="Q32" s="31">
        <v>38500098</v>
      </c>
      <c r="R32" s="31">
        <v>44236253</v>
      </c>
      <c r="S32" s="31">
        <v>7842684</v>
      </c>
      <c r="T32" s="36">
        <f t="shared" si="5"/>
        <v>0.20370555939883581</v>
      </c>
      <c r="U32" s="36">
        <f t="shared" si="6"/>
        <v>0.24084229327612849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256458865</v>
      </c>
      <c r="E33" s="31">
        <v>259068865</v>
      </c>
      <c r="F33" s="31">
        <v>66324245</v>
      </c>
      <c r="G33" s="36">
        <f t="shared" si="0"/>
        <v>0.25861552884904171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66324245</v>
      </c>
      <c r="O33" s="36">
        <f t="shared" si="4"/>
        <v>0.25861552884904171</v>
      </c>
      <c r="P33" s="31">
        <v>57415141</v>
      </c>
      <c r="Q33" s="31">
        <v>198318191</v>
      </c>
      <c r="R33" s="31">
        <v>241309770</v>
      </c>
      <c r="S33" s="31">
        <v>57415141</v>
      </c>
      <c r="T33" s="36">
        <f t="shared" si="5"/>
        <v>0.28951020937862426</v>
      </c>
      <c r="U33" s="36">
        <f t="shared" si="6"/>
        <v>0.15516994027760034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314561276</v>
      </c>
      <c r="E34" s="31">
        <v>314561276</v>
      </c>
      <c r="F34" s="31">
        <v>68740928</v>
      </c>
      <c r="G34" s="36">
        <f t="shared" si="0"/>
        <v>0.21852953063427935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68740928</v>
      </c>
      <c r="O34" s="36">
        <f t="shared" si="4"/>
        <v>0.21852953063427935</v>
      </c>
      <c r="P34" s="31">
        <v>38328887</v>
      </c>
      <c r="Q34" s="31">
        <v>282233683</v>
      </c>
      <c r="R34" s="31">
        <v>297569767</v>
      </c>
      <c r="S34" s="31">
        <v>38328887</v>
      </c>
      <c r="T34" s="36">
        <f t="shared" si="5"/>
        <v>0.13580550199601796</v>
      </c>
      <c r="U34" s="36">
        <f t="shared" si="6"/>
        <v>0.79344962456123502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1014117320</v>
      </c>
      <c r="E35" s="32">
        <f>SUM(E28:E34)</f>
        <v>1016727320</v>
      </c>
      <c r="F35" s="32">
        <f>SUM(F28:F34)</f>
        <v>226350865</v>
      </c>
      <c r="G35" s="37">
        <f t="shared" si="0"/>
        <v>0.22319988085796622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226350865</v>
      </c>
      <c r="O35" s="37">
        <f t="shared" si="4"/>
        <v>0.22319988085796622</v>
      </c>
      <c r="P35" s="32">
        <f>SUM(P28:P34)</f>
        <v>164229069</v>
      </c>
      <c r="Q35" s="32">
        <f>SUM(Q28:Q34)</f>
        <v>858284337</v>
      </c>
      <c r="R35" s="32">
        <f>SUM(R28:R34)</f>
        <v>927277315</v>
      </c>
      <c r="S35" s="32">
        <f>SUM(S28:S34)</f>
        <v>164229069</v>
      </c>
      <c r="T35" s="37">
        <f t="shared" si="5"/>
        <v>0.19134576028037198</v>
      </c>
      <c r="U35" s="37">
        <f t="shared" si="6"/>
        <v>0.37826309543287984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120010872</v>
      </c>
      <c r="E36" s="31">
        <v>120010872</v>
      </c>
      <c r="F36" s="31">
        <v>21570013</v>
      </c>
      <c r="G36" s="36">
        <f t="shared" si="0"/>
        <v>0.17973382444883826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21570013</v>
      </c>
      <c r="O36" s="36">
        <f t="shared" si="4"/>
        <v>0.17973382444883826</v>
      </c>
      <c r="P36" s="31">
        <v>22916423</v>
      </c>
      <c r="Q36" s="31">
        <v>127596120</v>
      </c>
      <c r="R36" s="31">
        <v>131026798</v>
      </c>
      <c r="S36" s="31">
        <v>22916423</v>
      </c>
      <c r="T36" s="36">
        <f t="shared" si="5"/>
        <v>0.17960125276536623</v>
      </c>
      <c r="U36" s="36">
        <f t="shared" si="6"/>
        <v>-5.8753061068911094E-2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97009359</v>
      </c>
      <c r="E37" s="31">
        <v>97009624</v>
      </c>
      <c r="F37" s="31">
        <v>17003242</v>
      </c>
      <c r="G37" s="36">
        <f t="shared" si="0"/>
        <v>0.17527424338511505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17003242</v>
      </c>
      <c r="O37" s="36">
        <f t="shared" si="4"/>
        <v>0.17527424338511505</v>
      </c>
      <c r="P37" s="31">
        <v>16515234</v>
      </c>
      <c r="Q37" s="31">
        <v>93070836</v>
      </c>
      <c r="R37" s="31">
        <v>94035157</v>
      </c>
      <c r="S37" s="31">
        <v>16515234</v>
      </c>
      <c r="T37" s="36">
        <f t="shared" si="5"/>
        <v>0.17744800315321119</v>
      </c>
      <c r="U37" s="36">
        <f t="shared" si="6"/>
        <v>2.9548960674732117E-2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114770119</v>
      </c>
      <c r="E38" s="31">
        <v>114770119</v>
      </c>
      <c r="F38" s="31">
        <v>30034074</v>
      </c>
      <c r="G38" s="36">
        <f t="shared" si="0"/>
        <v>0.26168896801440106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30034074</v>
      </c>
      <c r="O38" s="36">
        <f t="shared" si="4"/>
        <v>0.26168896801440106</v>
      </c>
      <c r="P38" s="31">
        <v>24110752</v>
      </c>
      <c r="Q38" s="31">
        <v>94823551</v>
      </c>
      <c r="R38" s="31">
        <v>126065187</v>
      </c>
      <c r="S38" s="31">
        <v>24110752</v>
      </c>
      <c r="T38" s="36">
        <f t="shared" si="5"/>
        <v>0.25426965923265205</v>
      </c>
      <c r="U38" s="36">
        <f t="shared" si="6"/>
        <v>0.24567139175086705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148013104</v>
      </c>
      <c r="E39" s="31">
        <v>148013104</v>
      </c>
      <c r="F39" s="31">
        <v>24673505</v>
      </c>
      <c r="G39" s="36">
        <f t="shared" si="0"/>
        <v>0.16669811208067092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24673505</v>
      </c>
      <c r="O39" s="36">
        <f t="shared" si="4"/>
        <v>0.16669811208067092</v>
      </c>
      <c r="P39" s="31">
        <v>30791889</v>
      </c>
      <c r="Q39" s="31">
        <v>143870438</v>
      </c>
      <c r="R39" s="31">
        <v>146398458</v>
      </c>
      <c r="S39" s="31">
        <v>30791889</v>
      </c>
      <c r="T39" s="36">
        <f t="shared" si="5"/>
        <v>0.21402512863691983</v>
      </c>
      <c r="U39" s="36">
        <f t="shared" si="6"/>
        <v>-0.19870115795753873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479803454</v>
      </c>
      <c r="E40" s="32">
        <f>SUM(E36:E39)</f>
        <v>479803719</v>
      </c>
      <c r="F40" s="32">
        <f>SUM(F36:F39)</f>
        <v>93280834</v>
      </c>
      <c r="G40" s="37">
        <f t="shared" si="0"/>
        <v>0.1944146779735354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93280834</v>
      </c>
      <c r="O40" s="37">
        <f t="shared" si="4"/>
        <v>0.1944146779735354</v>
      </c>
      <c r="P40" s="32">
        <f>SUM(P36:P39)</f>
        <v>94334298</v>
      </c>
      <c r="Q40" s="32">
        <f>SUM(Q36:Q39)</f>
        <v>459360945</v>
      </c>
      <c r="R40" s="32">
        <f>SUM(R36:R39)</f>
        <v>497525600</v>
      </c>
      <c r="S40" s="32">
        <f>SUM(S36:S39)</f>
        <v>94334298</v>
      </c>
      <c r="T40" s="37">
        <f t="shared" si="5"/>
        <v>0.20535985705097329</v>
      </c>
      <c r="U40" s="37">
        <f t="shared" si="6"/>
        <v>-1.1167348698561397E-2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218532977</v>
      </c>
      <c r="E41" s="31">
        <v>218532977</v>
      </c>
      <c r="F41" s="31">
        <v>24879640</v>
      </c>
      <c r="G41" s="36">
        <f t="shared" si="0"/>
        <v>0.11384844677240634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24879640</v>
      </c>
      <c r="O41" s="36">
        <f t="shared" si="4"/>
        <v>0.11384844677240634</v>
      </c>
      <c r="P41" s="31">
        <v>28852382</v>
      </c>
      <c r="Q41" s="31">
        <v>215479194</v>
      </c>
      <c r="R41" s="31">
        <v>184164322</v>
      </c>
      <c r="S41" s="31">
        <v>28852382</v>
      </c>
      <c r="T41" s="36">
        <f t="shared" si="5"/>
        <v>0.13389869093347362</v>
      </c>
      <c r="U41" s="36">
        <f t="shared" si="6"/>
        <v>-0.13769199368010587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75936181</v>
      </c>
      <c r="E42" s="31">
        <v>75936181</v>
      </c>
      <c r="F42" s="31">
        <v>15345501</v>
      </c>
      <c r="G42" s="36">
        <f t="shared" si="0"/>
        <v>0.20208418171569623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15345501</v>
      </c>
      <c r="O42" s="36">
        <f t="shared" si="4"/>
        <v>0.20208418171569623</v>
      </c>
      <c r="P42" s="31">
        <v>13695731</v>
      </c>
      <c r="Q42" s="31">
        <v>59990480</v>
      </c>
      <c r="R42" s="31">
        <v>69853882</v>
      </c>
      <c r="S42" s="31">
        <v>13695731</v>
      </c>
      <c r="T42" s="36">
        <f t="shared" si="5"/>
        <v>0.22829840668052664</v>
      </c>
      <c r="U42" s="36">
        <f t="shared" si="6"/>
        <v>0.12045870351863663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185228992</v>
      </c>
      <c r="E43" s="31">
        <v>192266509</v>
      </c>
      <c r="F43" s="31">
        <v>25944111</v>
      </c>
      <c r="G43" s="36">
        <f t="shared" si="0"/>
        <v>0.14006506605618196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25944111</v>
      </c>
      <c r="O43" s="36">
        <f t="shared" si="4"/>
        <v>0.14006506605618196</v>
      </c>
      <c r="P43" s="31">
        <v>27695140</v>
      </c>
      <c r="Q43" s="31">
        <v>201441357</v>
      </c>
      <c r="R43" s="31">
        <v>195304428</v>
      </c>
      <c r="S43" s="31">
        <v>27695140</v>
      </c>
      <c r="T43" s="36">
        <f t="shared" si="5"/>
        <v>0.13748487605750193</v>
      </c>
      <c r="U43" s="36">
        <f t="shared" si="6"/>
        <v>-6.3225136251342295E-2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115452775</v>
      </c>
      <c r="E44" s="31">
        <v>115452775</v>
      </c>
      <c r="F44" s="31">
        <v>20276578</v>
      </c>
      <c r="G44" s="36">
        <f t="shared" si="0"/>
        <v>0.17562659710864464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20276578</v>
      </c>
      <c r="O44" s="36">
        <f t="shared" si="4"/>
        <v>0.17562659710864464</v>
      </c>
      <c r="P44" s="31">
        <v>9955019</v>
      </c>
      <c r="Q44" s="31">
        <v>112089795</v>
      </c>
      <c r="R44" s="31">
        <v>90825172</v>
      </c>
      <c r="S44" s="31">
        <v>9955019</v>
      </c>
      <c r="T44" s="36">
        <f t="shared" si="5"/>
        <v>8.8812893270078686E-2</v>
      </c>
      <c r="U44" s="36">
        <f t="shared" si="6"/>
        <v>1.0368196183251883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420108947</v>
      </c>
      <c r="E45" s="31">
        <v>420108947</v>
      </c>
      <c r="F45" s="31">
        <v>80613998</v>
      </c>
      <c r="G45" s="36">
        <f t="shared" si="0"/>
        <v>0.1918883151041294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80613998</v>
      </c>
      <c r="O45" s="36">
        <f t="shared" si="4"/>
        <v>0.1918883151041294</v>
      </c>
      <c r="P45" s="31">
        <v>82982547</v>
      </c>
      <c r="Q45" s="31">
        <v>353433424</v>
      </c>
      <c r="R45" s="31">
        <v>344270541</v>
      </c>
      <c r="S45" s="31">
        <v>82982547</v>
      </c>
      <c r="T45" s="36">
        <f t="shared" si="5"/>
        <v>0.23478975491576598</v>
      </c>
      <c r="U45" s="36">
        <f t="shared" si="6"/>
        <v>-2.8542736823925163E-2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344443191</v>
      </c>
      <c r="E46" s="31">
        <v>344443191</v>
      </c>
      <c r="F46" s="31">
        <v>22335269</v>
      </c>
      <c r="G46" s="36">
        <f t="shared" si="0"/>
        <v>6.4844565326303699E-2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22335269</v>
      </c>
      <c r="O46" s="36">
        <f t="shared" si="4"/>
        <v>6.4844565326303699E-2</v>
      </c>
      <c r="P46" s="31">
        <v>62743091</v>
      </c>
      <c r="Q46" s="31">
        <v>300270478</v>
      </c>
      <c r="R46" s="31">
        <v>323218990</v>
      </c>
      <c r="S46" s="31">
        <v>62743091</v>
      </c>
      <c r="T46" s="36">
        <f t="shared" si="5"/>
        <v>0.20895524401170068</v>
      </c>
      <c r="U46" s="36">
        <f t="shared" si="6"/>
        <v>-0.6440202635219231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1359703063</v>
      </c>
      <c r="E47" s="32">
        <f>SUM(E41:E46)</f>
        <v>1366740580</v>
      </c>
      <c r="F47" s="32">
        <f>SUM(F41:F46)</f>
        <v>189395097</v>
      </c>
      <c r="G47" s="37">
        <f t="shared" si="0"/>
        <v>0.1392915130911932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189395097</v>
      </c>
      <c r="O47" s="37">
        <f t="shared" si="4"/>
        <v>0.1392915130911932</v>
      </c>
      <c r="P47" s="32">
        <f>SUM(P41:P46)</f>
        <v>225923910</v>
      </c>
      <c r="Q47" s="32">
        <f>SUM(Q41:Q46)</f>
        <v>1242704728</v>
      </c>
      <c r="R47" s="32">
        <f>SUM(R41:R46)</f>
        <v>1207637335</v>
      </c>
      <c r="S47" s="32">
        <f>SUM(S41:S46)</f>
        <v>225923910</v>
      </c>
      <c r="T47" s="37">
        <f t="shared" si="5"/>
        <v>0.18180015325410431</v>
      </c>
      <c r="U47" s="37">
        <f t="shared" si="6"/>
        <v>-0.16168635271937348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194744172</v>
      </c>
      <c r="E48" s="31">
        <v>194744172</v>
      </c>
      <c r="F48" s="31">
        <v>40111793</v>
      </c>
      <c r="G48" s="36">
        <f t="shared" si="0"/>
        <v>0.20597172479184639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40111793</v>
      </c>
      <c r="O48" s="36">
        <f t="shared" si="4"/>
        <v>0.20597172479184639</v>
      </c>
      <c r="P48" s="31">
        <v>40575318</v>
      </c>
      <c r="Q48" s="31">
        <v>191437872</v>
      </c>
      <c r="R48" s="31">
        <v>195682872</v>
      </c>
      <c r="S48" s="31">
        <v>40575318</v>
      </c>
      <c r="T48" s="36">
        <f t="shared" si="5"/>
        <v>0.21195031879585458</v>
      </c>
      <c r="U48" s="36">
        <f t="shared" si="6"/>
        <v>-1.1423816813955767E-2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137461671</v>
      </c>
      <c r="E49" s="31">
        <v>143218971</v>
      </c>
      <c r="F49" s="31">
        <v>35141972</v>
      </c>
      <c r="G49" s="36">
        <f t="shared" si="0"/>
        <v>0.2556492420348942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35141972</v>
      </c>
      <c r="O49" s="36">
        <f t="shared" si="4"/>
        <v>0.2556492420348942</v>
      </c>
      <c r="P49" s="31">
        <v>29949895</v>
      </c>
      <c r="Q49" s="31">
        <v>201091688</v>
      </c>
      <c r="R49" s="31">
        <v>142231846</v>
      </c>
      <c r="S49" s="31">
        <v>29949895</v>
      </c>
      <c r="T49" s="36">
        <f t="shared" si="5"/>
        <v>0.14893651397466015</v>
      </c>
      <c r="U49" s="36">
        <f t="shared" si="6"/>
        <v>0.17335877137465761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144047148</v>
      </c>
      <c r="E50" s="31">
        <v>144047148</v>
      </c>
      <c r="F50" s="31">
        <v>28509493</v>
      </c>
      <c r="G50" s="36">
        <f t="shared" si="0"/>
        <v>0.19791778869512919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28509493</v>
      </c>
      <c r="O50" s="36">
        <f t="shared" si="4"/>
        <v>0.19791778869512919</v>
      </c>
      <c r="P50" s="31">
        <v>24502435</v>
      </c>
      <c r="Q50" s="31">
        <v>132843850</v>
      </c>
      <c r="R50" s="31">
        <v>134123649</v>
      </c>
      <c r="S50" s="31">
        <v>24502435</v>
      </c>
      <c r="T50" s="36">
        <f t="shared" si="5"/>
        <v>0.18444538456240164</v>
      </c>
      <c r="U50" s="36">
        <f t="shared" si="6"/>
        <v>0.16353713416646132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140037138</v>
      </c>
      <c r="E51" s="31">
        <v>140037138</v>
      </c>
      <c r="F51" s="31">
        <v>19306393</v>
      </c>
      <c r="G51" s="36">
        <f t="shared" si="0"/>
        <v>0.13786623516970192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19306393</v>
      </c>
      <c r="O51" s="36">
        <f t="shared" si="4"/>
        <v>0.13786623516970192</v>
      </c>
      <c r="P51" s="31">
        <v>17394305</v>
      </c>
      <c r="Q51" s="31">
        <v>104885796</v>
      </c>
      <c r="R51" s="31">
        <v>138854119</v>
      </c>
      <c r="S51" s="31">
        <v>17394305</v>
      </c>
      <c r="T51" s="36">
        <f t="shared" si="5"/>
        <v>0.16584042514202782</v>
      </c>
      <c r="U51" s="36">
        <f t="shared" si="6"/>
        <v>0.10992609362662087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271096879</v>
      </c>
      <c r="E52" s="31">
        <v>271096879</v>
      </c>
      <c r="F52" s="31">
        <v>73317702</v>
      </c>
      <c r="G52" s="36">
        <f t="shared" si="0"/>
        <v>0.27044834404013923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73317702</v>
      </c>
      <c r="O52" s="36">
        <f t="shared" si="4"/>
        <v>0.27044834404013923</v>
      </c>
      <c r="P52" s="31">
        <v>60849571</v>
      </c>
      <c r="Q52" s="31">
        <v>346149815</v>
      </c>
      <c r="R52" s="31">
        <v>355162396</v>
      </c>
      <c r="S52" s="31">
        <v>60849571</v>
      </c>
      <c r="T52" s="36">
        <f t="shared" si="5"/>
        <v>0.17578969672423486</v>
      </c>
      <c r="U52" s="36">
        <f t="shared" si="6"/>
        <v>0.20490088582547283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887387008</v>
      </c>
      <c r="E53" s="32">
        <f>SUM(E48:E52)</f>
        <v>893144308</v>
      </c>
      <c r="F53" s="32">
        <f>SUM(F48:F52)</f>
        <v>196387353</v>
      </c>
      <c r="G53" s="37">
        <f t="shared" si="0"/>
        <v>0.22130970053598081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196387353</v>
      </c>
      <c r="O53" s="37">
        <f t="shared" si="4"/>
        <v>0.22130970053598081</v>
      </c>
      <c r="P53" s="32">
        <f>SUM(P48:P52)</f>
        <v>173271524</v>
      </c>
      <c r="Q53" s="32">
        <f>SUM(Q48:Q52)</f>
        <v>976409021</v>
      </c>
      <c r="R53" s="32">
        <f>SUM(R48:R52)</f>
        <v>966054882</v>
      </c>
      <c r="S53" s="32">
        <f>SUM(S48:S52)</f>
        <v>173271524</v>
      </c>
      <c r="T53" s="37">
        <f t="shared" si="5"/>
        <v>0.17745793030726209</v>
      </c>
      <c r="U53" s="37">
        <f t="shared" si="6"/>
        <v>0.13340812423396242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9313281336</v>
      </c>
      <c r="E54" s="32">
        <f>SUM(E8:E9,E11:E18,E20:E26,E28:E34,E36:E39,E41:E46,E48:E52)</f>
        <v>9335652592</v>
      </c>
      <c r="F54" s="32">
        <f>SUM(F8:F9,F11:F18,F20:F26,F28:F34,F36:F39,F41:F46,F48:F52)</f>
        <v>2265476336</v>
      </c>
      <c r="G54" s="37">
        <f t="shared" si="0"/>
        <v>0.24325221737293817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2265476336</v>
      </c>
      <c r="O54" s="37">
        <f t="shared" si="4"/>
        <v>0.24325221737293817</v>
      </c>
      <c r="P54" s="32">
        <f>SUM(P8:P9,P11:P18,P20:P26,P28:P34,P36:P39,P41:P46,P48:P52)</f>
        <v>1669185158</v>
      </c>
      <c r="Q54" s="32">
        <f>SUM(Q8:Q9,Q11:Q18,Q20:Q26,Q28:Q34,Q36:Q39,Q41:Q46,Q48:Q52)</f>
        <v>9179804942</v>
      </c>
      <c r="R54" s="32">
        <f>SUM(R8:R9,R11:R18,R20:R26,R28:R34,R36:R39,R41:R46,R48:R52)</f>
        <v>9314968441</v>
      </c>
      <c r="S54" s="32">
        <f>SUM(S8:S9,S11:S18,S20:S26,S28:S34,S36:S39,S41:S46,S48:S52)</f>
        <v>1669185158</v>
      </c>
      <c r="T54" s="37">
        <f t="shared" si="5"/>
        <v>0.1818323121837854</v>
      </c>
      <c r="U54" s="37">
        <f t="shared" si="6"/>
        <v>0.35723489101381056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1182803127</v>
      </c>
      <c r="E57" s="31">
        <v>1182803127</v>
      </c>
      <c r="F57" s="31">
        <v>262133201</v>
      </c>
      <c r="G57" s="36">
        <f t="shared" ref="G57:G85" si="7">IF(($D57      =0),0,($F57      /$D57      ))</f>
        <v>0.22162031450226288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262133201</v>
      </c>
      <c r="O57" s="36">
        <f t="shared" ref="O57:O85" si="11">IF(($D57      =0),0,($N57      /$D57      ))</f>
        <v>0.22162031450226288</v>
      </c>
      <c r="P57" s="31">
        <v>284006887</v>
      </c>
      <c r="Q57" s="31">
        <v>1183003110</v>
      </c>
      <c r="R57" s="31">
        <v>1136106032</v>
      </c>
      <c r="S57" s="31">
        <v>284006887</v>
      </c>
      <c r="T57" s="36">
        <f t="shared" ref="T57:T85" si="12">IF(($Q57      =0),0,($S57      /$Q57      ))</f>
        <v>0.24007281519319082</v>
      </c>
      <c r="U57" s="36">
        <f t="shared" ref="U57:U85" si="13">IF(($P57      =0),0,(($F57      /$P57      )-1))</f>
        <v>-7.7018153436539727E-2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1182803127</v>
      </c>
      <c r="E58" s="32">
        <f>E57</f>
        <v>1182803127</v>
      </c>
      <c r="F58" s="32">
        <f>F57</f>
        <v>262133201</v>
      </c>
      <c r="G58" s="37">
        <f t="shared" si="7"/>
        <v>0.22162031450226288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262133201</v>
      </c>
      <c r="O58" s="37">
        <f t="shared" si="11"/>
        <v>0.22162031450226288</v>
      </c>
      <c r="P58" s="32">
        <f>P57</f>
        <v>284006887</v>
      </c>
      <c r="Q58" s="32">
        <f>Q57</f>
        <v>1183003110</v>
      </c>
      <c r="R58" s="32">
        <f>R57</f>
        <v>1136106032</v>
      </c>
      <c r="S58" s="32">
        <f>S57</f>
        <v>284006887</v>
      </c>
      <c r="T58" s="37">
        <f t="shared" si="12"/>
        <v>0.24007281519319082</v>
      </c>
      <c r="U58" s="37">
        <f t="shared" si="13"/>
        <v>-7.7018153436539727E-2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157116329</v>
      </c>
      <c r="E59" s="31">
        <v>157116329</v>
      </c>
      <c r="F59" s="31">
        <v>1115574</v>
      </c>
      <c r="G59" s="36">
        <f t="shared" si="7"/>
        <v>7.1003059140975731E-3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1115574</v>
      </c>
      <c r="O59" s="36">
        <f t="shared" si="11"/>
        <v>7.1003059140975731E-3</v>
      </c>
      <c r="P59" s="31">
        <v>16440745</v>
      </c>
      <c r="Q59" s="31">
        <v>144745701</v>
      </c>
      <c r="R59" s="31">
        <v>146152598</v>
      </c>
      <c r="S59" s="31">
        <v>16440745</v>
      </c>
      <c r="T59" s="36">
        <f t="shared" si="12"/>
        <v>0.11358364971405956</v>
      </c>
      <c r="U59" s="36">
        <f t="shared" si="13"/>
        <v>-0.93214577563243028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226238242</v>
      </c>
      <c r="E60" s="31">
        <v>226238242</v>
      </c>
      <c r="F60" s="31">
        <v>7595948</v>
      </c>
      <c r="G60" s="36">
        <f t="shared" si="7"/>
        <v>3.3574995689720749E-2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7595948</v>
      </c>
      <c r="O60" s="36">
        <f t="shared" si="11"/>
        <v>3.3574995689720749E-2</v>
      </c>
      <c r="P60" s="31">
        <v>19035129</v>
      </c>
      <c r="Q60" s="31">
        <v>179314839</v>
      </c>
      <c r="R60" s="31">
        <v>174746447</v>
      </c>
      <c r="S60" s="31">
        <v>19035129</v>
      </c>
      <c r="T60" s="36">
        <f t="shared" si="12"/>
        <v>0.10615478956540791</v>
      </c>
      <c r="U60" s="36">
        <f t="shared" si="13"/>
        <v>-0.60095106263792597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96217801</v>
      </c>
      <c r="E61" s="31">
        <v>96217801</v>
      </c>
      <c r="F61" s="31">
        <v>7486968</v>
      </c>
      <c r="G61" s="36">
        <f t="shared" si="7"/>
        <v>7.7812711600008397E-2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7486968</v>
      </c>
      <c r="O61" s="36">
        <f t="shared" si="11"/>
        <v>7.7812711600008397E-2</v>
      </c>
      <c r="P61" s="31">
        <v>9364019</v>
      </c>
      <c r="Q61" s="31">
        <v>107193558</v>
      </c>
      <c r="R61" s="31">
        <v>109525024</v>
      </c>
      <c r="S61" s="31">
        <v>9364019</v>
      </c>
      <c r="T61" s="36">
        <f t="shared" si="12"/>
        <v>8.7356173026741035E-2</v>
      </c>
      <c r="U61" s="36">
        <f t="shared" si="13"/>
        <v>-0.20045356593146602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33334347</v>
      </c>
      <c r="E62" s="31">
        <v>33334347</v>
      </c>
      <c r="F62" s="31">
        <v>6241897</v>
      </c>
      <c r="G62" s="36">
        <f t="shared" si="7"/>
        <v>0.18725121569053085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6241897</v>
      </c>
      <c r="O62" s="36">
        <f t="shared" si="11"/>
        <v>0.18725121569053085</v>
      </c>
      <c r="P62" s="31">
        <v>8947821</v>
      </c>
      <c r="Q62" s="31">
        <v>36344198</v>
      </c>
      <c r="R62" s="31">
        <v>37293605</v>
      </c>
      <c r="S62" s="31">
        <v>8947821</v>
      </c>
      <c r="T62" s="36">
        <f t="shared" si="12"/>
        <v>0.24619668316797086</v>
      </c>
      <c r="U62" s="36">
        <f t="shared" si="13"/>
        <v>-0.30241150331460587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512906719</v>
      </c>
      <c r="E63" s="32">
        <f>SUM(E59:E62)</f>
        <v>512906719</v>
      </c>
      <c r="F63" s="32">
        <f>SUM(F59:F62)</f>
        <v>22440387</v>
      </c>
      <c r="G63" s="37">
        <f t="shared" si="7"/>
        <v>4.3751399949978037E-2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22440387</v>
      </c>
      <c r="O63" s="37">
        <f t="shared" si="11"/>
        <v>4.3751399949978037E-2</v>
      </c>
      <c r="P63" s="32">
        <f>SUM(P59:P62)</f>
        <v>53787714</v>
      </c>
      <c r="Q63" s="32">
        <f>SUM(Q59:Q62)</f>
        <v>467598296</v>
      </c>
      <c r="R63" s="32">
        <f>SUM(R59:R62)</f>
        <v>467717674</v>
      </c>
      <c r="S63" s="32">
        <f>SUM(S59:S62)</f>
        <v>53787714</v>
      </c>
      <c r="T63" s="37">
        <f t="shared" si="12"/>
        <v>0.11502974767042351</v>
      </c>
      <c r="U63" s="37">
        <f t="shared" si="13"/>
        <v>-0.58279716070476617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292473657</v>
      </c>
      <c r="E64" s="31">
        <v>292473657</v>
      </c>
      <c r="F64" s="31">
        <v>25355</v>
      </c>
      <c r="G64" s="36">
        <f t="shared" si="7"/>
        <v>8.6691568259769807E-5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25355</v>
      </c>
      <c r="O64" s="36">
        <f t="shared" si="11"/>
        <v>8.6691568259769807E-5</v>
      </c>
      <c r="P64" s="31">
        <v>472925</v>
      </c>
      <c r="Q64" s="31">
        <v>203026461</v>
      </c>
      <c r="R64" s="31">
        <v>203026461</v>
      </c>
      <c r="S64" s="31">
        <v>472925</v>
      </c>
      <c r="T64" s="36">
        <f t="shared" si="12"/>
        <v>2.3293761693457286E-3</v>
      </c>
      <c r="U64" s="36">
        <f t="shared" si="13"/>
        <v>-0.94638684780884919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42647038</v>
      </c>
      <c r="E65" s="31">
        <v>42647038</v>
      </c>
      <c r="F65" s="31">
        <v>24593114</v>
      </c>
      <c r="G65" s="36">
        <f t="shared" si="7"/>
        <v>0.57666640295159532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24593114</v>
      </c>
      <c r="O65" s="36">
        <f t="shared" si="11"/>
        <v>0.57666640295159532</v>
      </c>
      <c r="P65" s="31">
        <v>11225602</v>
      </c>
      <c r="Q65" s="31">
        <v>40456023</v>
      </c>
      <c r="R65" s="31">
        <v>52296422</v>
      </c>
      <c r="S65" s="31">
        <v>11225602</v>
      </c>
      <c r="T65" s="36">
        <f t="shared" si="12"/>
        <v>0.27747665656606929</v>
      </c>
      <c r="U65" s="36">
        <f t="shared" si="13"/>
        <v>1.1908058026643027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63964995</v>
      </c>
      <c r="E66" s="31">
        <v>63964995</v>
      </c>
      <c r="F66" s="31">
        <v>10487902</v>
      </c>
      <c r="G66" s="36">
        <f t="shared" si="7"/>
        <v>0.16396314890667935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10487902</v>
      </c>
      <c r="O66" s="36">
        <f t="shared" si="11"/>
        <v>0.16396314890667935</v>
      </c>
      <c r="P66" s="31">
        <v>3539983</v>
      </c>
      <c r="Q66" s="31">
        <v>51112900</v>
      </c>
      <c r="R66" s="31">
        <v>62745391</v>
      </c>
      <c r="S66" s="31">
        <v>3539983</v>
      </c>
      <c r="T66" s="36">
        <f t="shared" si="12"/>
        <v>6.9258112922569448E-2</v>
      </c>
      <c r="U66" s="36">
        <f t="shared" si="13"/>
        <v>1.9626984084386847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563675845</v>
      </c>
      <c r="E67" s="31">
        <v>563675845</v>
      </c>
      <c r="F67" s="31">
        <v>108844527</v>
      </c>
      <c r="G67" s="36">
        <f t="shared" si="7"/>
        <v>0.19309773155172189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108844527</v>
      </c>
      <c r="O67" s="36">
        <f t="shared" si="11"/>
        <v>0.19309773155172189</v>
      </c>
      <c r="P67" s="31">
        <v>90543793</v>
      </c>
      <c r="Q67" s="31">
        <v>454476091</v>
      </c>
      <c r="R67" s="31">
        <v>471532942</v>
      </c>
      <c r="S67" s="31">
        <v>90543793</v>
      </c>
      <c r="T67" s="36">
        <f t="shared" si="12"/>
        <v>0.19922674656167996</v>
      </c>
      <c r="U67" s="36">
        <f t="shared" si="13"/>
        <v>0.20212024914838733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131105382</v>
      </c>
      <c r="E68" s="31">
        <v>131105382</v>
      </c>
      <c r="F68" s="31">
        <v>30899527</v>
      </c>
      <c r="G68" s="36">
        <f t="shared" si="7"/>
        <v>0.23568465709516029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30899527</v>
      </c>
      <c r="O68" s="36">
        <f t="shared" si="11"/>
        <v>0.23568465709516029</v>
      </c>
      <c r="P68" s="31">
        <v>9359420</v>
      </c>
      <c r="Q68" s="31">
        <v>127117229</v>
      </c>
      <c r="R68" s="31">
        <v>127117229</v>
      </c>
      <c r="S68" s="31">
        <v>9359420</v>
      </c>
      <c r="T68" s="36">
        <f t="shared" si="12"/>
        <v>7.3628256953272631E-2</v>
      </c>
      <c r="U68" s="36">
        <f t="shared" si="13"/>
        <v>2.3014360932621893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62630920</v>
      </c>
      <c r="E69" s="31">
        <v>62630920</v>
      </c>
      <c r="F69" s="31">
        <v>11646541</v>
      </c>
      <c r="G69" s="36">
        <f t="shared" si="7"/>
        <v>0.18595513206575923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11646541</v>
      </c>
      <c r="O69" s="36">
        <f t="shared" si="11"/>
        <v>0.18595513206575923</v>
      </c>
      <c r="P69" s="31">
        <v>12541771</v>
      </c>
      <c r="Q69" s="31">
        <v>59113225</v>
      </c>
      <c r="R69" s="31">
        <v>59550658</v>
      </c>
      <c r="S69" s="31">
        <v>12541771</v>
      </c>
      <c r="T69" s="36">
        <f t="shared" si="12"/>
        <v>0.21216523036934629</v>
      </c>
      <c r="U69" s="36">
        <f t="shared" si="13"/>
        <v>-7.1379871311635368E-2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1156497837</v>
      </c>
      <c r="E70" s="32">
        <f>SUM(E64:E69)</f>
        <v>1156497837</v>
      </c>
      <c r="F70" s="32">
        <f>SUM(F64:F69)</f>
        <v>186496966</v>
      </c>
      <c r="G70" s="37">
        <f t="shared" si="7"/>
        <v>0.16126010791665665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186496966</v>
      </c>
      <c r="O70" s="37">
        <f t="shared" si="11"/>
        <v>0.16126010791665665</v>
      </c>
      <c r="P70" s="32">
        <f>SUM(P64:P69)</f>
        <v>127683494</v>
      </c>
      <c r="Q70" s="32">
        <f>SUM(Q64:Q69)</f>
        <v>935301929</v>
      </c>
      <c r="R70" s="32">
        <f>SUM(R64:R69)</f>
        <v>976269103</v>
      </c>
      <c r="S70" s="32">
        <f>SUM(S64:S69)</f>
        <v>127683494</v>
      </c>
      <c r="T70" s="37">
        <f t="shared" si="12"/>
        <v>0.13651580312307898</v>
      </c>
      <c r="U70" s="37">
        <f t="shared" si="13"/>
        <v>0.46061922459609383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119561664</v>
      </c>
      <c r="E71" s="31">
        <v>119561664</v>
      </c>
      <c r="F71" s="31">
        <v>30138732</v>
      </c>
      <c r="G71" s="36">
        <f t="shared" si="7"/>
        <v>0.2520768864508276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30138732</v>
      </c>
      <c r="O71" s="36">
        <f t="shared" si="11"/>
        <v>0.2520768864508276</v>
      </c>
      <c r="P71" s="31">
        <v>27032573</v>
      </c>
      <c r="Q71" s="31">
        <v>110608200</v>
      </c>
      <c r="R71" s="31">
        <v>106327000</v>
      </c>
      <c r="S71" s="31">
        <v>27032573</v>
      </c>
      <c r="T71" s="36">
        <f t="shared" si="12"/>
        <v>0.24439935737133414</v>
      </c>
      <c r="U71" s="36">
        <f t="shared" si="13"/>
        <v>0.11490430452180789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295581449</v>
      </c>
      <c r="E72" s="31">
        <v>295581449</v>
      </c>
      <c r="F72" s="31">
        <v>73946036</v>
      </c>
      <c r="G72" s="36">
        <f t="shared" si="7"/>
        <v>0.25017143751805615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73946036</v>
      </c>
      <c r="O72" s="36">
        <f t="shared" si="11"/>
        <v>0.25017143751805615</v>
      </c>
      <c r="P72" s="31">
        <v>72809007</v>
      </c>
      <c r="Q72" s="31">
        <v>278695366</v>
      </c>
      <c r="R72" s="31">
        <v>281535538</v>
      </c>
      <c r="S72" s="31">
        <v>72809007</v>
      </c>
      <c r="T72" s="36">
        <f t="shared" si="12"/>
        <v>0.26124943534224393</v>
      </c>
      <c r="U72" s="36">
        <f t="shared" si="13"/>
        <v>1.5616598094793321E-2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117069548</v>
      </c>
      <c r="E73" s="31">
        <v>117069548</v>
      </c>
      <c r="F73" s="31">
        <v>27768551</v>
      </c>
      <c r="G73" s="36">
        <f t="shared" si="7"/>
        <v>0.2371970463232676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27768551</v>
      </c>
      <c r="O73" s="36">
        <f t="shared" si="11"/>
        <v>0.2371970463232676</v>
      </c>
      <c r="P73" s="31">
        <v>23357751</v>
      </c>
      <c r="Q73" s="31">
        <v>110580602</v>
      </c>
      <c r="R73" s="31">
        <v>111726587</v>
      </c>
      <c r="S73" s="31">
        <v>23357751</v>
      </c>
      <c r="T73" s="36">
        <f t="shared" si="12"/>
        <v>0.2112282857711337</v>
      </c>
      <c r="U73" s="36">
        <f t="shared" si="13"/>
        <v>0.18883667353076938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605305753</v>
      </c>
      <c r="E74" s="31">
        <v>605305753</v>
      </c>
      <c r="F74" s="31">
        <v>105702986</v>
      </c>
      <c r="G74" s="36">
        <f t="shared" si="7"/>
        <v>0.17462742667836498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105702986</v>
      </c>
      <c r="O74" s="36">
        <f t="shared" si="11"/>
        <v>0.17462742667836498</v>
      </c>
      <c r="P74" s="31">
        <v>76111852</v>
      </c>
      <c r="Q74" s="31">
        <v>756705681</v>
      </c>
      <c r="R74" s="31">
        <v>620889971</v>
      </c>
      <c r="S74" s="31">
        <v>76111852</v>
      </c>
      <c r="T74" s="36">
        <f t="shared" si="12"/>
        <v>0.10058316451307309</v>
      </c>
      <c r="U74" s="36">
        <f t="shared" si="13"/>
        <v>0.38878483734701397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68519200</v>
      </c>
      <c r="E75" s="31">
        <v>68519200</v>
      </c>
      <c r="F75" s="31">
        <v>15184979</v>
      </c>
      <c r="G75" s="36">
        <f t="shared" si="7"/>
        <v>0.22161640824761528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15184979</v>
      </c>
      <c r="O75" s="36">
        <f t="shared" si="11"/>
        <v>0.22161640824761528</v>
      </c>
      <c r="P75" s="31">
        <v>11424199</v>
      </c>
      <c r="Q75" s="31">
        <v>57809142</v>
      </c>
      <c r="R75" s="31">
        <v>57470893</v>
      </c>
      <c r="S75" s="31">
        <v>11424199</v>
      </c>
      <c r="T75" s="36">
        <f t="shared" si="12"/>
        <v>0.19761924506680967</v>
      </c>
      <c r="U75" s="36">
        <f t="shared" si="13"/>
        <v>0.32919419558430318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76973131</v>
      </c>
      <c r="E76" s="31">
        <v>76973131</v>
      </c>
      <c r="F76" s="31">
        <v>5013829</v>
      </c>
      <c r="G76" s="36">
        <f t="shared" si="7"/>
        <v>6.5137391903676109E-2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5013829</v>
      </c>
      <c r="O76" s="36">
        <f t="shared" si="11"/>
        <v>6.5137391903676109E-2</v>
      </c>
      <c r="P76" s="31">
        <v>3839264</v>
      </c>
      <c r="Q76" s="31">
        <v>131745687</v>
      </c>
      <c r="R76" s="31">
        <v>87714811</v>
      </c>
      <c r="S76" s="31">
        <v>3839264</v>
      </c>
      <c r="T76" s="36">
        <f t="shared" si="12"/>
        <v>2.9141477701657134E-2</v>
      </c>
      <c r="U76" s="36">
        <f t="shared" si="13"/>
        <v>0.30593493961342588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58073820</v>
      </c>
      <c r="E77" s="31">
        <v>58073820</v>
      </c>
      <c r="F77" s="31">
        <v>11698525</v>
      </c>
      <c r="G77" s="36">
        <f t="shared" si="7"/>
        <v>0.2014423194479027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11698525</v>
      </c>
      <c r="O77" s="36">
        <f t="shared" si="11"/>
        <v>0.2014423194479027</v>
      </c>
      <c r="P77" s="31">
        <v>11483858</v>
      </c>
      <c r="Q77" s="31">
        <v>52979469</v>
      </c>
      <c r="R77" s="31">
        <v>55549992</v>
      </c>
      <c r="S77" s="31">
        <v>11483858</v>
      </c>
      <c r="T77" s="36">
        <f t="shared" si="12"/>
        <v>0.21676053416088409</v>
      </c>
      <c r="U77" s="36">
        <f t="shared" si="13"/>
        <v>1.8692934029661545E-2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1341084565</v>
      </c>
      <c r="E78" s="32">
        <f>SUM(E71:E77)</f>
        <v>1341084565</v>
      </c>
      <c r="F78" s="32">
        <f>SUM(F71:F77)</f>
        <v>269453638</v>
      </c>
      <c r="G78" s="37">
        <f t="shared" si="7"/>
        <v>0.2009221827111253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269453638</v>
      </c>
      <c r="O78" s="37">
        <f t="shared" si="11"/>
        <v>0.2009221827111253</v>
      </c>
      <c r="P78" s="32">
        <f>SUM(P71:P77)</f>
        <v>226058504</v>
      </c>
      <c r="Q78" s="32">
        <f>SUM(Q71:Q77)</f>
        <v>1499124147</v>
      </c>
      <c r="R78" s="32">
        <f>SUM(R71:R77)</f>
        <v>1321214792</v>
      </c>
      <c r="S78" s="32">
        <f>SUM(S71:S77)</f>
        <v>226058504</v>
      </c>
      <c r="T78" s="37">
        <f t="shared" si="12"/>
        <v>0.15079371808691172</v>
      </c>
      <c r="U78" s="37">
        <f t="shared" si="13"/>
        <v>0.19196417401753663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210672772</v>
      </c>
      <c r="E79" s="31">
        <v>210672772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37033196</v>
      </c>
      <c r="Q79" s="31">
        <v>178866167</v>
      </c>
      <c r="R79" s="31">
        <v>187083774</v>
      </c>
      <c r="S79" s="31">
        <v>37033196</v>
      </c>
      <c r="T79" s="36">
        <f t="shared" si="12"/>
        <v>0.20704416391949629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179999784</v>
      </c>
      <c r="E80" s="31">
        <v>179999784</v>
      </c>
      <c r="F80" s="31">
        <v>35966888</v>
      </c>
      <c r="G80" s="36">
        <f t="shared" si="7"/>
        <v>0.19981628422398551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35966888</v>
      </c>
      <c r="O80" s="36">
        <f t="shared" si="11"/>
        <v>0.19981628422398551</v>
      </c>
      <c r="P80" s="31">
        <v>30059553</v>
      </c>
      <c r="Q80" s="31">
        <v>155113842</v>
      </c>
      <c r="R80" s="31">
        <v>154881366</v>
      </c>
      <c r="S80" s="31">
        <v>30059553</v>
      </c>
      <c r="T80" s="36">
        <f t="shared" si="12"/>
        <v>0.19379026792463822</v>
      </c>
      <c r="U80" s="36">
        <f t="shared" si="13"/>
        <v>0.19652105272490239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264744040</v>
      </c>
      <c r="E81" s="31">
        <v>264744040</v>
      </c>
      <c r="F81" s="31">
        <v>42221331</v>
      </c>
      <c r="G81" s="36">
        <f t="shared" si="7"/>
        <v>0.15947981680720744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42221331</v>
      </c>
      <c r="O81" s="36">
        <f t="shared" si="11"/>
        <v>0.15947981680720744</v>
      </c>
      <c r="P81" s="31">
        <v>34644616</v>
      </c>
      <c r="Q81" s="31">
        <v>248011320</v>
      </c>
      <c r="R81" s="31">
        <v>227325320</v>
      </c>
      <c r="S81" s="31">
        <v>34644616</v>
      </c>
      <c r="T81" s="36">
        <f t="shared" si="12"/>
        <v>0.1396896561011812</v>
      </c>
      <c r="U81" s="36">
        <f t="shared" si="13"/>
        <v>0.21869819541368285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178057317</v>
      </c>
      <c r="E82" s="31">
        <v>178057317</v>
      </c>
      <c r="F82" s="31">
        <v>16697210</v>
      </c>
      <c r="G82" s="36">
        <f t="shared" si="7"/>
        <v>9.3774354692764461E-2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16697210</v>
      </c>
      <c r="O82" s="36">
        <f t="shared" si="11"/>
        <v>9.3774354692764461E-2</v>
      </c>
      <c r="P82" s="31">
        <v>19006914</v>
      </c>
      <c r="Q82" s="31">
        <v>164005852</v>
      </c>
      <c r="R82" s="31">
        <v>168114699</v>
      </c>
      <c r="S82" s="31">
        <v>19006914</v>
      </c>
      <c r="T82" s="36">
        <f t="shared" si="12"/>
        <v>0.11589168171877184</v>
      </c>
      <c r="U82" s="36">
        <f t="shared" si="13"/>
        <v>-0.12151914824258159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125672000</v>
      </c>
      <c r="E83" s="31">
        <v>125672000</v>
      </c>
      <c r="F83" s="31">
        <v>28627168</v>
      </c>
      <c r="G83" s="36">
        <f t="shared" si="7"/>
        <v>0.22779273028200395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28627168</v>
      </c>
      <c r="O83" s="36">
        <f t="shared" si="11"/>
        <v>0.22779273028200395</v>
      </c>
      <c r="P83" s="31">
        <v>27433551</v>
      </c>
      <c r="Q83" s="31">
        <v>132430770</v>
      </c>
      <c r="R83" s="31">
        <v>132749390</v>
      </c>
      <c r="S83" s="31">
        <v>27433551</v>
      </c>
      <c r="T83" s="36">
        <f t="shared" si="12"/>
        <v>0.20715390388502611</v>
      </c>
      <c r="U83" s="36">
        <f t="shared" si="13"/>
        <v>4.3509387465005878E-2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959145913</v>
      </c>
      <c r="E84" s="32">
        <f>SUM(E79:E83)</f>
        <v>959145913</v>
      </c>
      <c r="F84" s="32">
        <f>SUM(F79:F83)</f>
        <v>123512597</v>
      </c>
      <c r="G84" s="37">
        <f t="shared" si="7"/>
        <v>0.12877352165707451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123512597</v>
      </c>
      <c r="O84" s="37">
        <f t="shared" si="11"/>
        <v>0.12877352165707451</v>
      </c>
      <c r="P84" s="32">
        <f>SUM(P79:P83)</f>
        <v>148177830</v>
      </c>
      <c r="Q84" s="32">
        <f>SUM(Q79:Q83)</f>
        <v>878427951</v>
      </c>
      <c r="R84" s="32">
        <f>SUM(R79:R83)</f>
        <v>870154549</v>
      </c>
      <c r="S84" s="32">
        <f>SUM(S79:S83)</f>
        <v>148177830</v>
      </c>
      <c r="T84" s="37">
        <f t="shared" si="12"/>
        <v>0.16868524029923543</v>
      </c>
      <c r="U84" s="37">
        <f t="shared" si="13"/>
        <v>-0.1664569726793812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5152438161</v>
      </c>
      <c r="E85" s="32">
        <f>SUM(E57,E59:E62,E64:E69,E71:E77,E79:E83)</f>
        <v>5152438161</v>
      </c>
      <c r="F85" s="32">
        <f>SUM(F57,F59:F62,F64:F69,F71:F77,F79:F83)</f>
        <v>864036789</v>
      </c>
      <c r="G85" s="37">
        <f t="shared" si="7"/>
        <v>0.16769474217858546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864036789</v>
      </c>
      <c r="O85" s="37">
        <f t="shared" si="11"/>
        <v>0.16769474217858546</v>
      </c>
      <c r="P85" s="32">
        <f>SUM(P57,P59:P62,P64:P69,P71:P77,P79:P83)</f>
        <v>839714429</v>
      </c>
      <c r="Q85" s="32">
        <f>SUM(Q57,Q59:Q62,Q64:Q69,Q71:Q77,Q79:Q83)</f>
        <v>4963455433</v>
      </c>
      <c r="R85" s="32">
        <f>SUM(R57,R59:R62,R64:R69,R71:R77,R79:R83)</f>
        <v>4771462150</v>
      </c>
      <c r="S85" s="32">
        <f>SUM(S57,S59:S62,S64:S69,S71:S77,S79:S83)</f>
        <v>839714429</v>
      </c>
      <c r="T85" s="37">
        <f t="shared" si="12"/>
        <v>0.16917940340857696</v>
      </c>
      <c r="U85" s="37">
        <f t="shared" si="13"/>
        <v>2.8965037588987386E-2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6666535600</v>
      </c>
      <c r="E88" s="31">
        <v>6666535600</v>
      </c>
      <c r="F88" s="31">
        <v>1249651330</v>
      </c>
      <c r="G88" s="36">
        <f t="shared" ref="G88:G99" si="14">IF(($D88      =0),0,($F88      /$D88      ))</f>
        <v>0.18745138479422505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1249651330</v>
      </c>
      <c r="O88" s="36">
        <f t="shared" ref="O88:O99" si="18">IF(($D88      =0),0,($N88      /$D88      ))</f>
        <v>0.18745138479422505</v>
      </c>
      <c r="P88" s="31">
        <v>1157841725</v>
      </c>
      <c r="Q88" s="31">
        <v>5275635307</v>
      </c>
      <c r="R88" s="31">
        <v>6511165070</v>
      </c>
      <c r="S88" s="31">
        <v>1157841725</v>
      </c>
      <c r="T88" s="36">
        <f t="shared" ref="T88:T99" si="19">IF(($Q88      =0),0,($S88      /$Q88      ))</f>
        <v>0.21946962927170355</v>
      </c>
      <c r="U88" s="36">
        <f t="shared" ref="U88:U99" si="20">IF(($P88      =0),0,(($F88      /$P88      )-1))</f>
        <v>7.9293743710954878E-2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18529199491</v>
      </c>
      <c r="E89" s="31">
        <v>18529199491</v>
      </c>
      <c r="F89" s="31">
        <v>10386301917</v>
      </c>
      <c r="G89" s="36">
        <f t="shared" si="14"/>
        <v>0.56053700118263783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10386301917</v>
      </c>
      <c r="O89" s="36">
        <f t="shared" si="18"/>
        <v>0.56053700118263783</v>
      </c>
      <c r="P89" s="31">
        <v>6996483440</v>
      </c>
      <c r="Q89" s="31">
        <v>21510904153</v>
      </c>
      <c r="R89" s="31">
        <v>17136503565</v>
      </c>
      <c r="S89" s="31">
        <v>6996483440</v>
      </c>
      <c r="T89" s="36">
        <f t="shared" si="19"/>
        <v>0.32525287594776631</v>
      </c>
      <c r="U89" s="36">
        <f t="shared" si="20"/>
        <v>0.48450318021477368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7606549958</v>
      </c>
      <c r="E90" s="31">
        <v>7606549958</v>
      </c>
      <c r="F90" s="31">
        <v>908781080</v>
      </c>
      <c r="G90" s="36">
        <f t="shared" si="14"/>
        <v>0.11947349126974603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908781080</v>
      </c>
      <c r="O90" s="36">
        <f t="shared" si="18"/>
        <v>0.11947349126974603</v>
      </c>
      <c r="P90" s="31">
        <v>156951517</v>
      </c>
      <c r="Q90" s="31">
        <v>934842112</v>
      </c>
      <c r="R90" s="31">
        <v>7237895703</v>
      </c>
      <c r="S90" s="31">
        <v>156951517</v>
      </c>
      <c r="T90" s="36">
        <f t="shared" si="19"/>
        <v>0.16789093579044928</v>
      </c>
      <c r="U90" s="36">
        <f t="shared" si="20"/>
        <v>4.7902025884846973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32802285049</v>
      </c>
      <c r="E91" s="32">
        <f>SUM(E88:E90)</f>
        <v>32802285049</v>
      </c>
      <c r="F91" s="32">
        <f>SUM(F88:F90)</f>
        <v>12544734327</v>
      </c>
      <c r="G91" s="37">
        <f t="shared" si="14"/>
        <v>0.38243476965890322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12544734327</v>
      </c>
      <c r="O91" s="37">
        <f t="shared" si="18"/>
        <v>0.38243476965890322</v>
      </c>
      <c r="P91" s="32">
        <f>SUM(P88:P90)</f>
        <v>8311276682</v>
      </c>
      <c r="Q91" s="32">
        <f>SUM(Q88:Q90)</f>
        <v>27721381572</v>
      </c>
      <c r="R91" s="32">
        <f>SUM(R88:R90)</f>
        <v>30885564338</v>
      </c>
      <c r="S91" s="32">
        <f>SUM(S88:S90)</f>
        <v>8311276682</v>
      </c>
      <c r="T91" s="37">
        <f t="shared" si="19"/>
        <v>0.29981466329206374</v>
      </c>
      <c r="U91" s="37">
        <f t="shared" si="20"/>
        <v>0.50936309871244401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948310986</v>
      </c>
      <c r="E92" s="31">
        <v>948310986</v>
      </c>
      <c r="F92" s="31">
        <v>325565626</v>
      </c>
      <c r="G92" s="36">
        <f t="shared" si="14"/>
        <v>0.34331103488871739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325565626</v>
      </c>
      <c r="O92" s="36">
        <f t="shared" si="18"/>
        <v>0.34331103488871739</v>
      </c>
      <c r="P92" s="31">
        <v>205530101</v>
      </c>
      <c r="Q92" s="31">
        <v>924446134</v>
      </c>
      <c r="R92" s="31">
        <v>906825000</v>
      </c>
      <c r="S92" s="31">
        <v>205530101</v>
      </c>
      <c r="T92" s="36">
        <f t="shared" si="19"/>
        <v>0.22232782791863565</v>
      </c>
      <c r="U92" s="36">
        <f t="shared" si="20"/>
        <v>0.58402893014683044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232656362</v>
      </c>
      <c r="E93" s="31">
        <v>232656362</v>
      </c>
      <c r="F93" s="31">
        <v>46842270</v>
      </c>
      <c r="G93" s="36">
        <f t="shared" si="14"/>
        <v>0.20133672510532938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46842270</v>
      </c>
      <c r="O93" s="36">
        <f t="shared" si="18"/>
        <v>0.20133672510532938</v>
      </c>
      <c r="P93" s="31">
        <v>45795401</v>
      </c>
      <c r="Q93" s="31">
        <v>212696548</v>
      </c>
      <c r="R93" s="31">
        <v>207947101</v>
      </c>
      <c r="S93" s="31">
        <v>45795401</v>
      </c>
      <c r="T93" s="36">
        <f t="shared" si="19"/>
        <v>0.21530862362655739</v>
      </c>
      <c r="U93" s="36">
        <f t="shared" si="20"/>
        <v>2.2859697199725471E-2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219494411</v>
      </c>
      <c r="E94" s="31">
        <v>219494411</v>
      </c>
      <c r="F94" s="31">
        <v>35953754</v>
      </c>
      <c r="G94" s="36">
        <f t="shared" si="14"/>
        <v>0.16380259449977522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35953754</v>
      </c>
      <c r="O94" s="36">
        <f t="shared" si="18"/>
        <v>0.16380259449977522</v>
      </c>
      <c r="P94" s="31">
        <v>38354163</v>
      </c>
      <c r="Q94" s="31">
        <v>189738080</v>
      </c>
      <c r="R94" s="31">
        <v>210105391</v>
      </c>
      <c r="S94" s="31">
        <v>38354163</v>
      </c>
      <c r="T94" s="36">
        <f t="shared" si="19"/>
        <v>0.20214267478621054</v>
      </c>
      <c r="U94" s="36">
        <f t="shared" si="20"/>
        <v>-6.2585357422608845E-2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163240002</v>
      </c>
      <c r="E95" s="31">
        <v>163240002</v>
      </c>
      <c r="F95" s="31">
        <v>41994066</v>
      </c>
      <c r="G95" s="36">
        <f t="shared" si="14"/>
        <v>0.25725352539508056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41994066</v>
      </c>
      <c r="O95" s="36">
        <f t="shared" si="18"/>
        <v>0.25725352539508056</v>
      </c>
      <c r="P95" s="31">
        <v>36965288</v>
      </c>
      <c r="Q95" s="31">
        <v>159633792</v>
      </c>
      <c r="R95" s="31">
        <v>158935839</v>
      </c>
      <c r="S95" s="31">
        <v>36965288</v>
      </c>
      <c r="T95" s="36">
        <f t="shared" si="19"/>
        <v>0.23156305151230136</v>
      </c>
      <c r="U95" s="36">
        <f t="shared" si="20"/>
        <v>0.13604054701264601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1563701761</v>
      </c>
      <c r="E96" s="32">
        <f>SUM(E92:E95)</f>
        <v>1563701761</v>
      </c>
      <c r="F96" s="32">
        <f>SUM(F92:F95)</f>
        <v>450355716</v>
      </c>
      <c r="G96" s="37">
        <f t="shared" si="14"/>
        <v>0.28800614492625104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450355716</v>
      </c>
      <c r="O96" s="37">
        <f t="shared" si="18"/>
        <v>0.28800614492625104</v>
      </c>
      <c r="P96" s="32">
        <f>SUM(P92:P95)</f>
        <v>326644953</v>
      </c>
      <c r="Q96" s="32">
        <f>SUM(Q92:Q95)</f>
        <v>1486514554</v>
      </c>
      <c r="R96" s="32">
        <f>SUM(R92:R95)</f>
        <v>1483813331</v>
      </c>
      <c r="S96" s="32">
        <f>SUM(S92:S95)</f>
        <v>326644953</v>
      </c>
      <c r="T96" s="37">
        <f t="shared" si="19"/>
        <v>0.21973881932137476</v>
      </c>
      <c r="U96" s="37">
        <f t="shared" si="20"/>
        <v>0.37873159179042948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814850638</v>
      </c>
      <c r="E97" s="31">
        <v>814850638</v>
      </c>
      <c r="F97" s="31">
        <v>142071282</v>
      </c>
      <c r="G97" s="36">
        <f t="shared" si="14"/>
        <v>0.17435254434936087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142071282</v>
      </c>
      <c r="O97" s="36">
        <f t="shared" si="18"/>
        <v>0.17435254434936087</v>
      </c>
      <c r="P97" s="31">
        <v>126581721</v>
      </c>
      <c r="Q97" s="31">
        <v>705569929</v>
      </c>
      <c r="R97" s="31">
        <v>743052516</v>
      </c>
      <c r="S97" s="31">
        <v>126581721</v>
      </c>
      <c r="T97" s="36">
        <f t="shared" si="19"/>
        <v>0.17940350884766804</v>
      </c>
      <c r="U97" s="36">
        <f t="shared" si="20"/>
        <v>0.1223680708212207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472384542</v>
      </c>
      <c r="E98" s="31">
        <v>472384542</v>
      </c>
      <c r="F98" s="31">
        <v>51117833</v>
      </c>
      <c r="G98" s="36">
        <f t="shared" si="14"/>
        <v>0.10821233223165037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51117833</v>
      </c>
      <c r="O98" s="36">
        <f t="shared" si="18"/>
        <v>0.10821233223165037</v>
      </c>
      <c r="P98" s="31">
        <v>42616734</v>
      </c>
      <c r="Q98" s="31">
        <v>389487420</v>
      </c>
      <c r="R98" s="31">
        <v>410491638</v>
      </c>
      <c r="S98" s="31">
        <v>42616734</v>
      </c>
      <c r="T98" s="36">
        <f t="shared" si="19"/>
        <v>0.10941748516550291</v>
      </c>
      <c r="U98" s="36">
        <f t="shared" si="20"/>
        <v>0.1994779562413207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344961543</v>
      </c>
      <c r="E99" s="31">
        <v>344961543</v>
      </c>
      <c r="F99" s="31">
        <v>112711663</v>
      </c>
      <c r="G99" s="36">
        <f t="shared" si="14"/>
        <v>0.32673689368324749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112711663</v>
      </c>
      <c r="O99" s="36">
        <f t="shared" si="18"/>
        <v>0.32673689368324749</v>
      </c>
      <c r="P99" s="31">
        <v>93678349</v>
      </c>
      <c r="Q99" s="31">
        <v>478658002</v>
      </c>
      <c r="R99" s="31">
        <v>451806488</v>
      </c>
      <c r="S99" s="31">
        <v>93678349</v>
      </c>
      <c r="T99" s="36">
        <f t="shared" si="19"/>
        <v>0.19571039992767111</v>
      </c>
      <c r="U99" s="36">
        <f t="shared" si="20"/>
        <v>0.20317729980488886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73750188</v>
      </c>
      <c r="E100" s="31">
        <v>73750188</v>
      </c>
      <c r="F100" s="31">
        <v>16279794</v>
      </c>
      <c r="G100" s="36">
        <f>IF(($D100     =0),0,($F100     /$D100     ))</f>
        <v>0.22074240678545795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16279794</v>
      </c>
      <c r="O100" s="36">
        <f>IF(($D100     =0),0,($N100     /$D100     ))</f>
        <v>0.22074240678545795</v>
      </c>
      <c r="P100" s="31">
        <v>15668840</v>
      </c>
      <c r="Q100" s="31">
        <v>54025002</v>
      </c>
      <c r="R100" s="31">
        <v>65137616</v>
      </c>
      <c r="S100" s="31">
        <v>15668840</v>
      </c>
      <c r="T100" s="36">
        <f>IF(($Q100     =0),0,($S100     /$Q100     ))</f>
        <v>0.29002942008220567</v>
      </c>
      <c r="U100" s="36">
        <f>IF(($P100     =0),0,(($F100     /$P100     )-1))</f>
        <v>3.8991654774699347E-2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1705946911</v>
      </c>
      <c r="E101" s="32">
        <f>SUM(E97:E100)</f>
        <v>1705946911</v>
      </c>
      <c r="F101" s="32">
        <f>SUM(F97:F100)</f>
        <v>322180572</v>
      </c>
      <c r="G101" s="37">
        <f>IF(($D101     =0),0,($F101     /$D101     ))</f>
        <v>0.18885732605309663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322180572</v>
      </c>
      <c r="O101" s="37">
        <f>IF(($D101     =0),0,($N101     /$D101     ))</f>
        <v>0.18885732605309663</v>
      </c>
      <c r="P101" s="32">
        <f>SUM(P97:P100)</f>
        <v>278545644</v>
      </c>
      <c r="Q101" s="32">
        <f>SUM(Q97:Q100)</f>
        <v>1627740353</v>
      </c>
      <c r="R101" s="32">
        <f>SUM(R97:R100)</f>
        <v>1670488258</v>
      </c>
      <c r="S101" s="32">
        <f>SUM(S97:S100)</f>
        <v>278545644</v>
      </c>
      <c r="T101" s="37">
        <f>IF(($Q101     =0),0,($S101     /$Q101     ))</f>
        <v>0.17112412522465736</v>
      </c>
      <c r="U101" s="37">
        <f>IF(($P101     =0),0,(($F101     /$P101     )-1))</f>
        <v>0.15665270285109889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36071933721</v>
      </c>
      <c r="E102" s="32">
        <f>SUM(E88:E90,E92:E95,E97:E100)</f>
        <v>36071933721</v>
      </c>
      <c r="F102" s="32">
        <f>SUM(F88:F90,F92:F95,F97:F100)</f>
        <v>13317270615</v>
      </c>
      <c r="G102" s="37">
        <f>IF(($D102     =0),0,($F102     /$D102     ))</f>
        <v>0.36918649047215019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13317270615</v>
      </c>
      <c r="O102" s="37">
        <f>IF(($D102     =0),0,($N102     /$D102     ))</f>
        <v>0.36918649047215019</v>
      </c>
      <c r="P102" s="32">
        <f>SUM(P88:P90,P92:P95,P97:P100)</f>
        <v>8916467279</v>
      </c>
      <c r="Q102" s="32">
        <f>SUM(Q88:Q90,Q92:Q95,Q97:Q100)</f>
        <v>30835636479</v>
      </c>
      <c r="R102" s="32">
        <f>SUM(R88:R90,R92:R95,R97:R100)</f>
        <v>34039865927</v>
      </c>
      <c r="S102" s="32">
        <f>SUM(S88:S90,S92:S95,S97:S100)</f>
        <v>8916467279</v>
      </c>
      <c r="T102" s="37">
        <f>IF(($Q102     =0),0,($S102     /$Q102     ))</f>
        <v>0.28916112320471749</v>
      </c>
      <c r="U102" s="37">
        <f>IF(($P102     =0),0,(($F102     /$P102     )-1))</f>
        <v>0.49355907427202039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7744247640</v>
      </c>
      <c r="E105" s="31">
        <v>7744247640</v>
      </c>
      <c r="F105" s="31">
        <v>1604603141</v>
      </c>
      <c r="G105" s="36">
        <f t="shared" ref="G105:G136" si="21">IF(($D105     =0),0,($F105     /$D105     ))</f>
        <v>0.20719935823229951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1604603141</v>
      </c>
      <c r="O105" s="36">
        <f t="shared" ref="O105:O136" si="25">IF(($D105     =0),0,($N105     /$D105     ))</f>
        <v>0.20719935823229951</v>
      </c>
      <c r="P105" s="31">
        <v>1210243229</v>
      </c>
      <c r="Q105" s="31">
        <v>6576271410</v>
      </c>
      <c r="R105" s="31">
        <v>6547465034</v>
      </c>
      <c r="S105" s="31">
        <v>1210243229</v>
      </c>
      <c r="T105" s="36">
        <f t="shared" ref="T105:T136" si="26">IF(($Q105     =0),0,($S105     /$Q105     ))</f>
        <v>0.18403182495778408</v>
      </c>
      <c r="U105" s="36">
        <f t="shared" ref="U105:U136" si="27">IF(($P105     =0),0,(($F105     /$P105     )-1))</f>
        <v>0.325851781319902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7744247640</v>
      </c>
      <c r="E106" s="32">
        <f>E105</f>
        <v>7744247640</v>
      </c>
      <c r="F106" s="32">
        <f>F105</f>
        <v>1604603141</v>
      </c>
      <c r="G106" s="37">
        <f t="shared" si="21"/>
        <v>0.20719935823229951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1604603141</v>
      </c>
      <c r="O106" s="37">
        <f t="shared" si="25"/>
        <v>0.20719935823229951</v>
      </c>
      <c r="P106" s="32">
        <f>P105</f>
        <v>1210243229</v>
      </c>
      <c r="Q106" s="32">
        <f>Q105</f>
        <v>6576271410</v>
      </c>
      <c r="R106" s="32">
        <f>R105</f>
        <v>6547465034</v>
      </c>
      <c r="S106" s="32">
        <f>S105</f>
        <v>1210243229</v>
      </c>
      <c r="T106" s="37">
        <f t="shared" si="26"/>
        <v>0.18403182495778408</v>
      </c>
      <c r="U106" s="37">
        <f t="shared" si="27"/>
        <v>0.325851781319902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153624237</v>
      </c>
      <c r="E107" s="31">
        <v>153624237</v>
      </c>
      <c r="F107" s="31">
        <v>24648381</v>
      </c>
      <c r="G107" s="36">
        <f t="shared" si="21"/>
        <v>0.16044591323177734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24648381</v>
      </c>
      <c r="O107" s="36">
        <f t="shared" si="25"/>
        <v>0.16044591323177734</v>
      </c>
      <c r="P107" s="31">
        <v>24197046</v>
      </c>
      <c r="Q107" s="31">
        <v>140872572</v>
      </c>
      <c r="R107" s="31">
        <v>137144718</v>
      </c>
      <c r="S107" s="31">
        <v>24197046</v>
      </c>
      <c r="T107" s="36">
        <f t="shared" si="26"/>
        <v>0.17176548746479903</v>
      </c>
      <c r="U107" s="36">
        <f t="shared" si="27"/>
        <v>1.8652483447772816E-2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101575597</v>
      </c>
      <c r="E108" s="31">
        <v>101575597</v>
      </c>
      <c r="F108" s="31">
        <v>15885018</v>
      </c>
      <c r="G108" s="36">
        <f t="shared" si="21"/>
        <v>0.15638616428707774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15885018</v>
      </c>
      <c r="O108" s="36">
        <f t="shared" si="25"/>
        <v>0.15638616428707774</v>
      </c>
      <c r="P108" s="31">
        <v>17543977</v>
      </c>
      <c r="Q108" s="31">
        <v>98335310</v>
      </c>
      <c r="R108" s="31">
        <v>108290050</v>
      </c>
      <c r="S108" s="31">
        <v>17543977</v>
      </c>
      <c r="T108" s="36">
        <f t="shared" si="26"/>
        <v>0.1784097390855838</v>
      </c>
      <c r="U108" s="36">
        <f t="shared" si="27"/>
        <v>-9.4560030487956026E-2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74752576</v>
      </c>
      <c r="E109" s="31">
        <v>74752576</v>
      </c>
      <c r="F109" s="31">
        <v>8627752</v>
      </c>
      <c r="G109" s="36">
        <f t="shared" si="21"/>
        <v>0.1154174539750978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8627752</v>
      </c>
      <c r="O109" s="36">
        <f t="shared" si="25"/>
        <v>0.1154174539750978</v>
      </c>
      <c r="P109" s="31">
        <v>9501143</v>
      </c>
      <c r="Q109" s="31">
        <v>65289036</v>
      </c>
      <c r="R109" s="31">
        <v>73443056</v>
      </c>
      <c r="S109" s="31">
        <v>9501143</v>
      </c>
      <c r="T109" s="36">
        <f t="shared" si="26"/>
        <v>0.14552432662660236</v>
      </c>
      <c r="U109" s="36">
        <f t="shared" si="27"/>
        <v>-9.192483472777957E-2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268751316</v>
      </c>
      <c r="E110" s="31">
        <v>268751316</v>
      </c>
      <c r="F110" s="31">
        <v>60541386</v>
      </c>
      <c r="G110" s="36">
        <f t="shared" si="21"/>
        <v>0.22526917040287162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60541386</v>
      </c>
      <c r="O110" s="36">
        <f t="shared" si="25"/>
        <v>0.22526917040287162</v>
      </c>
      <c r="P110" s="31">
        <v>78989712</v>
      </c>
      <c r="Q110" s="31">
        <v>375352970</v>
      </c>
      <c r="R110" s="31">
        <v>376105187</v>
      </c>
      <c r="S110" s="31">
        <v>78989712</v>
      </c>
      <c r="T110" s="36">
        <f t="shared" si="26"/>
        <v>0.21044115356273857</v>
      </c>
      <c r="U110" s="36">
        <f t="shared" si="27"/>
        <v>-0.23355352909756144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520893826</v>
      </c>
      <c r="E111" s="31">
        <v>520893826</v>
      </c>
      <c r="F111" s="31">
        <v>104444318</v>
      </c>
      <c r="G111" s="36">
        <f t="shared" si="21"/>
        <v>0.20050980216455858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104444318</v>
      </c>
      <c r="O111" s="36">
        <f t="shared" si="25"/>
        <v>0.20050980216455858</v>
      </c>
      <c r="P111" s="31">
        <v>77304635</v>
      </c>
      <c r="Q111" s="31">
        <v>604910568</v>
      </c>
      <c r="R111" s="31">
        <v>577437252</v>
      </c>
      <c r="S111" s="31">
        <v>77304635</v>
      </c>
      <c r="T111" s="36">
        <f t="shared" si="26"/>
        <v>0.12779514706709505</v>
      </c>
      <c r="U111" s="36">
        <f t="shared" si="27"/>
        <v>0.35107446015365062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1119597552</v>
      </c>
      <c r="E112" s="32">
        <f>SUM(E107:E111)</f>
        <v>1119597552</v>
      </c>
      <c r="F112" s="32">
        <f>SUM(F107:F111)</f>
        <v>214146855</v>
      </c>
      <c r="G112" s="37">
        <f t="shared" si="21"/>
        <v>0.19127127834234492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214146855</v>
      </c>
      <c r="O112" s="37">
        <f t="shared" si="25"/>
        <v>0.19127127834234492</v>
      </c>
      <c r="P112" s="32">
        <f>SUM(P107:P111)</f>
        <v>207536513</v>
      </c>
      <c r="Q112" s="32">
        <f>SUM(Q107:Q111)</f>
        <v>1284760456</v>
      </c>
      <c r="R112" s="32">
        <f>SUM(R107:R111)</f>
        <v>1272420263</v>
      </c>
      <c r="S112" s="32">
        <f>SUM(S107:S111)</f>
        <v>207536513</v>
      </c>
      <c r="T112" s="37">
        <f t="shared" si="26"/>
        <v>0.16153712704245934</v>
      </c>
      <c r="U112" s="37">
        <f t="shared" si="27"/>
        <v>3.1851465096168319E-2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114407378</v>
      </c>
      <c r="E113" s="31">
        <v>114407378</v>
      </c>
      <c r="F113" s="31">
        <v>72942463</v>
      </c>
      <c r="G113" s="36">
        <f t="shared" si="21"/>
        <v>0.63756782364158371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72942463</v>
      </c>
      <c r="O113" s="36">
        <f t="shared" si="25"/>
        <v>0.63756782364158371</v>
      </c>
      <c r="P113" s="31">
        <v>11700105</v>
      </c>
      <c r="Q113" s="31">
        <v>73836319</v>
      </c>
      <c r="R113" s="31">
        <v>109291920</v>
      </c>
      <c r="S113" s="31">
        <v>11700105</v>
      </c>
      <c r="T113" s="36">
        <f t="shared" si="26"/>
        <v>0.15846002561422382</v>
      </c>
      <c r="U113" s="36">
        <f t="shared" si="27"/>
        <v>5.2343425977801052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167733036</v>
      </c>
      <c r="E114" s="31">
        <v>167733036</v>
      </c>
      <c r="F114" s="31">
        <v>37965830</v>
      </c>
      <c r="G114" s="36">
        <f t="shared" si="21"/>
        <v>0.22634676450976537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37965830</v>
      </c>
      <c r="O114" s="36">
        <f t="shared" si="25"/>
        <v>0.22634676450976537</v>
      </c>
      <c r="P114" s="31">
        <v>41322752</v>
      </c>
      <c r="Q114" s="31">
        <v>164808422</v>
      </c>
      <c r="R114" s="31">
        <v>179760818</v>
      </c>
      <c r="S114" s="31">
        <v>41322752</v>
      </c>
      <c r="T114" s="36">
        <f t="shared" si="26"/>
        <v>0.25073204086621254</v>
      </c>
      <c r="U114" s="36">
        <f t="shared" si="27"/>
        <v>-8.1236651421473627E-2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37280388</v>
      </c>
      <c r="E115" s="31">
        <v>37280388</v>
      </c>
      <c r="F115" s="31">
        <v>9702820</v>
      </c>
      <c r="G115" s="36">
        <f t="shared" si="21"/>
        <v>0.26026606804628749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9702820</v>
      </c>
      <c r="O115" s="36">
        <f t="shared" si="25"/>
        <v>0.26026606804628749</v>
      </c>
      <c r="P115" s="31">
        <v>8654746</v>
      </c>
      <c r="Q115" s="31">
        <v>38953568</v>
      </c>
      <c r="R115" s="31">
        <v>40616521</v>
      </c>
      <c r="S115" s="31">
        <v>8654746</v>
      </c>
      <c r="T115" s="36">
        <f t="shared" si="26"/>
        <v>0.2221810849265464</v>
      </c>
      <c r="U115" s="36">
        <f t="shared" si="27"/>
        <v>0.12109818127533734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58590700</v>
      </c>
      <c r="E116" s="31">
        <v>58590700</v>
      </c>
      <c r="F116" s="31">
        <v>15145130</v>
      </c>
      <c r="G116" s="36">
        <f t="shared" si="21"/>
        <v>0.25849034061719695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15145130</v>
      </c>
      <c r="O116" s="36">
        <f t="shared" si="25"/>
        <v>0.25849034061719695</v>
      </c>
      <c r="P116" s="31">
        <v>13603223</v>
      </c>
      <c r="Q116" s="31">
        <v>60167030</v>
      </c>
      <c r="R116" s="31">
        <v>59966114</v>
      </c>
      <c r="S116" s="31">
        <v>13603223</v>
      </c>
      <c r="T116" s="36">
        <f t="shared" si="26"/>
        <v>0.22609098371649722</v>
      </c>
      <c r="U116" s="36">
        <f t="shared" si="27"/>
        <v>0.1133486527420744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932233842</v>
      </c>
      <c r="E117" s="31">
        <v>932233842</v>
      </c>
      <c r="F117" s="31">
        <v>183058309</v>
      </c>
      <c r="G117" s="36">
        <f t="shared" si="21"/>
        <v>0.19636522592579297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183058309</v>
      </c>
      <c r="O117" s="36">
        <f t="shared" si="25"/>
        <v>0.19636522592579297</v>
      </c>
      <c r="P117" s="31">
        <v>193199343</v>
      </c>
      <c r="Q117" s="31">
        <v>878260904</v>
      </c>
      <c r="R117" s="31">
        <v>1199961879</v>
      </c>
      <c r="S117" s="31">
        <v>193199343</v>
      </c>
      <c r="T117" s="36">
        <f t="shared" si="26"/>
        <v>0.21997944132555855</v>
      </c>
      <c r="U117" s="36">
        <f t="shared" si="27"/>
        <v>-5.2490002515174217E-2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70959216</v>
      </c>
      <c r="E118" s="31">
        <v>70959216</v>
      </c>
      <c r="F118" s="31">
        <v>19271399</v>
      </c>
      <c r="G118" s="36">
        <f t="shared" si="21"/>
        <v>0.27158415899070815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19271399</v>
      </c>
      <c r="O118" s="36">
        <f t="shared" si="25"/>
        <v>0.27158415899070815</v>
      </c>
      <c r="P118" s="31">
        <v>13426419</v>
      </c>
      <c r="Q118" s="31">
        <v>59728238</v>
      </c>
      <c r="R118" s="31">
        <v>72902611</v>
      </c>
      <c r="S118" s="31">
        <v>13426419</v>
      </c>
      <c r="T118" s="36">
        <f t="shared" si="26"/>
        <v>0.2247918145517703</v>
      </c>
      <c r="U118" s="36">
        <f t="shared" si="27"/>
        <v>0.43533424660737907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54255884</v>
      </c>
      <c r="E119" s="31">
        <v>54255884</v>
      </c>
      <c r="F119" s="31">
        <v>12007593</v>
      </c>
      <c r="G119" s="36">
        <f t="shared" si="21"/>
        <v>0.22131411590307881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12007593</v>
      </c>
      <c r="O119" s="36">
        <f t="shared" si="25"/>
        <v>0.22131411590307881</v>
      </c>
      <c r="P119" s="31">
        <v>9715611</v>
      </c>
      <c r="Q119" s="31">
        <v>55510840</v>
      </c>
      <c r="R119" s="31">
        <v>59187071</v>
      </c>
      <c r="S119" s="31">
        <v>9715611</v>
      </c>
      <c r="T119" s="36">
        <f t="shared" si="26"/>
        <v>0.17502186960240559</v>
      </c>
      <c r="U119" s="36">
        <f t="shared" si="27"/>
        <v>0.2359071395509762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164896161</v>
      </c>
      <c r="E120" s="31">
        <v>164896161</v>
      </c>
      <c r="F120" s="31">
        <v>35941371</v>
      </c>
      <c r="G120" s="36">
        <f t="shared" si="21"/>
        <v>0.21796366138566439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35941371</v>
      </c>
      <c r="O120" s="36">
        <f t="shared" si="25"/>
        <v>0.21796366138566439</v>
      </c>
      <c r="P120" s="31">
        <v>33594290</v>
      </c>
      <c r="Q120" s="31">
        <v>327196459</v>
      </c>
      <c r="R120" s="31">
        <v>149908508</v>
      </c>
      <c r="S120" s="31">
        <v>33594290</v>
      </c>
      <c r="T120" s="36">
        <f t="shared" si="26"/>
        <v>0.10267314659416898</v>
      </c>
      <c r="U120" s="36">
        <f t="shared" si="27"/>
        <v>6.9865474162424723E-2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1600356605</v>
      </c>
      <c r="E121" s="32">
        <f>SUM(E113:E120)</f>
        <v>1600356605</v>
      </c>
      <c r="F121" s="32">
        <f>SUM(F113:F120)</f>
        <v>386034915</v>
      </c>
      <c r="G121" s="37">
        <f t="shared" si="21"/>
        <v>0.24121805964614992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386034915</v>
      </c>
      <c r="O121" s="37">
        <f t="shared" si="25"/>
        <v>0.24121805964614992</v>
      </c>
      <c r="P121" s="32">
        <f>SUM(P113:P120)</f>
        <v>325216489</v>
      </c>
      <c r="Q121" s="32">
        <f>SUM(Q113:Q120)</f>
        <v>1658461780</v>
      </c>
      <c r="R121" s="32">
        <f>SUM(R113:R120)</f>
        <v>1871595442</v>
      </c>
      <c r="S121" s="32">
        <f>SUM(S113:S120)</f>
        <v>325216489</v>
      </c>
      <c r="T121" s="37">
        <f t="shared" si="26"/>
        <v>0.19609525701581138</v>
      </c>
      <c r="U121" s="37">
        <f t="shared" si="27"/>
        <v>0.18700904799448836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76344418</v>
      </c>
      <c r="E122" s="31">
        <v>76344418</v>
      </c>
      <c r="F122" s="31">
        <v>17395398</v>
      </c>
      <c r="G122" s="36">
        <f t="shared" si="21"/>
        <v>0.22785422242658265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17395398</v>
      </c>
      <c r="O122" s="36">
        <f t="shared" si="25"/>
        <v>0.22785422242658265</v>
      </c>
      <c r="P122" s="31">
        <v>18276531</v>
      </c>
      <c r="Q122" s="31">
        <v>82358959</v>
      </c>
      <c r="R122" s="31">
        <v>92053109</v>
      </c>
      <c r="S122" s="31">
        <v>18276531</v>
      </c>
      <c r="T122" s="36">
        <f t="shared" si="26"/>
        <v>0.22191308901803872</v>
      </c>
      <c r="U122" s="36">
        <f t="shared" si="27"/>
        <v>-4.821117311594858E-2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170090017</v>
      </c>
      <c r="E123" s="31">
        <v>170090017</v>
      </c>
      <c r="F123" s="31">
        <v>36539092</v>
      </c>
      <c r="G123" s="36">
        <f t="shared" si="21"/>
        <v>0.21482208447307052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36539092</v>
      </c>
      <c r="O123" s="36">
        <f t="shared" si="25"/>
        <v>0.21482208447307052</v>
      </c>
      <c r="P123" s="31">
        <v>46522389</v>
      </c>
      <c r="Q123" s="31">
        <v>325249937</v>
      </c>
      <c r="R123" s="31">
        <v>284968501</v>
      </c>
      <c r="S123" s="31">
        <v>46522389</v>
      </c>
      <c r="T123" s="36">
        <f t="shared" si="26"/>
        <v>0.14303581248656783</v>
      </c>
      <c r="U123" s="36">
        <f t="shared" si="27"/>
        <v>-0.21459123692035675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181992644</v>
      </c>
      <c r="E124" s="31">
        <v>181992644</v>
      </c>
      <c r="F124" s="31">
        <v>37798105</v>
      </c>
      <c r="G124" s="36">
        <f t="shared" si="21"/>
        <v>0.20769028994380673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37798105</v>
      </c>
      <c r="O124" s="36">
        <f t="shared" si="25"/>
        <v>0.20769028994380673</v>
      </c>
      <c r="P124" s="31">
        <v>30998796</v>
      </c>
      <c r="Q124" s="31">
        <v>137763792</v>
      </c>
      <c r="R124" s="31">
        <v>179571279</v>
      </c>
      <c r="S124" s="31">
        <v>30998796</v>
      </c>
      <c r="T124" s="36">
        <f t="shared" si="26"/>
        <v>0.22501410239927194</v>
      </c>
      <c r="U124" s="36">
        <f t="shared" si="27"/>
        <v>0.21934106731113046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353261180</v>
      </c>
      <c r="E125" s="31">
        <v>353261180</v>
      </c>
      <c r="F125" s="31">
        <v>30113651</v>
      </c>
      <c r="G125" s="36">
        <f t="shared" si="21"/>
        <v>8.5244721766484496E-2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30113651</v>
      </c>
      <c r="O125" s="36">
        <f t="shared" si="25"/>
        <v>8.5244721766484496E-2</v>
      </c>
      <c r="P125" s="31">
        <v>24828331</v>
      </c>
      <c r="Q125" s="31">
        <v>301434875</v>
      </c>
      <c r="R125" s="31">
        <v>323544093</v>
      </c>
      <c r="S125" s="31">
        <v>24828331</v>
      </c>
      <c r="T125" s="36">
        <f t="shared" si="26"/>
        <v>8.2367148127767228E-2</v>
      </c>
      <c r="U125" s="36">
        <f t="shared" si="27"/>
        <v>0.21287455850334847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781688259</v>
      </c>
      <c r="E126" s="32">
        <f>SUM(E122:E125)</f>
        <v>781688259</v>
      </c>
      <c r="F126" s="32">
        <f>SUM(F122:F125)</f>
        <v>121846246</v>
      </c>
      <c r="G126" s="37">
        <f t="shared" si="21"/>
        <v>0.15587575302189616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121846246</v>
      </c>
      <c r="O126" s="37">
        <f t="shared" si="25"/>
        <v>0.15587575302189616</v>
      </c>
      <c r="P126" s="32">
        <f>SUM(P122:P125)</f>
        <v>120626047</v>
      </c>
      <c r="Q126" s="32">
        <f>SUM(Q122:Q125)</f>
        <v>846807563</v>
      </c>
      <c r="R126" s="32">
        <f>SUM(R122:R125)</f>
        <v>880136982</v>
      </c>
      <c r="S126" s="32">
        <f>SUM(S122:S125)</f>
        <v>120626047</v>
      </c>
      <c r="T126" s="37">
        <f t="shared" si="26"/>
        <v>0.14244800385657397</v>
      </c>
      <c r="U126" s="37">
        <f t="shared" si="27"/>
        <v>1.0115551577347226E-2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84816782</v>
      </c>
      <c r="E127" s="31">
        <v>84816782</v>
      </c>
      <c r="F127" s="31">
        <v>18487317</v>
      </c>
      <c r="G127" s="36">
        <f t="shared" si="21"/>
        <v>0.21796767767020447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18487317</v>
      </c>
      <c r="O127" s="36">
        <f t="shared" si="25"/>
        <v>0.21796767767020447</v>
      </c>
      <c r="P127" s="31">
        <v>21318241</v>
      </c>
      <c r="Q127" s="31">
        <v>69199019</v>
      </c>
      <c r="R127" s="31">
        <v>73712903</v>
      </c>
      <c r="S127" s="31">
        <v>21318241</v>
      </c>
      <c r="T127" s="36">
        <f t="shared" si="26"/>
        <v>0.30807143378723334</v>
      </c>
      <c r="U127" s="36">
        <f t="shared" si="27"/>
        <v>-0.13279350768198939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108874885</v>
      </c>
      <c r="E128" s="31">
        <v>108874885</v>
      </c>
      <c r="F128" s="31">
        <v>6562425</v>
      </c>
      <c r="G128" s="36">
        <f t="shared" si="21"/>
        <v>6.0274920152613709E-2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6562425</v>
      </c>
      <c r="O128" s="36">
        <f t="shared" si="25"/>
        <v>6.0274920152613709E-2</v>
      </c>
      <c r="P128" s="31">
        <v>11633079</v>
      </c>
      <c r="Q128" s="31">
        <v>128734728</v>
      </c>
      <c r="R128" s="31">
        <v>124781022</v>
      </c>
      <c r="S128" s="31">
        <v>11633079</v>
      </c>
      <c r="T128" s="36">
        <f t="shared" si="26"/>
        <v>9.036473048671062E-2</v>
      </c>
      <c r="U128" s="36">
        <f t="shared" si="27"/>
        <v>-0.43588236613883569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137850468</v>
      </c>
      <c r="E129" s="31">
        <v>137850468</v>
      </c>
      <c r="F129" s="31">
        <v>12138068</v>
      </c>
      <c r="G129" s="36">
        <f t="shared" si="21"/>
        <v>8.8052425037831575E-2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12138068</v>
      </c>
      <c r="O129" s="36">
        <f t="shared" si="25"/>
        <v>8.8052425037831575E-2</v>
      </c>
      <c r="P129" s="31">
        <v>14281771</v>
      </c>
      <c r="Q129" s="31">
        <v>129303736</v>
      </c>
      <c r="R129" s="31">
        <v>120282840</v>
      </c>
      <c r="S129" s="31">
        <v>14281771</v>
      </c>
      <c r="T129" s="36">
        <f t="shared" si="26"/>
        <v>0.11045134070990803</v>
      </c>
      <c r="U129" s="36">
        <f t="shared" si="27"/>
        <v>-0.15010064228028863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84235522</v>
      </c>
      <c r="E130" s="31">
        <v>84235522</v>
      </c>
      <c r="F130" s="31">
        <v>15132990</v>
      </c>
      <c r="G130" s="36">
        <f t="shared" si="21"/>
        <v>0.1796509315867954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15132990</v>
      </c>
      <c r="O130" s="36">
        <f t="shared" si="25"/>
        <v>0.1796509315867954</v>
      </c>
      <c r="P130" s="31">
        <v>12986371</v>
      </c>
      <c r="Q130" s="31">
        <v>62017686</v>
      </c>
      <c r="R130" s="31">
        <v>79242026</v>
      </c>
      <c r="S130" s="31">
        <v>12986371</v>
      </c>
      <c r="T130" s="36">
        <f t="shared" si="26"/>
        <v>0.20939786434469676</v>
      </c>
      <c r="U130" s="36">
        <f t="shared" si="27"/>
        <v>0.16529783416783639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166684281</v>
      </c>
      <c r="E131" s="31">
        <v>166684281</v>
      </c>
      <c r="F131" s="31">
        <v>30516012</v>
      </c>
      <c r="G131" s="36">
        <f t="shared" si="21"/>
        <v>0.18307672335341568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30516012</v>
      </c>
      <c r="O131" s="36">
        <f t="shared" si="25"/>
        <v>0.18307672335341568</v>
      </c>
      <c r="P131" s="31">
        <v>31000610</v>
      </c>
      <c r="Q131" s="31">
        <v>152412838</v>
      </c>
      <c r="R131" s="31">
        <v>138584373</v>
      </c>
      <c r="S131" s="31">
        <v>31000610</v>
      </c>
      <c r="T131" s="36">
        <f t="shared" si="26"/>
        <v>0.20339894202350592</v>
      </c>
      <c r="U131" s="36">
        <f t="shared" si="27"/>
        <v>-1.5631885953211855E-2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582461938</v>
      </c>
      <c r="E132" s="32">
        <f>SUM(E127:E131)</f>
        <v>582461938</v>
      </c>
      <c r="F132" s="32">
        <f>SUM(F127:F131)</f>
        <v>82836812</v>
      </c>
      <c r="G132" s="37">
        <f t="shared" si="21"/>
        <v>0.14221841221837916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82836812</v>
      </c>
      <c r="O132" s="37">
        <f t="shared" si="25"/>
        <v>0.14221841221837916</v>
      </c>
      <c r="P132" s="32">
        <f>SUM(P127:P131)</f>
        <v>91220072</v>
      </c>
      <c r="Q132" s="32">
        <f>SUM(Q127:Q131)</f>
        <v>541668007</v>
      </c>
      <c r="R132" s="32">
        <f>SUM(R127:R131)</f>
        <v>536603164</v>
      </c>
      <c r="S132" s="32">
        <f>SUM(S127:S131)</f>
        <v>91220072</v>
      </c>
      <c r="T132" s="37">
        <f t="shared" si="26"/>
        <v>0.16840587005538246</v>
      </c>
      <c r="U132" s="37">
        <f t="shared" si="27"/>
        <v>-9.1901484138271705E-2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395598980</v>
      </c>
      <c r="E133" s="31">
        <v>395598980</v>
      </c>
      <c r="F133" s="31">
        <v>86844781</v>
      </c>
      <c r="G133" s="36">
        <f t="shared" si="21"/>
        <v>0.2195273127347295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86844781</v>
      </c>
      <c r="O133" s="36">
        <f t="shared" si="25"/>
        <v>0.2195273127347295</v>
      </c>
      <c r="P133" s="31">
        <v>77780501</v>
      </c>
      <c r="Q133" s="31">
        <v>367327583</v>
      </c>
      <c r="R133" s="31">
        <v>402251081</v>
      </c>
      <c r="S133" s="31">
        <v>77780501</v>
      </c>
      <c r="T133" s="36">
        <f t="shared" si="26"/>
        <v>0.21174696537831192</v>
      </c>
      <c r="U133" s="36">
        <f t="shared" si="27"/>
        <v>0.11653666257562412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46386909</v>
      </c>
      <c r="E134" s="31">
        <v>46386909</v>
      </c>
      <c r="F134" s="31">
        <v>4873648</v>
      </c>
      <c r="G134" s="36">
        <f t="shared" si="21"/>
        <v>0.1050651596552812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4873648</v>
      </c>
      <c r="O134" s="36">
        <f t="shared" si="25"/>
        <v>0.1050651596552812</v>
      </c>
      <c r="P134" s="31">
        <v>5571078</v>
      </c>
      <c r="Q134" s="31">
        <v>34261226</v>
      </c>
      <c r="R134" s="31">
        <v>34238442</v>
      </c>
      <c r="S134" s="31">
        <v>5571078</v>
      </c>
      <c r="T134" s="36">
        <f t="shared" si="26"/>
        <v>0.1626059149196821</v>
      </c>
      <c r="U134" s="36">
        <f t="shared" si="27"/>
        <v>-0.12518762078003576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88347383</v>
      </c>
      <c r="E135" s="31">
        <v>88347383</v>
      </c>
      <c r="F135" s="31">
        <v>17422145</v>
      </c>
      <c r="G135" s="36">
        <f t="shared" si="21"/>
        <v>0.19720046489662291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17422145</v>
      </c>
      <c r="O135" s="36">
        <f t="shared" si="25"/>
        <v>0.19720046489662291</v>
      </c>
      <c r="P135" s="31">
        <v>7536212</v>
      </c>
      <c r="Q135" s="31">
        <v>58664040</v>
      </c>
      <c r="R135" s="31">
        <v>77189760</v>
      </c>
      <c r="S135" s="31">
        <v>7536212</v>
      </c>
      <c r="T135" s="36">
        <f t="shared" si="26"/>
        <v>0.12846391077055042</v>
      </c>
      <c r="U135" s="36">
        <f t="shared" si="27"/>
        <v>1.3117907245709119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74216957</v>
      </c>
      <c r="E136" s="31">
        <v>74216957</v>
      </c>
      <c r="F136" s="31">
        <v>20118148</v>
      </c>
      <c r="G136" s="36">
        <f t="shared" si="21"/>
        <v>0.27107212169854927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20118148</v>
      </c>
      <c r="O136" s="36">
        <f t="shared" si="25"/>
        <v>0.27107212169854927</v>
      </c>
      <c r="P136" s="31">
        <v>17198108</v>
      </c>
      <c r="Q136" s="31">
        <v>58793977</v>
      </c>
      <c r="R136" s="31">
        <v>84956357</v>
      </c>
      <c r="S136" s="31">
        <v>17198108</v>
      </c>
      <c r="T136" s="36">
        <f t="shared" si="26"/>
        <v>0.29251479279926923</v>
      </c>
      <c r="U136" s="36">
        <f t="shared" si="27"/>
        <v>0.16978844417071914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604550229</v>
      </c>
      <c r="E137" s="32">
        <f>SUM(E133:E136)</f>
        <v>604550229</v>
      </c>
      <c r="F137" s="32">
        <f>SUM(F133:F136)</f>
        <v>129258722</v>
      </c>
      <c r="G137" s="37">
        <f t="shared" ref="G137:G170" si="28">IF(($D137     =0),0,($F137     /$D137     ))</f>
        <v>0.21380973126717648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129258722</v>
      </c>
      <c r="O137" s="37">
        <f t="shared" ref="O137:O170" si="32">IF(($D137     =0),0,($N137     /$D137     ))</f>
        <v>0.21380973126717648</v>
      </c>
      <c r="P137" s="32">
        <f>SUM(P133:P136)</f>
        <v>108085899</v>
      </c>
      <c r="Q137" s="32">
        <f>SUM(Q133:Q136)</f>
        <v>519046826</v>
      </c>
      <c r="R137" s="32">
        <f>SUM(R133:R136)</f>
        <v>598635640</v>
      </c>
      <c r="S137" s="32">
        <f>SUM(S133:S136)</f>
        <v>108085899</v>
      </c>
      <c r="T137" s="37">
        <f t="shared" ref="T137:T170" si="33">IF(($Q137     =0),0,($S137     /$Q137     ))</f>
        <v>0.20823920614823296</v>
      </c>
      <c r="U137" s="37">
        <f t="shared" ref="U137:U170" si="34">IF(($P137     =0),0,(($F137     /$P137     )-1))</f>
        <v>0.19588885503001641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80890508</v>
      </c>
      <c r="E138" s="31">
        <v>80890508</v>
      </c>
      <c r="F138" s="31">
        <v>15228488</v>
      </c>
      <c r="G138" s="36">
        <f t="shared" si="28"/>
        <v>0.18826050641195133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15228488</v>
      </c>
      <c r="O138" s="36">
        <f t="shared" si="32"/>
        <v>0.18826050641195133</v>
      </c>
      <c r="P138" s="31">
        <v>14226325</v>
      </c>
      <c r="Q138" s="31">
        <v>78678108</v>
      </c>
      <c r="R138" s="31">
        <v>79036429</v>
      </c>
      <c r="S138" s="31">
        <v>14226325</v>
      </c>
      <c r="T138" s="36">
        <f t="shared" si="33"/>
        <v>0.18081681628643129</v>
      </c>
      <c r="U138" s="36">
        <f t="shared" si="34"/>
        <v>7.04442644182528E-2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100911309</v>
      </c>
      <c r="E139" s="31">
        <v>100911309</v>
      </c>
      <c r="F139" s="31">
        <v>24314797</v>
      </c>
      <c r="G139" s="36">
        <f t="shared" si="28"/>
        <v>0.24095215135897208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24314797</v>
      </c>
      <c r="O139" s="36">
        <f t="shared" si="32"/>
        <v>0.24095215135897208</v>
      </c>
      <c r="P139" s="31">
        <v>25520478</v>
      </c>
      <c r="Q139" s="31">
        <v>87634567</v>
      </c>
      <c r="R139" s="31">
        <v>100877779</v>
      </c>
      <c r="S139" s="31">
        <v>25520478</v>
      </c>
      <c r="T139" s="36">
        <f t="shared" si="33"/>
        <v>0.29121474406326442</v>
      </c>
      <c r="U139" s="36">
        <f t="shared" si="34"/>
        <v>-4.7243668398374017E-2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101318557</v>
      </c>
      <c r="E140" s="31">
        <v>101318557</v>
      </c>
      <c r="F140" s="31">
        <v>25030727</v>
      </c>
      <c r="G140" s="36">
        <f t="shared" si="28"/>
        <v>0.24704977786053545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25030727</v>
      </c>
      <c r="O140" s="36">
        <f t="shared" si="32"/>
        <v>0.24704977786053545</v>
      </c>
      <c r="P140" s="31">
        <v>23343343</v>
      </c>
      <c r="Q140" s="31">
        <v>102638288</v>
      </c>
      <c r="R140" s="31">
        <v>107834384</v>
      </c>
      <c r="S140" s="31">
        <v>23343343</v>
      </c>
      <c r="T140" s="36">
        <f t="shared" si="33"/>
        <v>0.22743309007648296</v>
      </c>
      <c r="U140" s="36">
        <f t="shared" si="34"/>
        <v>7.2285447718435147E-2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113906931</v>
      </c>
      <c r="E141" s="31">
        <v>113906931</v>
      </c>
      <c r="F141" s="31">
        <v>38192105</v>
      </c>
      <c r="G141" s="36">
        <f t="shared" si="28"/>
        <v>0.33529219569615126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38192105</v>
      </c>
      <c r="O141" s="36">
        <f t="shared" si="32"/>
        <v>0.33529219569615126</v>
      </c>
      <c r="P141" s="31">
        <v>30723224</v>
      </c>
      <c r="Q141" s="31">
        <v>85538308</v>
      </c>
      <c r="R141" s="31">
        <v>86801353</v>
      </c>
      <c r="S141" s="31">
        <v>30723224</v>
      </c>
      <c r="T141" s="36">
        <f t="shared" si="33"/>
        <v>0.35917502600121576</v>
      </c>
      <c r="U141" s="36">
        <f t="shared" si="34"/>
        <v>0.24310212365733497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104075235</v>
      </c>
      <c r="E142" s="31">
        <v>104075235</v>
      </c>
      <c r="F142" s="31">
        <v>30512497</v>
      </c>
      <c r="G142" s="36">
        <f t="shared" si="28"/>
        <v>0.29317730582112067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30512497</v>
      </c>
      <c r="O142" s="36">
        <f t="shared" si="32"/>
        <v>0.29317730582112067</v>
      </c>
      <c r="P142" s="31">
        <v>33397393</v>
      </c>
      <c r="Q142" s="31">
        <v>122115122</v>
      </c>
      <c r="R142" s="31">
        <v>126077281</v>
      </c>
      <c r="S142" s="31">
        <v>33397393</v>
      </c>
      <c r="T142" s="36">
        <f t="shared" si="33"/>
        <v>0.27349105051870642</v>
      </c>
      <c r="U142" s="36">
        <f t="shared" si="34"/>
        <v>-8.6380874099963423E-2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176201346</v>
      </c>
      <c r="E143" s="31">
        <v>176201346</v>
      </c>
      <c r="F143" s="31">
        <v>81207617</v>
      </c>
      <c r="G143" s="36">
        <f t="shared" si="28"/>
        <v>0.46087966320075668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81207617</v>
      </c>
      <c r="O143" s="36">
        <f t="shared" si="32"/>
        <v>0.46087966320075668</v>
      </c>
      <c r="P143" s="31">
        <v>42844153</v>
      </c>
      <c r="Q143" s="31">
        <v>177557787</v>
      </c>
      <c r="R143" s="31">
        <v>227991418</v>
      </c>
      <c r="S143" s="31">
        <v>42844153</v>
      </c>
      <c r="T143" s="36">
        <f t="shared" si="33"/>
        <v>0.24129695308716592</v>
      </c>
      <c r="U143" s="36">
        <f t="shared" si="34"/>
        <v>0.89541889181471279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677303886</v>
      </c>
      <c r="E144" s="32">
        <f>SUM(E138:E143)</f>
        <v>677303886</v>
      </c>
      <c r="F144" s="32">
        <f>SUM(F138:F143)</f>
        <v>214486231</v>
      </c>
      <c r="G144" s="37">
        <f t="shared" si="28"/>
        <v>0.31667651025406934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214486231</v>
      </c>
      <c r="O144" s="37">
        <f t="shared" si="32"/>
        <v>0.31667651025406934</v>
      </c>
      <c r="P144" s="32">
        <f>SUM(P138:P143)</f>
        <v>170054916</v>
      </c>
      <c r="Q144" s="32">
        <f>SUM(Q138:Q143)</f>
        <v>654162180</v>
      </c>
      <c r="R144" s="32">
        <f>SUM(R138:R143)</f>
        <v>728618644</v>
      </c>
      <c r="S144" s="32">
        <f>SUM(S138:S143)</f>
        <v>170054916</v>
      </c>
      <c r="T144" s="37">
        <f t="shared" si="33"/>
        <v>0.25995834244040217</v>
      </c>
      <c r="U144" s="37">
        <f t="shared" si="34"/>
        <v>0.26127627501224371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72954320</v>
      </c>
      <c r="E145" s="31">
        <v>72954320</v>
      </c>
      <c r="F145" s="31">
        <v>14449867</v>
      </c>
      <c r="G145" s="36">
        <f t="shared" si="28"/>
        <v>0.19806732486849304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14449867</v>
      </c>
      <c r="O145" s="36">
        <f t="shared" si="32"/>
        <v>0.19806732486849304</v>
      </c>
      <c r="P145" s="31">
        <v>14061455</v>
      </c>
      <c r="Q145" s="31">
        <v>87098718</v>
      </c>
      <c r="R145" s="31">
        <v>92526291</v>
      </c>
      <c r="S145" s="31">
        <v>14061455</v>
      </c>
      <c r="T145" s="36">
        <f t="shared" si="33"/>
        <v>0.1614427321421654</v>
      </c>
      <c r="U145" s="36">
        <f t="shared" si="34"/>
        <v>2.7622461544697829E-2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134597351</v>
      </c>
      <c r="E146" s="31">
        <v>134597351</v>
      </c>
      <c r="F146" s="31">
        <v>32697005</v>
      </c>
      <c r="G146" s="36">
        <f t="shared" si="28"/>
        <v>0.24292458029133129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32697005</v>
      </c>
      <c r="O146" s="36">
        <f t="shared" si="32"/>
        <v>0.24292458029133129</v>
      </c>
      <c r="P146" s="31">
        <v>22620371</v>
      </c>
      <c r="Q146" s="31">
        <v>106069741</v>
      </c>
      <c r="R146" s="31">
        <v>111452353</v>
      </c>
      <c r="S146" s="31">
        <v>22620371</v>
      </c>
      <c r="T146" s="36">
        <f t="shared" si="33"/>
        <v>0.21325941580266516</v>
      </c>
      <c r="U146" s="36">
        <f t="shared" si="34"/>
        <v>0.44546722951626205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107488203</v>
      </c>
      <c r="E147" s="31">
        <v>107488203</v>
      </c>
      <c r="F147" s="31">
        <v>23399062</v>
      </c>
      <c r="G147" s="36">
        <f t="shared" si="28"/>
        <v>0.21768958217675291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23399062</v>
      </c>
      <c r="O147" s="36">
        <f t="shared" si="32"/>
        <v>0.21768958217675291</v>
      </c>
      <c r="P147" s="31">
        <v>25750373</v>
      </c>
      <c r="Q147" s="31">
        <v>105498679</v>
      </c>
      <c r="R147" s="31">
        <v>115547842</v>
      </c>
      <c r="S147" s="31">
        <v>25750373</v>
      </c>
      <c r="T147" s="36">
        <f t="shared" si="33"/>
        <v>0.24408242116472378</v>
      </c>
      <c r="U147" s="36">
        <f t="shared" si="34"/>
        <v>-9.1311725853446823E-2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93089947</v>
      </c>
      <c r="E148" s="31">
        <v>93089947</v>
      </c>
      <c r="F148" s="31">
        <v>16793433</v>
      </c>
      <c r="G148" s="36">
        <f t="shared" si="28"/>
        <v>0.18040007048236906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16793433</v>
      </c>
      <c r="O148" s="36">
        <f t="shared" si="32"/>
        <v>0.18040007048236906</v>
      </c>
      <c r="P148" s="31">
        <v>14763513</v>
      </c>
      <c r="Q148" s="31">
        <v>87842148</v>
      </c>
      <c r="R148" s="31">
        <v>93679083</v>
      </c>
      <c r="S148" s="31">
        <v>14763513</v>
      </c>
      <c r="T148" s="36">
        <f t="shared" si="33"/>
        <v>0.16806867017869373</v>
      </c>
      <c r="U148" s="36">
        <f t="shared" si="34"/>
        <v>0.13749573018291783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220970606</v>
      </c>
      <c r="E149" s="31">
        <v>220970606</v>
      </c>
      <c r="F149" s="31">
        <v>21946759</v>
      </c>
      <c r="G149" s="36">
        <f t="shared" si="28"/>
        <v>9.9319811794334315E-2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21946759</v>
      </c>
      <c r="O149" s="36">
        <f t="shared" si="32"/>
        <v>9.9319811794334315E-2</v>
      </c>
      <c r="P149" s="31">
        <v>11054139</v>
      </c>
      <c r="Q149" s="31">
        <v>200939649</v>
      </c>
      <c r="R149" s="31">
        <v>194352625</v>
      </c>
      <c r="S149" s="31">
        <v>11054139</v>
      </c>
      <c r="T149" s="36">
        <f t="shared" si="33"/>
        <v>5.5012234046452425E-2</v>
      </c>
      <c r="U149" s="36">
        <f t="shared" si="34"/>
        <v>0.98538836900820592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629100427</v>
      </c>
      <c r="E150" s="32">
        <f>SUM(E145:E149)</f>
        <v>629100427</v>
      </c>
      <c r="F150" s="32">
        <f>SUM(F145:F149)</f>
        <v>109286126</v>
      </c>
      <c r="G150" s="37">
        <f t="shared" si="28"/>
        <v>0.17371809223076556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109286126</v>
      </c>
      <c r="O150" s="37">
        <f t="shared" si="32"/>
        <v>0.17371809223076556</v>
      </c>
      <c r="P150" s="32">
        <f>SUM(P145:P149)</f>
        <v>88249851</v>
      </c>
      <c r="Q150" s="32">
        <f>SUM(Q145:Q149)</f>
        <v>587448935</v>
      </c>
      <c r="R150" s="32">
        <f>SUM(R145:R149)</f>
        <v>607558194</v>
      </c>
      <c r="S150" s="32">
        <f>SUM(S145:S149)</f>
        <v>88249851</v>
      </c>
      <c r="T150" s="37">
        <f t="shared" si="33"/>
        <v>0.15022556981910265</v>
      </c>
      <c r="U150" s="37">
        <f t="shared" si="34"/>
        <v>0.23837179056540281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87921249</v>
      </c>
      <c r="E151" s="31">
        <v>87921249</v>
      </c>
      <c r="F151" s="31">
        <v>23912161</v>
      </c>
      <c r="G151" s="36">
        <f t="shared" si="28"/>
        <v>0.271972489835762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23912161</v>
      </c>
      <c r="O151" s="36">
        <f t="shared" si="32"/>
        <v>0.271972489835762</v>
      </c>
      <c r="P151" s="31">
        <v>20398118</v>
      </c>
      <c r="Q151" s="31">
        <v>87697849</v>
      </c>
      <c r="R151" s="31">
        <v>89990772</v>
      </c>
      <c r="S151" s="31">
        <v>20398118</v>
      </c>
      <c r="T151" s="36">
        <f t="shared" si="33"/>
        <v>0.23259541975767273</v>
      </c>
      <c r="U151" s="36">
        <f t="shared" si="34"/>
        <v>0.17227290282368202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672400100</v>
      </c>
      <c r="E152" s="31">
        <v>672400100</v>
      </c>
      <c r="F152" s="31">
        <v>137726889</v>
      </c>
      <c r="G152" s="36">
        <f t="shared" si="28"/>
        <v>0.20482877530803462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137726889</v>
      </c>
      <c r="O152" s="36">
        <f t="shared" si="32"/>
        <v>0.20482877530803462</v>
      </c>
      <c r="P152" s="31">
        <v>123643019</v>
      </c>
      <c r="Q152" s="31">
        <v>600728700</v>
      </c>
      <c r="R152" s="31">
        <v>688477572</v>
      </c>
      <c r="S152" s="31">
        <v>123643019</v>
      </c>
      <c r="T152" s="36">
        <f t="shared" si="33"/>
        <v>0.20582172784486574</v>
      </c>
      <c r="U152" s="36">
        <f t="shared" si="34"/>
        <v>0.11390752275306371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77951810</v>
      </c>
      <c r="E153" s="31">
        <v>77951810</v>
      </c>
      <c r="F153" s="31">
        <v>18061316</v>
      </c>
      <c r="G153" s="36">
        <f t="shared" si="28"/>
        <v>0.23169848140793653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18061316</v>
      </c>
      <c r="O153" s="36">
        <f t="shared" si="32"/>
        <v>0.23169848140793653</v>
      </c>
      <c r="P153" s="31">
        <v>16801111</v>
      </c>
      <c r="Q153" s="31">
        <v>79094710</v>
      </c>
      <c r="R153" s="31">
        <v>76991950</v>
      </c>
      <c r="S153" s="31">
        <v>16801111</v>
      </c>
      <c r="T153" s="36">
        <f t="shared" si="33"/>
        <v>0.21241763197564034</v>
      </c>
      <c r="U153" s="36">
        <f t="shared" si="34"/>
        <v>7.5007242080598058E-2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41623367</v>
      </c>
      <c r="E154" s="31">
        <v>41623367</v>
      </c>
      <c r="F154" s="31">
        <v>13223078</v>
      </c>
      <c r="G154" s="36">
        <f t="shared" si="28"/>
        <v>0.31768400667826802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13223078</v>
      </c>
      <c r="O154" s="36">
        <f t="shared" si="32"/>
        <v>0.31768400667826802</v>
      </c>
      <c r="P154" s="31">
        <v>18658434</v>
      </c>
      <c r="Q154" s="31">
        <v>54314776</v>
      </c>
      <c r="R154" s="31">
        <v>56783773</v>
      </c>
      <c r="S154" s="31">
        <v>18658434</v>
      </c>
      <c r="T154" s="36">
        <f t="shared" si="33"/>
        <v>0.34352409001926104</v>
      </c>
      <c r="U154" s="36">
        <f t="shared" si="34"/>
        <v>-0.29130826306216262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85956691</v>
      </c>
      <c r="E155" s="31">
        <v>85956691</v>
      </c>
      <c r="F155" s="31">
        <v>15508541</v>
      </c>
      <c r="G155" s="36">
        <f t="shared" si="28"/>
        <v>0.18042273172195519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15508541</v>
      </c>
      <c r="O155" s="36">
        <f t="shared" si="32"/>
        <v>0.18042273172195519</v>
      </c>
      <c r="P155" s="31">
        <v>19012322</v>
      </c>
      <c r="Q155" s="31">
        <v>102439035</v>
      </c>
      <c r="R155" s="31">
        <v>77273476</v>
      </c>
      <c r="S155" s="31">
        <v>19012322</v>
      </c>
      <c r="T155" s="36">
        <f t="shared" si="33"/>
        <v>0.18559645744417644</v>
      </c>
      <c r="U155" s="36">
        <f t="shared" si="34"/>
        <v>-0.18429000939495976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257643681</v>
      </c>
      <c r="E156" s="31">
        <v>257643681</v>
      </c>
      <c r="F156" s="31">
        <v>70877161</v>
      </c>
      <c r="G156" s="36">
        <f t="shared" si="28"/>
        <v>0.2750976104863212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70877161</v>
      </c>
      <c r="O156" s="36">
        <f t="shared" si="32"/>
        <v>0.2750976104863212</v>
      </c>
      <c r="P156" s="31">
        <v>56493250</v>
      </c>
      <c r="Q156" s="31">
        <v>238940450</v>
      </c>
      <c r="R156" s="31">
        <v>254343200</v>
      </c>
      <c r="S156" s="31">
        <v>56493250</v>
      </c>
      <c r="T156" s="36">
        <f t="shared" si="33"/>
        <v>0.23643234119631062</v>
      </c>
      <c r="U156" s="36">
        <f t="shared" si="34"/>
        <v>0.25461291393219554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1223496898</v>
      </c>
      <c r="E157" s="32">
        <f>SUM(E151:E156)</f>
        <v>1223496898</v>
      </c>
      <c r="F157" s="32">
        <f>SUM(F151:F156)</f>
        <v>279309146</v>
      </c>
      <c r="G157" s="37">
        <f t="shared" si="28"/>
        <v>0.22828758001477173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279309146</v>
      </c>
      <c r="O157" s="37">
        <f t="shared" si="32"/>
        <v>0.22828758001477173</v>
      </c>
      <c r="P157" s="32">
        <f>SUM(P151:P156)</f>
        <v>255006254</v>
      </c>
      <c r="Q157" s="32">
        <f>SUM(Q151:Q156)</f>
        <v>1163215520</v>
      </c>
      <c r="R157" s="32">
        <f>SUM(R151:R156)</f>
        <v>1243860743</v>
      </c>
      <c r="S157" s="32">
        <f>SUM(S151:S156)</f>
        <v>255006254</v>
      </c>
      <c r="T157" s="37">
        <f t="shared" si="33"/>
        <v>0.21922528509592101</v>
      </c>
      <c r="U157" s="37">
        <f t="shared" si="34"/>
        <v>9.5303121467758212E-2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139277107</v>
      </c>
      <c r="E158" s="31">
        <v>139277107</v>
      </c>
      <c r="F158" s="31">
        <v>24408059</v>
      </c>
      <c r="G158" s="36">
        <f t="shared" si="28"/>
        <v>0.1752481762849942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24408059</v>
      </c>
      <c r="O158" s="36">
        <f t="shared" si="32"/>
        <v>0.1752481762849942</v>
      </c>
      <c r="P158" s="31">
        <v>19295058</v>
      </c>
      <c r="Q158" s="31">
        <v>135118732</v>
      </c>
      <c r="R158" s="31">
        <v>137782857</v>
      </c>
      <c r="S158" s="31">
        <v>19295058</v>
      </c>
      <c r="T158" s="36">
        <f t="shared" si="33"/>
        <v>0.14280076281355275</v>
      </c>
      <c r="U158" s="36">
        <f t="shared" si="34"/>
        <v>0.26499018556979714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251835608</v>
      </c>
      <c r="E159" s="31">
        <v>251835608</v>
      </c>
      <c r="F159" s="31">
        <v>46601394</v>
      </c>
      <c r="G159" s="36">
        <f t="shared" si="28"/>
        <v>0.18504688185318099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46601394</v>
      </c>
      <c r="O159" s="36">
        <f t="shared" si="32"/>
        <v>0.18504688185318099</v>
      </c>
      <c r="P159" s="31">
        <v>41672437</v>
      </c>
      <c r="Q159" s="31">
        <v>199036744</v>
      </c>
      <c r="R159" s="31">
        <v>231569095</v>
      </c>
      <c r="S159" s="31">
        <v>41672437</v>
      </c>
      <c r="T159" s="36">
        <f t="shared" si="33"/>
        <v>0.20937057229995684</v>
      </c>
      <c r="U159" s="36">
        <f t="shared" si="34"/>
        <v>0.11827858783492795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105983497</v>
      </c>
      <c r="E160" s="31">
        <v>105983497</v>
      </c>
      <c r="F160" s="31">
        <v>31314457</v>
      </c>
      <c r="G160" s="36">
        <f t="shared" si="28"/>
        <v>0.29546540627924367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31314457</v>
      </c>
      <c r="O160" s="36">
        <f t="shared" si="32"/>
        <v>0.29546540627924367</v>
      </c>
      <c r="P160" s="31">
        <v>24903623</v>
      </c>
      <c r="Q160" s="31">
        <v>100366315</v>
      </c>
      <c r="R160" s="31">
        <v>100149859</v>
      </c>
      <c r="S160" s="31">
        <v>24903623</v>
      </c>
      <c r="T160" s="36">
        <f t="shared" si="33"/>
        <v>0.24812730247194989</v>
      </c>
      <c r="U160" s="36">
        <f t="shared" si="34"/>
        <v>0.25742575688685942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74388636</v>
      </c>
      <c r="E161" s="31">
        <v>74388636</v>
      </c>
      <c r="F161" s="31">
        <v>14801810</v>
      </c>
      <c r="G161" s="36">
        <f t="shared" si="28"/>
        <v>0.19897945164635092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14801810</v>
      </c>
      <c r="O161" s="36">
        <f t="shared" si="32"/>
        <v>0.19897945164635092</v>
      </c>
      <c r="P161" s="31">
        <v>17657549</v>
      </c>
      <c r="Q161" s="31">
        <v>75221038</v>
      </c>
      <c r="R161" s="31">
        <v>77509719</v>
      </c>
      <c r="S161" s="31">
        <v>17657549</v>
      </c>
      <c r="T161" s="36">
        <f t="shared" si="33"/>
        <v>0.23474216083005928</v>
      </c>
      <c r="U161" s="36">
        <f t="shared" si="34"/>
        <v>-0.16172907123180003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382663845</v>
      </c>
      <c r="E162" s="31">
        <v>382663845</v>
      </c>
      <c r="F162" s="31">
        <v>59966306</v>
      </c>
      <c r="G162" s="36">
        <f t="shared" si="28"/>
        <v>0.15670753007773702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59966306</v>
      </c>
      <c r="O162" s="36">
        <f t="shared" si="32"/>
        <v>0.15670753007773702</v>
      </c>
      <c r="P162" s="31">
        <v>64525165</v>
      </c>
      <c r="Q162" s="31">
        <v>319053121</v>
      </c>
      <c r="R162" s="31">
        <v>362383562</v>
      </c>
      <c r="S162" s="31">
        <v>64525165</v>
      </c>
      <c r="T162" s="36">
        <f t="shared" si="33"/>
        <v>0.20223956687137376</v>
      </c>
      <c r="U162" s="36">
        <f t="shared" si="34"/>
        <v>-7.0652419098812036E-2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954148693</v>
      </c>
      <c r="E163" s="32">
        <f>SUM(E158:E162)</f>
        <v>954148693</v>
      </c>
      <c r="F163" s="32">
        <f>SUM(F158:F162)</f>
        <v>177092026</v>
      </c>
      <c r="G163" s="37">
        <f t="shared" si="28"/>
        <v>0.1856021260619177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177092026</v>
      </c>
      <c r="O163" s="37">
        <f t="shared" si="32"/>
        <v>0.1856021260619177</v>
      </c>
      <c r="P163" s="32">
        <f>SUM(P158:P162)</f>
        <v>168053832</v>
      </c>
      <c r="Q163" s="32">
        <f>SUM(Q158:Q162)</f>
        <v>828795950</v>
      </c>
      <c r="R163" s="32">
        <f>SUM(R158:R162)</f>
        <v>909395092</v>
      </c>
      <c r="S163" s="32">
        <f>SUM(S158:S162)</f>
        <v>168053832</v>
      </c>
      <c r="T163" s="37">
        <f t="shared" si="33"/>
        <v>0.20276864528597177</v>
      </c>
      <c r="U163" s="37">
        <f t="shared" si="34"/>
        <v>5.3781540667278582E-2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113117603</v>
      </c>
      <c r="E164" s="31">
        <v>113117603</v>
      </c>
      <c r="F164" s="31">
        <v>37642643</v>
      </c>
      <c r="G164" s="36">
        <f t="shared" si="28"/>
        <v>0.33277440470516334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37642643</v>
      </c>
      <c r="O164" s="36">
        <f t="shared" si="32"/>
        <v>0.33277440470516334</v>
      </c>
      <c r="P164" s="31">
        <v>31119723</v>
      </c>
      <c r="Q164" s="31">
        <v>120261496</v>
      </c>
      <c r="R164" s="31">
        <v>123291852</v>
      </c>
      <c r="S164" s="31">
        <v>31119723</v>
      </c>
      <c r="T164" s="36">
        <f t="shared" si="33"/>
        <v>0.25876713690639602</v>
      </c>
      <c r="U164" s="36">
        <f t="shared" si="34"/>
        <v>0.20960726417776909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99984376</v>
      </c>
      <c r="E165" s="31">
        <v>99984376</v>
      </c>
      <c r="F165" s="31">
        <v>19518517</v>
      </c>
      <c r="G165" s="36">
        <f t="shared" si="28"/>
        <v>0.19521567049635835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19518517</v>
      </c>
      <c r="O165" s="36">
        <f t="shared" si="32"/>
        <v>0.19521567049635835</v>
      </c>
      <c r="P165" s="31">
        <v>19387032</v>
      </c>
      <c r="Q165" s="31">
        <v>94132250</v>
      </c>
      <c r="R165" s="31">
        <v>95349350</v>
      </c>
      <c r="S165" s="31">
        <v>19387032</v>
      </c>
      <c r="T165" s="36">
        <f t="shared" si="33"/>
        <v>0.20595525975422876</v>
      </c>
      <c r="U165" s="36">
        <f t="shared" si="34"/>
        <v>6.782110846054179E-3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93797351</v>
      </c>
      <c r="E166" s="31">
        <v>93797351</v>
      </c>
      <c r="F166" s="31">
        <v>25149529</v>
      </c>
      <c r="G166" s="36">
        <f t="shared" si="28"/>
        <v>0.26812621819138582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25149529</v>
      </c>
      <c r="O166" s="36">
        <f t="shared" si="32"/>
        <v>0.26812621819138582</v>
      </c>
      <c r="P166" s="31">
        <v>22976575</v>
      </c>
      <c r="Q166" s="31">
        <v>92459060</v>
      </c>
      <c r="R166" s="31">
        <v>97909435</v>
      </c>
      <c r="S166" s="31">
        <v>22976575</v>
      </c>
      <c r="T166" s="36">
        <f t="shared" si="33"/>
        <v>0.24850539254887516</v>
      </c>
      <c r="U166" s="36">
        <f t="shared" si="34"/>
        <v>9.4572580987375199E-2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137172644</v>
      </c>
      <c r="E167" s="31">
        <v>137172644</v>
      </c>
      <c r="F167" s="31">
        <v>14757407</v>
      </c>
      <c r="G167" s="36">
        <f t="shared" si="28"/>
        <v>0.10758272618846655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14757407</v>
      </c>
      <c r="O167" s="36">
        <f t="shared" si="32"/>
        <v>0.10758272618846655</v>
      </c>
      <c r="P167" s="31">
        <v>21358775</v>
      </c>
      <c r="Q167" s="31">
        <v>125481203</v>
      </c>
      <c r="R167" s="31">
        <v>130242331</v>
      </c>
      <c r="S167" s="31">
        <v>21358775</v>
      </c>
      <c r="T167" s="36">
        <f t="shared" si="33"/>
        <v>0.17021493649530919</v>
      </c>
      <c r="U167" s="36">
        <f t="shared" si="34"/>
        <v>-0.30907053424178121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244785344</v>
      </c>
      <c r="E168" s="31">
        <v>244785344</v>
      </c>
      <c r="F168" s="31">
        <v>42587257</v>
      </c>
      <c r="G168" s="36">
        <f t="shared" si="28"/>
        <v>0.17397796904049942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42587257</v>
      </c>
      <c r="O168" s="36">
        <f t="shared" si="32"/>
        <v>0.17397796904049942</v>
      </c>
      <c r="P168" s="31">
        <v>50984127</v>
      </c>
      <c r="Q168" s="31">
        <v>223635112</v>
      </c>
      <c r="R168" s="31">
        <v>240403193</v>
      </c>
      <c r="S168" s="31">
        <v>50984127</v>
      </c>
      <c r="T168" s="36">
        <f t="shared" si="33"/>
        <v>0.22797907959998698</v>
      </c>
      <c r="U168" s="36">
        <f t="shared" si="34"/>
        <v>-0.16469576894000759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688857318</v>
      </c>
      <c r="E169" s="32">
        <f>SUM(E164:E168)</f>
        <v>688857318</v>
      </c>
      <c r="F169" s="32">
        <f>SUM(F164:F168)</f>
        <v>139655353</v>
      </c>
      <c r="G169" s="37">
        <f t="shared" si="28"/>
        <v>0.20273480349380565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139655353</v>
      </c>
      <c r="O169" s="37">
        <f t="shared" si="32"/>
        <v>0.20273480349380565</v>
      </c>
      <c r="P169" s="32">
        <f>SUM(P164:P168)</f>
        <v>145826232</v>
      </c>
      <c r="Q169" s="32">
        <f>SUM(Q164:Q168)</f>
        <v>655969121</v>
      </c>
      <c r="R169" s="32">
        <f>SUM(R164:R168)</f>
        <v>687196161</v>
      </c>
      <c r="S169" s="32">
        <f>SUM(S164:S168)</f>
        <v>145826232</v>
      </c>
      <c r="T169" s="37">
        <f t="shared" si="33"/>
        <v>0.22230654970114058</v>
      </c>
      <c r="U169" s="37">
        <f t="shared" si="34"/>
        <v>-4.2316659460830075E-2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16605809445</v>
      </c>
      <c r="E170" s="32">
        <f>SUM(E105,E107:E111,E113:E120,E122:E125,E127:E131,E133:E136,E138:E143,E145:E149,E151:E156,E158:E162,E164:E168)</f>
        <v>16605809445</v>
      </c>
      <c r="F170" s="32">
        <f>SUM(F105,F107:F111,F113:F120,F122:F125,F127:F131,F133:F136,F138:F143,F145:F149,F151:F156,F158:F162,F164:F168)</f>
        <v>3458555573</v>
      </c>
      <c r="G170" s="37">
        <f t="shared" si="28"/>
        <v>0.20827383238709687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3458555573</v>
      </c>
      <c r="O170" s="37">
        <f t="shared" si="32"/>
        <v>0.20827383238709687</v>
      </c>
      <c r="P170" s="32">
        <f>SUM(P105,P107:P111,P113:P120,P122:P125,P127:P131,P133:P136,P138:P143,P145:P149,P151:P156,P158:P162,P164:P168)</f>
        <v>2890119334</v>
      </c>
      <c r="Q170" s="32">
        <f>SUM(Q105,Q107:Q111,Q113:Q120,Q122:Q125,Q127:Q131,Q133:Q136,Q138:Q143,Q145:Q149,Q151:Q156,Q158:Q162,Q164:Q168)</f>
        <v>15316607748</v>
      </c>
      <c r="R170" s="32">
        <f>SUM(R105,R107:R111,R113:R120,R122:R125,R127:R131,R133:R136,R138:R143,R145:R149,R151:R156,R158:R162,R164:R168)</f>
        <v>15883485359</v>
      </c>
      <c r="S170" s="32">
        <f>SUM(S105,S107:S111,S113:S120,S122:S125,S127:S131,S133:S136,S138:S143,S145:S149,S151:S156,S158:S162,S164:S168)</f>
        <v>2890119334</v>
      </c>
      <c r="T170" s="37">
        <f t="shared" si="33"/>
        <v>0.18869186843133615</v>
      </c>
      <c r="U170" s="37">
        <f t="shared" si="34"/>
        <v>0.19668261871154979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312075500</v>
      </c>
      <c r="E173" s="31">
        <v>312075500</v>
      </c>
      <c r="F173" s="31">
        <v>34602416</v>
      </c>
      <c r="G173" s="36">
        <f t="shared" ref="G173:G205" si="35">IF(($D173     =0),0,($F173     /$D173     ))</f>
        <v>0.11087834834839647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34602416</v>
      </c>
      <c r="O173" s="36">
        <f t="shared" ref="O173:O205" si="39">IF(($D173     =0),0,($N173     /$D173     ))</f>
        <v>0.11087834834839647</v>
      </c>
      <c r="P173" s="31">
        <v>35732571</v>
      </c>
      <c r="Q173" s="31">
        <v>291250291</v>
      </c>
      <c r="R173" s="31">
        <v>287547957</v>
      </c>
      <c r="S173" s="31">
        <v>35732571</v>
      </c>
      <c r="T173" s="36">
        <f t="shared" ref="T173:T205" si="40">IF(($Q173     =0),0,($S173     /$Q173     ))</f>
        <v>0.12268681647428809</v>
      </c>
      <c r="U173" s="36">
        <f t="shared" ref="U173:U205" si="41">IF(($P173     =0),0,(($F173     /$P173     )-1))</f>
        <v>-3.1628146768392318E-2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157552768</v>
      </c>
      <c r="E174" s="31">
        <v>157552768</v>
      </c>
      <c r="F174" s="31">
        <v>42740146</v>
      </c>
      <c r="G174" s="36">
        <f t="shared" si="35"/>
        <v>0.27127511971100376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42740146</v>
      </c>
      <c r="O174" s="36">
        <f t="shared" si="39"/>
        <v>0.27127511971100376</v>
      </c>
      <c r="P174" s="31">
        <v>32887073</v>
      </c>
      <c r="Q174" s="31">
        <v>145506900</v>
      </c>
      <c r="R174" s="31">
        <v>146827484</v>
      </c>
      <c r="S174" s="31">
        <v>32887073</v>
      </c>
      <c r="T174" s="36">
        <f t="shared" si="40"/>
        <v>0.22601727478215811</v>
      </c>
      <c r="U174" s="36">
        <f t="shared" si="41"/>
        <v>0.29960322099811076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317347871</v>
      </c>
      <c r="E175" s="31">
        <v>317347871</v>
      </c>
      <c r="F175" s="31">
        <v>54741960</v>
      </c>
      <c r="G175" s="36">
        <f t="shared" si="35"/>
        <v>0.17249827398400919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54741960</v>
      </c>
      <c r="O175" s="36">
        <f t="shared" si="39"/>
        <v>0.17249827398400919</v>
      </c>
      <c r="P175" s="31">
        <v>59551090</v>
      </c>
      <c r="Q175" s="31">
        <v>285305399</v>
      </c>
      <c r="R175" s="31">
        <v>281278576</v>
      </c>
      <c r="S175" s="31">
        <v>59551090</v>
      </c>
      <c r="T175" s="36">
        <f t="shared" si="40"/>
        <v>0.20872752569256497</v>
      </c>
      <c r="U175" s="36">
        <f t="shared" si="41"/>
        <v>-8.0756372385459296E-2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285514184</v>
      </c>
      <c r="E176" s="31">
        <v>285514184</v>
      </c>
      <c r="F176" s="31">
        <v>32562393</v>
      </c>
      <c r="G176" s="36">
        <f t="shared" si="35"/>
        <v>0.11404824987609022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32562393</v>
      </c>
      <c r="O176" s="36">
        <f t="shared" si="39"/>
        <v>0.11404824987609022</v>
      </c>
      <c r="P176" s="31">
        <v>31696665</v>
      </c>
      <c r="Q176" s="31">
        <v>186793701</v>
      </c>
      <c r="R176" s="31">
        <v>216940902</v>
      </c>
      <c r="S176" s="31">
        <v>31696665</v>
      </c>
      <c r="T176" s="36">
        <f t="shared" si="40"/>
        <v>0.16968808279032921</v>
      </c>
      <c r="U176" s="36">
        <f t="shared" si="41"/>
        <v>2.7312905001204424E-2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141898035</v>
      </c>
      <c r="E177" s="31">
        <v>141898035</v>
      </c>
      <c r="F177" s="31">
        <v>22354833</v>
      </c>
      <c r="G177" s="36">
        <f t="shared" si="35"/>
        <v>0.15754152620929529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22354833</v>
      </c>
      <c r="O177" s="36">
        <f t="shared" si="39"/>
        <v>0.15754152620929529</v>
      </c>
      <c r="P177" s="31">
        <v>21296245</v>
      </c>
      <c r="Q177" s="31">
        <v>136302399</v>
      </c>
      <c r="R177" s="31">
        <v>143722360</v>
      </c>
      <c r="S177" s="31">
        <v>21296245</v>
      </c>
      <c r="T177" s="36">
        <f t="shared" si="40"/>
        <v>0.1562426278351858</v>
      </c>
      <c r="U177" s="36">
        <f t="shared" si="41"/>
        <v>4.9707730165576169E-2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226997564</v>
      </c>
      <c r="E178" s="31">
        <v>226997564</v>
      </c>
      <c r="F178" s="31">
        <v>41620222</v>
      </c>
      <c r="G178" s="36">
        <f t="shared" si="35"/>
        <v>0.18335096318478555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41620222</v>
      </c>
      <c r="O178" s="36">
        <f t="shared" si="39"/>
        <v>0.18335096318478555</v>
      </c>
      <c r="P178" s="31">
        <v>42102134</v>
      </c>
      <c r="Q178" s="31">
        <v>175584760</v>
      </c>
      <c r="R178" s="31">
        <v>175070097</v>
      </c>
      <c r="S178" s="31">
        <v>42102134</v>
      </c>
      <c r="T178" s="36">
        <f t="shared" si="40"/>
        <v>0.23978239341500937</v>
      </c>
      <c r="U178" s="36">
        <f t="shared" si="41"/>
        <v>-1.1446260657476448E-2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1441385922</v>
      </c>
      <c r="E179" s="32">
        <f>SUM(E173:E178)</f>
        <v>1441385922</v>
      </c>
      <c r="F179" s="32">
        <f>SUM(F173:F178)</f>
        <v>228621970</v>
      </c>
      <c r="G179" s="37">
        <f t="shared" si="35"/>
        <v>0.15861260090758678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228621970</v>
      </c>
      <c r="O179" s="37">
        <f t="shared" si="39"/>
        <v>0.15861260090758678</v>
      </c>
      <c r="P179" s="32">
        <f>SUM(P173:P178)</f>
        <v>223265778</v>
      </c>
      <c r="Q179" s="32">
        <f>SUM(Q173:Q178)</f>
        <v>1220743450</v>
      </c>
      <c r="R179" s="32">
        <f>SUM(R173:R178)</f>
        <v>1251387376</v>
      </c>
      <c r="S179" s="32">
        <f>SUM(S173:S178)</f>
        <v>223265778</v>
      </c>
      <c r="T179" s="37">
        <f t="shared" si="40"/>
        <v>0.18289328359697526</v>
      </c>
      <c r="U179" s="37">
        <f t="shared" si="41"/>
        <v>2.3990205968780431E-2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137706785</v>
      </c>
      <c r="E180" s="31">
        <v>137706785</v>
      </c>
      <c r="F180" s="31">
        <v>18548958</v>
      </c>
      <c r="G180" s="36">
        <f t="shared" si="35"/>
        <v>0.13469894021561829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18548958</v>
      </c>
      <c r="O180" s="36">
        <f t="shared" si="39"/>
        <v>0.13469894021561829</v>
      </c>
      <c r="P180" s="31">
        <v>17060930</v>
      </c>
      <c r="Q180" s="31">
        <v>123076888</v>
      </c>
      <c r="R180" s="31">
        <v>129139675</v>
      </c>
      <c r="S180" s="31">
        <v>17060930</v>
      </c>
      <c r="T180" s="36">
        <f t="shared" si="40"/>
        <v>0.13862009575672729</v>
      </c>
      <c r="U180" s="36">
        <f t="shared" si="41"/>
        <v>8.7218457610458433E-2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224904764</v>
      </c>
      <c r="E181" s="31">
        <v>224904764</v>
      </c>
      <c r="F181" s="31">
        <v>59788759</v>
      </c>
      <c r="G181" s="36">
        <f t="shared" si="35"/>
        <v>0.26584034031400067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59788759</v>
      </c>
      <c r="O181" s="36">
        <f t="shared" si="39"/>
        <v>0.26584034031400067</v>
      </c>
      <c r="P181" s="31">
        <v>41919603</v>
      </c>
      <c r="Q181" s="31">
        <v>180291033</v>
      </c>
      <c r="R181" s="31">
        <v>193058219</v>
      </c>
      <c r="S181" s="31">
        <v>41919603</v>
      </c>
      <c r="T181" s="36">
        <f t="shared" si="40"/>
        <v>0.23251074832989613</v>
      </c>
      <c r="U181" s="36">
        <f t="shared" si="41"/>
        <v>0.4262720713266297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455565058</v>
      </c>
      <c r="E182" s="31">
        <v>455565058</v>
      </c>
      <c r="F182" s="31">
        <v>108470177</v>
      </c>
      <c r="G182" s="36">
        <f t="shared" si="35"/>
        <v>0.23810030004539989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108470177</v>
      </c>
      <c r="O182" s="36">
        <f t="shared" si="39"/>
        <v>0.23810030004539989</v>
      </c>
      <c r="P182" s="31">
        <v>104576360</v>
      </c>
      <c r="Q182" s="31">
        <v>410391997</v>
      </c>
      <c r="R182" s="31">
        <v>481286645</v>
      </c>
      <c r="S182" s="31">
        <v>104576360</v>
      </c>
      <c r="T182" s="36">
        <f t="shared" si="40"/>
        <v>0.25482066113487101</v>
      </c>
      <c r="U182" s="36">
        <f t="shared" si="41"/>
        <v>3.7234199010177882E-2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211381538</v>
      </c>
      <c r="E183" s="31">
        <v>211381538</v>
      </c>
      <c r="F183" s="31">
        <v>71560663</v>
      </c>
      <c r="G183" s="36">
        <f t="shared" si="35"/>
        <v>0.33853790485714036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71560663</v>
      </c>
      <c r="O183" s="36">
        <f t="shared" si="39"/>
        <v>0.33853790485714036</v>
      </c>
      <c r="P183" s="31">
        <v>61084549</v>
      </c>
      <c r="Q183" s="31">
        <v>190637878</v>
      </c>
      <c r="R183" s="31">
        <v>241375911</v>
      </c>
      <c r="S183" s="31">
        <v>61084549</v>
      </c>
      <c r="T183" s="36">
        <f t="shared" si="40"/>
        <v>0.32042188908544189</v>
      </c>
      <c r="U183" s="36">
        <f t="shared" si="41"/>
        <v>0.17150186375281251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1007988104</v>
      </c>
      <c r="E184" s="31">
        <v>1007988104</v>
      </c>
      <c r="F184" s="31">
        <v>123858942</v>
      </c>
      <c r="G184" s="36">
        <f t="shared" si="35"/>
        <v>0.12287738467199212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123858942</v>
      </c>
      <c r="O184" s="36">
        <f t="shared" si="39"/>
        <v>0.12287738467199212</v>
      </c>
      <c r="P184" s="31">
        <v>60876841</v>
      </c>
      <c r="Q184" s="31">
        <v>503576647</v>
      </c>
      <c r="R184" s="31">
        <v>990666027</v>
      </c>
      <c r="S184" s="31">
        <v>60876841</v>
      </c>
      <c r="T184" s="36">
        <f t="shared" si="40"/>
        <v>0.12088892795697891</v>
      </c>
      <c r="U184" s="36">
        <f t="shared" si="41"/>
        <v>1.0345822806410077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2037546249</v>
      </c>
      <c r="E185" s="32">
        <f>SUM(E180:E184)</f>
        <v>2037546249</v>
      </c>
      <c r="F185" s="32">
        <f>SUM(F180:F184)</f>
        <v>382227499</v>
      </c>
      <c r="G185" s="37">
        <f t="shared" si="35"/>
        <v>0.18759206039499327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382227499</v>
      </c>
      <c r="O185" s="37">
        <f t="shared" si="39"/>
        <v>0.18759206039499327</v>
      </c>
      <c r="P185" s="32">
        <f>SUM(P180:P184)</f>
        <v>285518283</v>
      </c>
      <c r="Q185" s="32">
        <f>SUM(Q180:Q184)</f>
        <v>1407974443</v>
      </c>
      <c r="R185" s="32">
        <f>SUM(R180:R184)</f>
        <v>2035526477</v>
      </c>
      <c r="S185" s="32">
        <f>SUM(S180:S184)</f>
        <v>285518283</v>
      </c>
      <c r="T185" s="37">
        <f t="shared" si="40"/>
        <v>0.20278655228403175</v>
      </c>
      <c r="U185" s="37">
        <f t="shared" si="41"/>
        <v>0.33871461744535636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121940498</v>
      </c>
      <c r="E186" s="31">
        <v>121940498</v>
      </c>
      <c r="F186" s="31">
        <v>27477715</v>
      </c>
      <c r="G186" s="36">
        <f t="shared" si="35"/>
        <v>0.22533707382431717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27477715</v>
      </c>
      <c r="O186" s="36">
        <f t="shared" si="39"/>
        <v>0.22533707382431717</v>
      </c>
      <c r="P186" s="31">
        <v>31272764</v>
      </c>
      <c r="Q186" s="31">
        <v>127856012</v>
      </c>
      <c r="R186" s="31">
        <v>127899861</v>
      </c>
      <c r="S186" s="31">
        <v>31272764</v>
      </c>
      <c r="T186" s="36">
        <f t="shared" si="40"/>
        <v>0.24459361363468773</v>
      </c>
      <c r="U186" s="36">
        <f t="shared" si="41"/>
        <v>-0.12135316852709277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83370340</v>
      </c>
      <c r="E187" s="31">
        <v>83370340</v>
      </c>
      <c r="F187" s="31">
        <v>19637733</v>
      </c>
      <c r="G187" s="36">
        <f t="shared" si="35"/>
        <v>0.23554819375811589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19637733</v>
      </c>
      <c r="O187" s="36">
        <f t="shared" si="39"/>
        <v>0.23554819375811589</v>
      </c>
      <c r="P187" s="31">
        <v>18444832</v>
      </c>
      <c r="Q187" s="31">
        <v>84977454</v>
      </c>
      <c r="R187" s="31">
        <v>83949785</v>
      </c>
      <c r="S187" s="31">
        <v>18444832</v>
      </c>
      <c r="T187" s="36">
        <f t="shared" si="40"/>
        <v>0.21705559688808751</v>
      </c>
      <c r="U187" s="36">
        <f t="shared" si="41"/>
        <v>6.4673996488555652E-2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959786261</v>
      </c>
      <c r="E188" s="31">
        <v>959786261</v>
      </c>
      <c r="F188" s="31">
        <v>219813285</v>
      </c>
      <c r="G188" s="36">
        <f t="shared" si="35"/>
        <v>0.22902316268934381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219813285</v>
      </c>
      <c r="O188" s="36">
        <f t="shared" si="39"/>
        <v>0.22902316268934381</v>
      </c>
      <c r="P188" s="31">
        <v>189956255</v>
      </c>
      <c r="Q188" s="31">
        <v>906634840</v>
      </c>
      <c r="R188" s="31">
        <v>901784235</v>
      </c>
      <c r="S188" s="31">
        <v>189956255</v>
      </c>
      <c r="T188" s="36">
        <f t="shared" si="40"/>
        <v>0.20951793006322147</v>
      </c>
      <c r="U188" s="36">
        <f t="shared" si="41"/>
        <v>0.15717845142819864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259373066</v>
      </c>
      <c r="E189" s="31">
        <v>259373066</v>
      </c>
      <c r="F189" s="31">
        <v>38075167</v>
      </c>
      <c r="G189" s="36">
        <f t="shared" si="35"/>
        <v>0.14679691915273885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38075167</v>
      </c>
      <c r="O189" s="36">
        <f t="shared" si="39"/>
        <v>0.14679691915273885</v>
      </c>
      <c r="P189" s="31">
        <v>35095145</v>
      </c>
      <c r="Q189" s="31">
        <v>212100946</v>
      </c>
      <c r="R189" s="31">
        <v>237638920</v>
      </c>
      <c r="S189" s="31">
        <v>35095145</v>
      </c>
      <c r="T189" s="36">
        <f t="shared" si="40"/>
        <v>0.16546434922548625</v>
      </c>
      <c r="U189" s="36">
        <f t="shared" si="41"/>
        <v>8.4912656722176294E-2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488493000</v>
      </c>
      <c r="E190" s="31">
        <v>488493000</v>
      </c>
      <c r="F190" s="31">
        <v>77605689</v>
      </c>
      <c r="G190" s="36">
        <f t="shared" si="35"/>
        <v>0.15886755593222421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77605689</v>
      </c>
      <c r="O190" s="36">
        <f t="shared" si="39"/>
        <v>0.15886755593222421</v>
      </c>
      <c r="P190" s="31">
        <v>65598447</v>
      </c>
      <c r="Q190" s="31">
        <v>428910000</v>
      </c>
      <c r="R190" s="31">
        <v>450908000</v>
      </c>
      <c r="S190" s="31">
        <v>65598447</v>
      </c>
      <c r="T190" s="36">
        <f t="shared" si="40"/>
        <v>0.15294221864726865</v>
      </c>
      <c r="U190" s="36">
        <f t="shared" si="41"/>
        <v>0.18304155889544149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1912963165</v>
      </c>
      <c r="E191" s="32">
        <f>SUM(E186:E190)</f>
        <v>1912963165</v>
      </c>
      <c r="F191" s="32">
        <f>SUM(F186:F190)</f>
        <v>382609589</v>
      </c>
      <c r="G191" s="37">
        <f t="shared" si="35"/>
        <v>0.20000886373575311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382609589</v>
      </c>
      <c r="O191" s="37">
        <f t="shared" si="39"/>
        <v>0.20000886373575311</v>
      </c>
      <c r="P191" s="32">
        <f>SUM(P186:P190)</f>
        <v>340367443</v>
      </c>
      <c r="Q191" s="32">
        <f>SUM(Q186:Q190)</f>
        <v>1760479252</v>
      </c>
      <c r="R191" s="32">
        <f>SUM(R186:R190)</f>
        <v>1802180801</v>
      </c>
      <c r="S191" s="32">
        <f>SUM(S186:S190)</f>
        <v>340367443</v>
      </c>
      <c r="T191" s="37">
        <f t="shared" si="40"/>
        <v>0.19333794625146766</v>
      </c>
      <c r="U191" s="37">
        <f t="shared" si="41"/>
        <v>0.12410748110241565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131919638</v>
      </c>
      <c r="E192" s="31">
        <v>131919638</v>
      </c>
      <c r="F192" s="31">
        <v>31553438</v>
      </c>
      <c r="G192" s="36">
        <f t="shared" si="35"/>
        <v>0.23918681462725058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31553438</v>
      </c>
      <c r="O192" s="36">
        <f t="shared" si="39"/>
        <v>0.23918681462725058</v>
      </c>
      <c r="P192" s="31">
        <v>23137458</v>
      </c>
      <c r="Q192" s="31">
        <v>124505574</v>
      </c>
      <c r="R192" s="31">
        <v>120788905</v>
      </c>
      <c r="S192" s="31">
        <v>23137458</v>
      </c>
      <c r="T192" s="36">
        <f t="shared" si="40"/>
        <v>0.18583471612282998</v>
      </c>
      <c r="U192" s="36">
        <f t="shared" si="41"/>
        <v>0.36373831559197223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144000960</v>
      </c>
      <c r="E193" s="31">
        <v>144000960</v>
      </c>
      <c r="F193" s="31">
        <v>38308481</v>
      </c>
      <c r="G193" s="36">
        <f t="shared" si="35"/>
        <v>0.26602934452659205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38308481</v>
      </c>
      <c r="O193" s="36">
        <f t="shared" si="39"/>
        <v>0.26602934452659205</v>
      </c>
      <c r="P193" s="31">
        <v>30812095</v>
      </c>
      <c r="Q193" s="31">
        <v>138168950</v>
      </c>
      <c r="R193" s="31">
        <v>187770566</v>
      </c>
      <c r="S193" s="31">
        <v>30812095</v>
      </c>
      <c r="T193" s="36">
        <f t="shared" si="40"/>
        <v>0.22300303360487286</v>
      </c>
      <c r="U193" s="36">
        <f t="shared" si="41"/>
        <v>0.24329361570513131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132154490</v>
      </c>
      <c r="E194" s="31">
        <v>132154490</v>
      </c>
      <c r="F194" s="31">
        <v>21324423</v>
      </c>
      <c r="G194" s="36">
        <f t="shared" si="35"/>
        <v>0.16135980699558525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21324423</v>
      </c>
      <c r="O194" s="36">
        <f t="shared" si="39"/>
        <v>0.16135980699558525</v>
      </c>
      <c r="P194" s="31">
        <v>9289578</v>
      </c>
      <c r="Q194" s="31">
        <v>128602937</v>
      </c>
      <c r="R194" s="31">
        <v>136544730</v>
      </c>
      <c r="S194" s="31">
        <v>9289578</v>
      </c>
      <c r="T194" s="36">
        <f t="shared" si="40"/>
        <v>7.2234571128029529E-2</v>
      </c>
      <c r="U194" s="36">
        <f t="shared" si="41"/>
        <v>1.2955211743741213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191980383</v>
      </c>
      <c r="E195" s="31">
        <v>191980383</v>
      </c>
      <c r="F195" s="31">
        <v>66630027</v>
      </c>
      <c r="G195" s="36">
        <f t="shared" si="35"/>
        <v>0.34706685109592683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66630027</v>
      </c>
      <c r="O195" s="36">
        <f t="shared" si="39"/>
        <v>0.34706685109592683</v>
      </c>
      <c r="P195" s="31">
        <v>37176254</v>
      </c>
      <c r="Q195" s="31">
        <v>150014320</v>
      </c>
      <c r="R195" s="31">
        <v>202501207</v>
      </c>
      <c r="S195" s="31">
        <v>37176254</v>
      </c>
      <c r="T195" s="36">
        <f t="shared" si="40"/>
        <v>0.24781803497159471</v>
      </c>
      <c r="U195" s="36">
        <f t="shared" si="41"/>
        <v>0.79227382619023423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246893906</v>
      </c>
      <c r="E196" s="31">
        <v>246893906</v>
      </c>
      <c r="F196" s="31">
        <v>32183660</v>
      </c>
      <c r="G196" s="36">
        <f t="shared" si="35"/>
        <v>0.13035420971467801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32183660</v>
      </c>
      <c r="O196" s="36">
        <f t="shared" si="39"/>
        <v>0.13035420971467801</v>
      </c>
      <c r="P196" s="31">
        <v>26658744</v>
      </c>
      <c r="Q196" s="31">
        <v>208552347</v>
      </c>
      <c r="R196" s="31">
        <v>205750895</v>
      </c>
      <c r="S196" s="31">
        <v>26658744</v>
      </c>
      <c r="T196" s="36">
        <f t="shared" si="40"/>
        <v>0.12782759045142753</v>
      </c>
      <c r="U196" s="36">
        <f t="shared" si="41"/>
        <v>0.20724592276365317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52294053</v>
      </c>
      <c r="E197" s="31">
        <v>52294053</v>
      </c>
      <c r="F197" s="31">
        <v>10831841</v>
      </c>
      <c r="G197" s="36">
        <f t="shared" si="35"/>
        <v>0.20713332355401864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10831841</v>
      </c>
      <c r="O197" s="36">
        <f t="shared" si="39"/>
        <v>0.20713332355401864</v>
      </c>
      <c r="P197" s="31">
        <v>12008273</v>
      </c>
      <c r="Q197" s="31">
        <v>46428972</v>
      </c>
      <c r="R197" s="31">
        <v>48728336</v>
      </c>
      <c r="S197" s="31">
        <v>12008273</v>
      </c>
      <c r="T197" s="36">
        <f t="shared" si="40"/>
        <v>0.25863749470912256</v>
      </c>
      <c r="U197" s="36">
        <f t="shared" si="41"/>
        <v>-9.796845891161865E-2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899243430</v>
      </c>
      <c r="E198" s="32">
        <f>SUM(E192:E197)</f>
        <v>899243430</v>
      </c>
      <c r="F198" s="32">
        <f>SUM(F192:F197)</f>
        <v>200831870</v>
      </c>
      <c r="G198" s="37">
        <f t="shared" si="35"/>
        <v>0.22333426444939386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200831870</v>
      </c>
      <c r="O198" s="37">
        <f t="shared" si="39"/>
        <v>0.22333426444939386</v>
      </c>
      <c r="P198" s="32">
        <f>SUM(P192:P197)</f>
        <v>139082402</v>
      </c>
      <c r="Q198" s="32">
        <f>SUM(Q192:Q197)</f>
        <v>796273100</v>
      </c>
      <c r="R198" s="32">
        <f>SUM(R192:R197)</f>
        <v>902084639</v>
      </c>
      <c r="S198" s="32">
        <f>SUM(S192:S197)</f>
        <v>139082402</v>
      </c>
      <c r="T198" s="37">
        <f t="shared" si="40"/>
        <v>0.17466670919813818</v>
      </c>
      <c r="U198" s="37">
        <f t="shared" si="41"/>
        <v>0.4439775781266706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165182295</v>
      </c>
      <c r="E199" s="31">
        <v>165182295</v>
      </c>
      <c r="F199" s="31">
        <v>25601206</v>
      </c>
      <c r="G199" s="36">
        <f t="shared" si="35"/>
        <v>0.15498759113378344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25601206</v>
      </c>
      <c r="O199" s="36">
        <f t="shared" si="39"/>
        <v>0.15498759113378344</v>
      </c>
      <c r="P199" s="31">
        <v>21165463</v>
      </c>
      <c r="Q199" s="31">
        <v>167817621</v>
      </c>
      <c r="R199" s="31">
        <v>173697578</v>
      </c>
      <c r="S199" s="31">
        <v>21165463</v>
      </c>
      <c r="T199" s="36">
        <f t="shared" si="40"/>
        <v>0.12612181530090932</v>
      </c>
      <c r="U199" s="36">
        <f t="shared" si="41"/>
        <v>0.20957457911504229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170758190</v>
      </c>
      <c r="E200" s="31">
        <v>170758190</v>
      </c>
      <c r="F200" s="31">
        <v>42926761</v>
      </c>
      <c r="G200" s="36">
        <f t="shared" si="35"/>
        <v>0.25138917787779314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42926761</v>
      </c>
      <c r="O200" s="36">
        <f t="shared" si="39"/>
        <v>0.25138917787779314</v>
      </c>
      <c r="P200" s="31">
        <v>46913426</v>
      </c>
      <c r="Q200" s="31">
        <v>168153277</v>
      </c>
      <c r="R200" s="31">
        <v>171521889</v>
      </c>
      <c r="S200" s="31">
        <v>46913426</v>
      </c>
      <c r="T200" s="36">
        <f t="shared" si="40"/>
        <v>0.27899204129099431</v>
      </c>
      <c r="U200" s="36">
        <f t="shared" si="41"/>
        <v>-8.4979191244740848E-2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149402139</v>
      </c>
      <c r="E201" s="31">
        <v>149402139</v>
      </c>
      <c r="F201" s="31">
        <v>47657589</v>
      </c>
      <c r="G201" s="36">
        <f t="shared" si="35"/>
        <v>0.31898866588516511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47657589</v>
      </c>
      <c r="O201" s="36">
        <f t="shared" si="39"/>
        <v>0.31898866588516511</v>
      </c>
      <c r="P201" s="31">
        <v>47694711</v>
      </c>
      <c r="Q201" s="31">
        <v>173505297</v>
      </c>
      <c r="R201" s="31">
        <v>171531673</v>
      </c>
      <c r="S201" s="31">
        <v>47694711</v>
      </c>
      <c r="T201" s="36">
        <f t="shared" si="40"/>
        <v>0.27488907730580697</v>
      </c>
      <c r="U201" s="36">
        <f t="shared" si="41"/>
        <v>-7.7832529481103307E-4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286850560</v>
      </c>
      <c r="E202" s="31">
        <v>286850560</v>
      </c>
      <c r="F202" s="31">
        <v>57108743</v>
      </c>
      <c r="G202" s="36">
        <f t="shared" si="35"/>
        <v>0.19908883217798146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57108743</v>
      </c>
      <c r="O202" s="36">
        <f t="shared" si="39"/>
        <v>0.19908883217798146</v>
      </c>
      <c r="P202" s="31">
        <v>53640565</v>
      </c>
      <c r="Q202" s="31">
        <v>323137677</v>
      </c>
      <c r="R202" s="31">
        <v>374092394</v>
      </c>
      <c r="S202" s="31">
        <v>53640565</v>
      </c>
      <c r="T202" s="36">
        <f t="shared" si="40"/>
        <v>0.1659991044622135</v>
      </c>
      <c r="U202" s="36">
        <f t="shared" si="41"/>
        <v>6.465588123465893E-2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462750637</v>
      </c>
      <c r="E203" s="31">
        <v>462750637</v>
      </c>
      <c r="F203" s="31">
        <v>79217790</v>
      </c>
      <c r="G203" s="36">
        <f t="shared" si="35"/>
        <v>0.17118893776909053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79217790</v>
      </c>
      <c r="O203" s="36">
        <f t="shared" si="39"/>
        <v>0.17118893776909053</v>
      </c>
      <c r="P203" s="31">
        <v>62241116</v>
      </c>
      <c r="Q203" s="31">
        <v>432324401</v>
      </c>
      <c r="R203" s="31">
        <v>447447670</v>
      </c>
      <c r="S203" s="31">
        <v>62241116</v>
      </c>
      <c r="T203" s="36">
        <f t="shared" si="40"/>
        <v>0.1439685473594168</v>
      </c>
      <c r="U203" s="36">
        <f t="shared" si="41"/>
        <v>0.27275658103559719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1234943821</v>
      </c>
      <c r="E204" s="32">
        <f>SUM(E199:E203)</f>
        <v>1234943821</v>
      </c>
      <c r="F204" s="32">
        <f>SUM(F199:F203)</f>
        <v>252512089</v>
      </c>
      <c r="G204" s="37">
        <f t="shared" si="35"/>
        <v>0.20447253122456005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252512089</v>
      </c>
      <c r="O204" s="37">
        <f t="shared" si="39"/>
        <v>0.20447253122456005</v>
      </c>
      <c r="P204" s="32">
        <f>SUM(P199:P203)</f>
        <v>231655281</v>
      </c>
      <c r="Q204" s="32">
        <f>SUM(Q199:Q203)</f>
        <v>1264938273</v>
      </c>
      <c r="R204" s="32">
        <f>SUM(R199:R203)</f>
        <v>1338291204</v>
      </c>
      <c r="S204" s="32">
        <f>SUM(S199:S203)</f>
        <v>231655281</v>
      </c>
      <c r="T204" s="37">
        <f t="shared" si="40"/>
        <v>0.18313564064323318</v>
      </c>
      <c r="U204" s="37">
        <f t="shared" si="41"/>
        <v>9.0033811920739337E-2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7526082587</v>
      </c>
      <c r="E205" s="32">
        <f>SUM(E173:E178,E180:E184,E186:E190,E192:E197,E199:E203)</f>
        <v>7526082587</v>
      </c>
      <c r="F205" s="32">
        <f>SUM(F173:F178,F180:F184,F186:F190,F192:F197,F199:F203)</f>
        <v>1446803017</v>
      </c>
      <c r="G205" s="37">
        <f t="shared" si="35"/>
        <v>0.19223852519225618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1446803017</v>
      </c>
      <c r="O205" s="37">
        <f t="shared" si="39"/>
        <v>0.19223852519225618</v>
      </c>
      <c r="P205" s="32">
        <f>SUM(P173:P178,P180:P184,P186:P190,P192:P197,P199:P203)</f>
        <v>1219889187</v>
      </c>
      <c r="Q205" s="32">
        <f>SUM(Q173:Q178,Q180:Q184,Q186:Q190,Q192:Q197,Q199:Q203)</f>
        <v>6450408518</v>
      </c>
      <c r="R205" s="32">
        <f>SUM(R173:R178,R180:R184,R186:R190,R192:R197,R199:R203)</f>
        <v>7329470497</v>
      </c>
      <c r="S205" s="32">
        <f>SUM(S173:S178,S180:S184,S186:S190,S192:S197,S199:S203)</f>
        <v>1219889187</v>
      </c>
      <c r="T205" s="37">
        <f t="shared" si="40"/>
        <v>0.18911812850238457</v>
      </c>
      <c r="U205" s="37">
        <f t="shared" si="41"/>
        <v>0.18601183813919642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239465651</v>
      </c>
      <c r="E208" s="31">
        <v>239465651</v>
      </c>
      <c r="F208" s="31">
        <v>13865541</v>
      </c>
      <c r="G208" s="36">
        <f t="shared" ref="G208:G231" si="42">IF(($D208     =0),0,($F208     /$D208     ))</f>
        <v>5.7902003657301145E-2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13865541</v>
      </c>
      <c r="O208" s="36">
        <f t="shared" ref="O208:O231" si="46">IF(($D208     =0),0,($N208     /$D208     ))</f>
        <v>5.7902003657301145E-2</v>
      </c>
      <c r="P208" s="31">
        <v>36954572</v>
      </c>
      <c r="Q208" s="31">
        <v>247813217</v>
      </c>
      <c r="R208" s="31">
        <v>272590776</v>
      </c>
      <c r="S208" s="31">
        <v>36954572</v>
      </c>
      <c r="T208" s="36">
        <f t="shared" ref="T208:T231" si="47">IF(($Q208     =0),0,($S208     /$Q208     ))</f>
        <v>0.14912268379938751</v>
      </c>
      <c r="U208" s="36">
        <f t="shared" ref="U208:U231" si="48">IF(($P208     =0),0,(($F208     /$P208     )-1))</f>
        <v>-0.62479497800705142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139196218</v>
      </c>
      <c r="E209" s="31">
        <v>139196218</v>
      </c>
      <c r="F209" s="31">
        <v>27572602</v>
      </c>
      <c r="G209" s="36">
        <f t="shared" si="42"/>
        <v>0.19808441921891873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27572602</v>
      </c>
      <c r="O209" s="36">
        <f t="shared" si="46"/>
        <v>0.19808441921891873</v>
      </c>
      <c r="P209" s="31">
        <v>24732124</v>
      </c>
      <c r="Q209" s="31">
        <v>174791876</v>
      </c>
      <c r="R209" s="31">
        <v>124005723</v>
      </c>
      <c r="S209" s="31">
        <v>24732124</v>
      </c>
      <c r="T209" s="36">
        <f t="shared" si="47"/>
        <v>0.14149469967357065</v>
      </c>
      <c r="U209" s="36">
        <f t="shared" si="48"/>
        <v>0.11484973955330324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142433113</v>
      </c>
      <c r="E210" s="31">
        <v>142433113</v>
      </c>
      <c r="F210" s="31">
        <v>40343230</v>
      </c>
      <c r="G210" s="36">
        <f t="shared" si="42"/>
        <v>0.2832433354173759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40343230</v>
      </c>
      <c r="O210" s="36">
        <f t="shared" si="46"/>
        <v>0.2832433354173759</v>
      </c>
      <c r="P210" s="31">
        <v>24286899</v>
      </c>
      <c r="Q210" s="31">
        <v>152722624</v>
      </c>
      <c r="R210" s="31">
        <v>178193895</v>
      </c>
      <c r="S210" s="31">
        <v>24286899</v>
      </c>
      <c r="T210" s="36">
        <f t="shared" si="47"/>
        <v>0.1590262029547109</v>
      </c>
      <c r="U210" s="36">
        <f t="shared" si="48"/>
        <v>0.66111079063654854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116988183</v>
      </c>
      <c r="E211" s="31">
        <v>116988183</v>
      </c>
      <c r="F211" s="31">
        <v>21437442</v>
      </c>
      <c r="G211" s="36">
        <f t="shared" si="42"/>
        <v>0.18324450769527723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21437442</v>
      </c>
      <c r="O211" s="36">
        <f t="shared" si="46"/>
        <v>0.18324450769527723</v>
      </c>
      <c r="P211" s="31">
        <v>24846233</v>
      </c>
      <c r="Q211" s="31">
        <v>65655456</v>
      </c>
      <c r="R211" s="31">
        <v>120567547</v>
      </c>
      <c r="S211" s="31">
        <v>24846233</v>
      </c>
      <c r="T211" s="36">
        <f t="shared" si="47"/>
        <v>0.37843363695471099</v>
      </c>
      <c r="U211" s="36">
        <f t="shared" si="48"/>
        <v>-0.13719548552893313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166841333</v>
      </c>
      <c r="E212" s="31">
        <v>166841333</v>
      </c>
      <c r="F212" s="31">
        <v>45358594</v>
      </c>
      <c r="G212" s="36">
        <f t="shared" si="42"/>
        <v>0.27186664829631874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45358594</v>
      </c>
      <c r="O212" s="36">
        <f t="shared" si="46"/>
        <v>0.27186664829631874</v>
      </c>
      <c r="P212" s="31">
        <v>41797762</v>
      </c>
      <c r="Q212" s="31">
        <v>150792605</v>
      </c>
      <c r="R212" s="31">
        <v>150792605</v>
      </c>
      <c r="S212" s="31">
        <v>41797762</v>
      </c>
      <c r="T212" s="36">
        <f t="shared" si="47"/>
        <v>0.27718708089166572</v>
      </c>
      <c r="U212" s="36">
        <f t="shared" si="48"/>
        <v>8.5191929654032661E-2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146389670</v>
      </c>
      <c r="E213" s="31">
        <v>146389670</v>
      </c>
      <c r="F213" s="31">
        <v>29078430</v>
      </c>
      <c r="G213" s="36">
        <f t="shared" si="42"/>
        <v>0.19863717159824187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29078430</v>
      </c>
      <c r="O213" s="36">
        <f t="shared" si="46"/>
        <v>0.19863717159824187</v>
      </c>
      <c r="P213" s="31">
        <v>13918737</v>
      </c>
      <c r="Q213" s="31">
        <v>134157500</v>
      </c>
      <c r="R213" s="31">
        <v>114441500</v>
      </c>
      <c r="S213" s="31">
        <v>13918737</v>
      </c>
      <c r="T213" s="36">
        <f t="shared" si="47"/>
        <v>0.10374922758697799</v>
      </c>
      <c r="U213" s="36">
        <f t="shared" si="48"/>
        <v>1.0891572274122288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705371864</v>
      </c>
      <c r="E214" s="31">
        <v>705371864</v>
      </c>
      <c r="F214" s="31">
        <v>219211337</v>
      </c>
      <c r="G214" s="36">
        <f t="shared" si="42"/>
        <v>0.31077414366502149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219211337</v>
      </c>
      <c r="O214" s="36">
        <f t="shared" si="46"/>
        <v>0.31077414366502149</v>
      </c>
      <c r="P214" s="31">
        <v>122762690</v>
      </c>
      <c r="Q214" s="31">
        <v>670171859</v>
      </c>
      <c r="R214" s="31">
        <v>689724544</v>
      </c>
      <c r="S214" s="31">
        <v>122762690</v>
      </c>
      <c r="T214" s="36">
        <f t="shared" si="47"/>
        <v>0.18318090852573385</v>
      </c>
      <c r="U214" s="36">
        <f t="shared" si="48"/>
        <v>0.78565113716553459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184813880</v>
      </c>
      <c r="E215" s="31">
        <v>184813880</v>
      </c>
      <c r="F215" s="31">
        <v>68078651</v>
      </c>
      <c r="G215" s="36">
        <f t="shared" si="42"/>
        <v>0.36836330150094787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68078651</v>
      </c>
      <c r="O215" s="36">
        <f t="shared" si="46"/>
        <v>0.36836330150094787</v>
      </c>
      <c r="P215" s="31">
        <v>40524777</v>
      </c>
      <c r="Q215" s="31">
        <v>174124139</v>
      </c>
      <c r="R215" s="31">
        <v>177858139</v>
      </c>
      <c r="S215" s="31">
        <v>40524777</v>
      </c>
      <c r="T215" s="36">
        <f t="shared" si="47"/>
        <v>0.23273497421285166</v>
      </c>
      <c r="U215" s="36">
        <f t="shared" si="48"/>
        <v>0.67992660391443982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1841499912</v>
      </c>
      <c r="E216" s="32">
        <f>SUM(E208:E215)</f>
        <v>1841499912</v>
      </c>
      <c r="F216" s="32">
        <f>SUM(F208:F215)</f>
        <v>464945827</v>
      </c>
      <c r="G216" s="37">
        <f t="shared" si="42"/>
        <v>0.25248213370536399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464945827</v>
      </c>
      <c r="O216" s="37">
        <f t="shared" si="46"/>
        <v>0.25248213370536399</v>
      </c>
      <c r="P216" s="32">
        <f>SUM(P208:P215)</f>
        <v>329823794</v>
      </c>
      <c r="Q216" s="32">
        <f>SUM(Q208:Q215)</f>
        <v>1770229276</v>
      </c>
      <c r="R216" s="32">
        <f>SUM(R208:R215)</f>
        <v>1828174729</v>
      </c>
      <c r="S216" s="32">
        <f>SUM(S208:S215)</f>
        <v>329823794</v>
      </c>
      <c r="T216" s="37">
        <f t="shared" si="47"/>
        <v>0.18631699208210362</v>
      </c>
      <c r="U216" s="37">
        <f t="shared" si="48"/>
        <v>0.409679457510576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279015987</v>
      </c>
      <c r="E217" s="31">
        <v>279015987</v>
      </c>
      <c r="F217" s="31">
        <v>49671423</v>
      </c>
      <c r="G217" s="36">
        <f t="shared" si="42"/>
        <v>0.17802357325137788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49671423</v>
      </c>
      <c r="O217" s="36">
        <f t="shared" si="46"/>
        <v>0.17802357325137788</v>
      </c>
      <c r="P217" s="31">
        <v>28308816</v>
      </c>
      <c r="Q217" s="31">
        <v>152510235</v>
      </c>
      <c r="R217" s="31">
        <v>220141640</v>
      </c>
      <c r="S217" s="31">
        <v>28308816</v>
      </c>
      <c r="T217" s="36">
        <f t="shared" si="47"/>
        <v>0.18561912254610322</v>
      </c>
      <c r="U217" s="36">
        <f t="shared" si="48"/>
        <v>0.75462735707491269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665862797</v>
      </c>
      <c r="E218" s="31">
        <v>665862797</v>
      </c>
      <c r="F218" s="31">
        <v>113983921</v>
      </c>
      <c r="G218" s="36">
        <f t="shared" si="42"/>
        <v>0.17118229388028117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113983921</v>
      </c>
      <c r="O218" s="36">
        <f t="shared" si="46"/>
        <v>0.17118229388028117</v>
      </c>
      <c r="P218" s="31">
        <v>212008631</v>
      </c>
      <c r="Q218" s="31">
        <v>622523959</v>
      </c>
      <c r="R218" s="31">
        <v>600398176</v>
      </c>
      <c r="S218" s="31">
        <v>212008631</v>
      </c>
      <c r="T218" s="36">
        <f t="shared" si="47"/>
        <v>0.34056300634687703</v>
      </c>
      <c r="U218" s="36">
        <f t="shared" si="48"/>
        <v>-0.46236188374802534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416706946</v>
      </c>
      <c r="E219" s="31">
        <v>383417084</v>
      </c>
      <c r="F219" s="31">
        <v>110492003</v>
      </c>
      <c r="G219" s="36">
        <f t="shared" si="42"/>
        <v>0.26515517454321486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110492003</v>
      </c>
      <c r="O219" s="36">
        <f t="shared" si="46"/>
        <v>0.26515517454321486</v>
      </c>
      <c r="P219" s="31">
        <v>91786656</v>
      </c>
      <c r="Q219" s="31">
        <v>326384790</v>
      </c>
      <c r="R219" s="31">
        <v>374158549</v>
      </c>
      <c r="S219" s="31">
        <v>91786656</v>
      </c>
      <c r="T219" s="36">
        <f t="shared" si="47"/>
        <v>0.28122222239584144</v>
      </c>
      <c r="U219" s="36">
        <f t="shared" si="48"/>
        <v>0.20379157292755057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78549417</v>
      </c>
      <c r="E220" s="31">
        <v>78549417</v>
      </c>
      <c r="F220" s="31">
        <v>14230032</v>
      </c>
      <c r="G220" s="36">
        <f t="shared" si="42"/>
        <v>0.18116024973170711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14230032</v>
      </c>
      <c r="O220" s="36">
        <f t="shared" si="46"/>
        <v>0.18116024973170711</v>
      </c>
      <c r="P220" s="31">
        <v>14204777</v>
      </c>
      <c r="Q220" s="31">
        <v>93958169</v>
      </c>
      <c r="R220" s="31">
        <v>98846089</v>
      </c>
      <c r="S220" s="31">
        <v>14204777</v>
      </c>
      <c r="T220" s="36">
        <f t="shared" si="47"/>
        <v>0.15118192650178186</v>
      </c>
      <c r="U220" s="36">
        <f t="shared" si="48"/>
        <v>1.7779230184324923E-3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533927252</v>
      </c>
      <c r="E221" s="31">
        <v>533927252</v>
      </c>
      <c r="F221" s="31">
        <v>66337821</v>
      </c>
      <c r="G221" s="36">
        <f t="shared" si="42"/>
        <v>0.12424505539192819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66337821</v>
      </c>
      <c r="O221" s="36">
        <f t="shared" si="46"/>
        <v>0.12424505539192819</v>
      </c>
      <c r="P221" s="31">
        <v>30930742</v>
      </c>
      <c r="Q221" s="31">
        <v>489428422</v>
      </c>
      <c r="R221" s="31">
        <v>494330102</v>
      </c>
      <c r="S221" s="31">
        <v>30930742</v>
      </c>
      <c r="T221" s="36">
        <f t="shared" si="47"/>
        <v>6.3197682459070592E-2</v>
      </c>
      <c r="U221" s="36">
        <f t="shared" si="48"/>
        <v>1.1447212937859685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251949293</v>
      </c>
      <c r="E222" s="31">
        <v>251949293</v>
      </c>
      <c r="F222" s="31">
        <v>50533515</v>
      </c>
      <c r="G222" s="36">
        <f t="shared" si="42"/>
        <v>0.2005701798099509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50533515</v>
      </c>
      <c r="O222" s="36">
        <f t="shared" si="46"/>
        <v>0.2005701798099509</v>
      </c>
      <c r="P222" s="31">
        <v>35496261</v>
      </c>
      <c r="Q222" s="31">
        <v>237879720</v>
      </c>
      <c r="R222" s="31">
        <v>239925639</v>
      </c>
      <c r="S222" s="31">
        <v>35496261</v>
      </c>
      <c r="T222" s="36">
        <f t="shared" si="47"/>
        <v>0.14921936598882832</v>
      </c>
      <c r="U222" s="36">
        <f t="shared" si="48"/>
        <v>0.42362923802030861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196349758</v>
      </c>
      <c r="E223" s="31">
        <v>196349758</v>
      </c>
      <c r="F223" s="31">
        <v>33059184</v>
      </c>
      <c r="G223" s="36">
        <f t="shared" si="42"/>
        <v>0.16836885533620061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33059184</v>
      </c>
      <c r="O223" s="36">
        <f t="shared" si="46"/>
        <v>0.16836885533620061</v>
      </c>
      <c r="P223" s="31">
        <v>32223923</v>
      </c>
      <c r="Q223" s="31">
        <v>153948251</v>
      </c>
      <c r="R223" s="31">
        <v>159103855</v>
      </c>
      <c r="S223" s="31">
        <v>32223923</v>
      </c>
      <c r="T223" s="36">
        <f t="shared" si="47"/>
        <v>0.20931659041712661</v>
      </c>
      <c r="U223" s="36">
        <f t="shared" si="48"/>
        <v>2.5920524946636769E-2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2422361450</v>
      </c>
      <c r="E224" s="32">
        <f>SUM(E217:E223)</f>
        <v>2389071588</v>
      </c>
      <c r="F224" s="32">
        <f>SUM(F217:F223)</f>
        <v>438307899</v>
      </c>
      <c r="G224" s="37">
        <f t="shared" si="42"/>
        <v>0.18094240188639066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438307899</v>
      </c>
      <c r="O224" s="37">
        <f t="shared" si="46"/>
        <v>0.18094240188639066</v>
      </c>
      <c r="P224" s="32">
        <f>SUM(P217:P223)</f>
        <v>444959806</v>
      </c>
      <c r="Q224" s="32">
        <f>SUM(Q217:Q223)</f>
        <v>2076633546</v>
      </c>
      <c r="R224" s="32">
        <f>SUM(R217:R223)</f>
        <v>2186904050</v>
      </c>
      <c r="S224" s="32">
        <f>SUM(S217:S223)</f>
        <v>444959806</v>
      </c>
      <c r="T224" s="37">
        <f t="shared" si="47"/>
        <v>0.21426977660891547</v>
      </c>
      <c r="U224" s="37">
        <f t="shared" si="48"/>
        <v>-1.4949455906585918E-2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272575396</v>
      </c>
      <c r="E225" s="31">
        <v>272575396</v>
      </c>
      <c r="F225" s="31">
        <v>69412713</v>
      </c>
      <c r="G225" s="36">
        <f t="shared" si="42"/>
        <v>0.25465509366810202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69412713</v>
      </c>
      <c r="O225" s="36">
        <f t="shared" si="46"/>
        <v>0.25465509366810202</v>
      </c>
      <c r="P225" s="31">
        <v>73054538</v>
      </c>
      <c r="Q225" s="31">
        <v>270637260</v>
      </c>
      <c r="R225" s="31">
        <v>270637260</v>
      </c>
      <c r="S225" s="31">
        <v>73054538</v>
      </c>
      <c r="T225" s="36">
        <f t="shared" si="47"/>
        <v>0.26993525577372457</v>
      </c>
      <c r="U225" s="36">
        <f t="shared" si="48"/>
        <v>-4.9850770392935728E-2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316499869</v>
      </c>
      <c r="E226" s="31">
        <v>315964104</v>
      </c>
      <c r="F226" s="31">
        <v>96143242</v>
      </c>
      <c r="G226" s="36">
        <f t="shared" si="42"/>
        <v>0.30377024263476077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96143242</v>
      </c>
      <c r="O226" s="36">
        <f t="shared" si="46"/>
        <v>0.30377024263476077</v>
      </c>
      <c r="P226" s="31">
        <v>61142591</v>
      </c>
      <c r="Q226" s="31">
        <v>349740303</v>
      </c>
      <c r="R226" s="31">
        <v>337298629</v>
      </c>
      <c r="S226" s="31">
        <v>61142591</v>
      </c>
      <c r="T226" s="36">
        <f t="shared" si="47"/>
        <v>0.17482283418734271</v>
      </c>
      <c r="U226" s="36">
        <f t="shared" si="48"/>
        <v>0.57244304547054603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560542209</v>
      </c>
      <c r="E227" s="31">
        <v>560542209</v>
      </c>
      <c r="F227" s="31">
        <v>120745970</v>
      </c>
      <c r="G227" s="36">
        <f t="shared" si="42"/>
        <v>0.2154092378081737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120745970</v>
      </c>
      <c r="O227" s="36">
        <f t="shared" si="46"/>
        <v>0.2154092378081737</v>
      </c>
      <c r="P227" s="31">
        <v>99556759</v>
      </c>
      <c r="Q227" s="31">
        <v>752321578</v>
      </c>
      <c r="R227" s="31">
        <v>720305769</v>
      </c>
      <c r="S227" s="31">
        <v>99556759</v>
      </c>
      <c r="T227" s="36">
        <f t="shared" si="47"/>
        <v>0.13233271769854779</v>
      </c>
      <c r="U227" s="36">
        <f t="shared" si="48"/>
        <v>0.21283548412820474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755660199</v>
      </c>
      <c r="E228" s="31">
        <v>755660199</v>
      </c>
      <c r="F228" s="31">
        <v>105279478</v>
      </c>
      <c r="G228" s="36">
        <f t="shared" si="42"/>
        <v>0.13932118978784536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105279478</v>
      </c>
      <c r="O228" s="36">
        <f t="shared" si="46"/>
        <v>0.13932118978784536</v>
      </c>
      <c r="P228" s="31">
        <v>130482472</v>
      </c>
      <c r="Q228" s="31">
        <v>537444478</v>
      </c>
      <c r="R228" s="31">
        <v>704118844</v>
      </c>
      <c r="S228" s="31">
        <v>130482472</v>
      </c>
      <c r="T228" s="36">
        <f t="shared" si="47"/>
        <v>0.2427831661524672</v>
      </c>
      <c r="U228" s="36">
        <f t="shared" si="48"/>
        <v>-0.19315233390121544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116553503</v>
      </c>
      <c r="E229" s="31">
        <v>116553503</v>
      </c>
      <c r="F229" s="31">
        <v>32321888</v>
      </c>
      <c r="G229" s="36">
        <f t="shared" si="42"/>
        <v>0.27731374148402899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32321888</v>
      </c>
      <c r="O229" s="36">
        <f t="shared" si="46"/>
        <v>0.27731374148402899</v>
      </c>
      <c r="P229" s="31">
        <v>28758773</v>
      </c>
      <c r="Q229" s="31">
        <v>114018538</v>
      </c>
      <c r="R229" s="31">
        <v>117212422</v>
      </c>
      <c r="S229" s="31">
        <v>28758773</v>
      </c>
      <c r="T229" s="36">
        <f t="shared" si="47"/>
        <v>0.25222892263361596</v>
      </c>
      <c r="U229" s="36">
        <f t="shared" si="48"/>
        <v>0.12389662799591616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2021831176</v>
      </c>
      <c r="E230" s="32">
        <f>SUM(E225:E229)</f>
        <v>2021295411</v>
      </c>
      <c r="F230" s="32">
        <f>SUM(F225:F229)</f>
        <v>423903291</v>
      </c>
      <c r="G230" s="37">
        <f t="shared" si="42"/>
        <v>0.20966305002708099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423903291</v>
      </c>
      <c r="O230" s="37">
        <f t="shared" si="46"/>
        <v>0.20966305002708099</v>
      </c>
      <c r="P230" s="32">
        <f>SUM(P225:P229)</f>
        <v>392995133</v>
      </c>
      <c r="Q230" s="32">
        <f>SUM(Q225:Q229)</f>
        <v>2024162157</v>
      </c>
      <c r="R230" s="32">
        <f>SUM(R225:R229)</f>
        <v>2149572924</v>
      </c>
      <c r="S230" s="32">
        <f>SUM(S225:S229)</f>
        <v>392995133</v>
      </c>
      <c r="T230" s="37">
        <f t="shared" si="47"/>
        <v>0.19415200093576299</v>
      </c>
      <c r="U230" s="37">
        <f t="shared" si="48"/>
        <v>7.8647686458753086E-2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6285692538</v>
      </c>
      <c r="E231" s="32">
        <f>SUM(E208:E215,E217:E223,E225:E229)</f>
        <v>6251866911</v>
      </c>
      <c r="F231" s="32">
        <f>SUM(F208:F215,F217:F223,F225:F229)</f>
        <v>1327157017</v>
      </c>
      <c r="G231" s="37">
        <f t="shared" si="42"/>
        <v>0.21113934685425748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1327157017</v>
      </c>
      <c r="O231" s="37">
        <f t="shared" si="46"/>
        <v>0.21113934685425748</v>
      </c>
      <c r="P231" s="32">
        <f>SUM(P208:P215,P217:P223,P225:P229)</f>
        <v>1167778733</v>
      </c>
      <c r="Q231" s="32">
        <f>SUM(Q208:Q215,Q217:Q223,Q225:Q229)</f>
        <v>5871024979</v>
      </c>
      <c r="R231" s="32">
        <f>SUM(R208:R215,R217:R223,R225:R229)</f>
        <v>6164651703</v>
      </c>
      <c r="S231" s="32">
        <f>SUM(S208:S215,S217:S223,S225:S229)</f>
        <v>1167778733</v>
      </c>
      <c r="T231" s="37">
        <f t="shared" si="47"/>
        <v>0.19890542744699843</v>
      </c>
      <c r="U231" s="37">
        <f t="shared" si="48"/>
        <v>0.136479865145823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182768122</v>
      </c>
      <c r="E234" s="31">
        <v>182768122</v>
      </c>
      <c r="F234" s="31">
        <v>54194355</v>
      </c>
      <c r="G234" s="36">
        <f t="shared" ref="G234:G260" si="49">IF(($D234     =0),0,($F234     /$D234     ))</f>
        <v>0.29651973444253044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54194355</v>
      </c>
      <c r="O234" s="36">
        <f t="shared" ref="O234:O260" si="53">IF(($D234     =0),0,($N234     /$D234     ))</f>
        <v>0.29651973444253044</v>
      </c>
      <c r="P234" s="31">
        <v>47352149</v>
      </c>
      <c r="Q234" s="31">
        <v>172332842</v>
      </c>
      <c r="R234" s="31">
        <v>179189171</v>
      </c>
      <c r="S234" s="31">
        <v>47352149</v>
      </c>
      <c r="T234" s="36">
        <f t="shared" ref="T234:T260" si="54">IF(($Q234     =0),0,($S234     /$Q234     ))</f>
        <v>0.27477147391325446</v>
      </c>
      <c r="U234" s="36">
        <f t="shared" ref="U234:U260" si="55">IF(($P234     =0),0,(($F234     /$P234     )-1))</f>
        <v>0.14449620860924384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863572977</v>
      </c>
      <c r="E235" s="31">
        <v>863572977</v>
      </c>
      <c r="F235" s="31">
        <v>106078986</v>
      </c>
      <c r="G235" s="36">
        <f t="shared" si="49"/>
        <v>0.12283731523016381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106078986</v>
      </c>
      <c r="O235" s="36">
        <f t="shared" si="53"/>
        <v>0.12283731523016381</v>
      </c>
      <c r="P235" s="31">
        <v>91219076</v>
      </c>
      <c r="Q235" s="31">
        <v>972210195</v>
      </c>
      <c r="R235" s="31">
        <v>1005308204</v>
      </c>
      <c r="S235" s="31">
        <v>91219076</v>
      </c>
      <c r="T235" s="36">
        <f t="shared" si="54"/>
        <v>9.3826496028464296E-2</v>
      </c>
      <c r="U235" s="36">
        <f t="shared" si="55"/>
        <v>0.16290353565958071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592384233</v>
      </c>
      <c r="E236" s="31">
        <v>592384233</v>
      </c>
      <c r="F236" s="31">
        <v>72145440</v>
      </c>
      <c r="G236" s="36">
        <f t="shared" si="49"/>
        <v>0.12178825157893762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72145440</v>
      </c>
      <c r="O236" s="36">
        <f t="shared" si="53"/>
        <v>0.12178825157893762</v>
      </c>
      <c r="P236" s="31">
        <v>72042362</v>
      </c>
      <c r="Q236" s="31">
        <v>569037722</v>
      </c>
      <c r="R236" s="31">
        <v>553472027</v>
      </c>
      <c r="S236" s="31">
        <v>72042362</v>
      </c>
      <c r="T236" s="36">
        <f t="shared" si="54"/>
        <v>0.12660384226689281</v>
      </c>
      <c r="U236" s="36">
        <f t="shared" si="55"/>
        <v>1.430797063538769E-3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69685213</v>
      </c>
      <c r="E237" s="31">
        <v>69685213</v>
      </c>
      <c r="F237" s="31">
        <v>16520845</v>
      </c>
      <c r="G237" s="36">
        <f t="shared" si="49"/>
        <v>0.23707820194221119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16520845</v>
      </c>
      <c r="O237" s="36">
        <f t="shared" si="53"/>
        <v>0.23707820194221119</v>
      </c>
      <c r="P237" s="31">
        <v>9738514</v>
      </c>
      <c r="Q237" s="31">
        <v>56910219</v>
      </c>
      <c r="R237" s="31">
        <v>56440166</v>
      </c>
      <c r="S237" s="31">
        <v>9738514</v>
      </c>
      <c r="T237" s="36">
        <f t="shared" si="54"/>
        <v>0.17112065585268615</v>
      </c>
      <c r="U237" s="36">
        <f t="shared" si="55"/>
        <v>0.69644413921877613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269233469</v>
      </c>
      <c r="E238" s="31">
        <v>269233469</v>
      </c>
      <c r="F238" s="31">
        <v>109388793</v>
      </c>
      <c r="G238" s="36">
        <f t="shared" si="49"/>
        <v>0.40629715691105256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109388793</v>
      </c>
      <c r="O238" s="36">
        <f t="shared" si="53"/>
        <v>0.40629715691105256</v>
      </c>
      <c r="P238" s="31">
        <v>33203748</v>
      </c>
      <c r="Q238" s="31">
        <v>208493843</v>
      </c>
      <c r="R238" s="31">
        <v>196493843</v>
      </c>
      <c r="S238" s="31">
        <v>33203748</v>
      </c>
      <c r="T238" s="36">
        <f t="shared" si="54"/>
        <v>0.15925529273303288</v>
      </c>
      <c r="U238" s="36">
        <f t="shared" si="55"/>
        <v>2.2944712446317808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103135777</v>
      </c>
      <c r="E239" s="31">
        <v>103135777</v>
      </c>
      <c r="F239" s="31">
        <v>13038096</v>
      </c>
      <c r="G239" s="36">
        <f t="shared" si="49"/>
        <v>0.12641681072514729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13038096</v>
      </c>
      <c r="O239" s="36">
        <f t="shared" si="53"/>
        <v>0.12641681072514729</v>
      </c>
      <c r="P239" s="31">
        <v>22007510</v>
      </c>
      <c r="Q239" s="31">
        <v>99323429</v>
      </c>
      <c r="R239" s="31">
        <v>97915545</v>
      </c>
      <c r="S239" s="31">
        <v>22007510</v>
      </c>
      <c r="T239" s="36">
        <f t="shared" si="54"/>
        <v>0.22157420682687062</v>
      </c>
      <c r="U239" s="36">
        <f t="shared" si="55"/>
        <v>-0.40756150968464855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2080779791</v>
      </c>
      <c r="E240" s="32">
        <f>SUM(E234:E239)</f>
        <v>2080779791</v>
      </c>
      <c r="F240" s="32">
        <f>SUM(F234:F239)</f>
        <v>371366515</v>
      </c>
      <c r="G240" s="37">
        <f t="shared" si="49"/>
        <v>0.17847468367689467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371366515</v>
      </c>
      <c r="O240" s="37">
        <f t="shared" si="53"/>
        <v>0.17847468367689467</v>
      </c>
      <c r="P240" s="32">
        <f>SUM(P234:P239)</f>
        <v>275563359</v>
      </c>
      <c r="Q240" s="32">
        <f>SUM(Q234:Q239)</f>
        <v>2078308250</v>
      </c>
      <c r="R240" s="32">
        <f>SUM(R234:R239)</f>
        <v>2088818956</v>
      </c>
      <c r="S240" s="32">
        <f>SUM(S234:S239)</f>
        <v>275563359</v>
      </c>
      <c r="T240" s="37">
        <f t="shared" si="54"/>
        <v>0.13259022524690453</v>
      </c>
      <c r="U240" s="37">
        <f t="shared" si="55"/>
        <v>0.34766289809959816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110567676</v>
      </c>
      <c r="E241" s="31">
        <v>110567676</v>
      </c>
      <c r="F241" s="31">
        <v>19474570</v>
      </c>
      <c r="G241" s="36">
        <f t="shared" si="49"/>
        <v>0.17613257965194096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19474570</v>
      </c>
      <c r="O241" s="36">
        <f t="shared" si="53"/>
        <v>0.17613257965194096</v>
      </c>
      <c r="P241" s="31">
        <v>22548578</v>
      </c>
      <c r="Q241" s="31">
        <v>70378084</v>
      </c>
      <c r="R241" s="31">
        <v>62058458</v>
      </c>
      <c r="S241" s="31">
        <v>22548578</v>
      </c>
      <c r="T241" s="36">
        <f t="shared" si="54"/>
        <v>0.32039204136333121</v>
      </c>
      <c r="U241" s="36">
        <f t="shared" si="55"/>
        <v>-0.13632824207362437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121684680</v>
      </c>
      <c r="E242" s="31">
        <v>121684680</v>
      </c>
      <c r="F242" s="31">
        <v>23684830</v>
      </c>
      <c r="G242" s="36">
        <f t="shared" si="49"/>
        <v>0.19464101808050119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23684830</v>
      </c>
      <c r="O242" s="36">
        <f t="shared" si="53"/>
        <v>0.19464101808050119</v>
      </c>
      <c r="P242" s="31">
        <v>12715001</v>
      </c>
      <c r="Q242" s="31">
        <v>134661154</v>
      </c>
      <c r="R242" s="31">
        <v>131062071</v>
      </c>
      <c r="S242" s="31">
        <v>12715001</v>
      </c>
      <c r="T242" s="36">
        <f t="shared" si="54"/>
        <v>9.4422189490519295E-2</v>
      </c>
      <c r="U242" s="36">
        <f t="shared" si="55"/>
        <v>0.86274700253661019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522409994</v>
      </c>
      <c r="E243" s="31">
        <v>522409994</v>
      </c>
      <c r="F243" s="31">
        <v>63627957</v>
      </c>
      <c r="G243" s="36">
        <f t="shared" si="49"/>
        <v>0.12179697504025928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63627957</v>
      </c>
      <c r="O243" s="36">
        <f t="shared" si="53"/>
        <v>0.12179697504025928</v>
      </c>
      <c r="P243" s="31">
        <v>64585184</v>
      </c>
      <c r="Q243" s="31">
        <v>478645320</v>
      </c>
      <c r="R243" s="31">
        <v>519637355</v>
      </c>
      <c r="S243" s="31">
        <v>64585184</v>
      </c>
      <c r="T243" s="36">
        <f t="shared" si="54"/>
        <v>0.13493328212213587</v>
      </c>
      <c r="U243" s="36">
        <f t="shared" si="55"/>
        <v>-1.4821154647480794E-2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84196740</v>
      </c>
      <c r="E244" s="31">
        <v>84196740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293127954</v>
      </c>
      <c r="R244" s="31">
        <v>293127954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139997472</v>
      </c>
      <c r="E245" s="31">
        <v>139997472</v>
      </c>
      <c r="F245" s="31">
        <v>17737038</v>
      </c>
      <c r="G245" s="36">
        <f t="shared" si="49"/>
        <v>0.12669541632866058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17737038</v>
      </c>
      <c r="O245" s="36">
        <f t="shared" si="53"/>
        <v>0.12669541632866058</v>
      </c>
      <c r="P245" s="31">
        <v>24117192</v>
      </c>
      <c r="Q245" s="31">
        <v>145110790</v>
      </c>
      <c r="R245" s="31">
        <v>153857341</v>
      </c>
      <c r="S245" s="31">
        <v>24117192</v>
      </c>
      <c r="T245" s="36">
        <f t="shared" si="54"/>
        <v>0.16619847497212303</v>
      </c>
      <c r="U245" s="36">
        <f t="shared" si="55"/>
        <v>-0.2645479623000887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452312663</v>
      </c>
      <c r="E246" s="31">
        <v>452312663</v>
      </c>
      <c r="F246" s="31">
        <v>43198213</v>
      </c>
      <c r="G246" s="36">
        <f t="shared" si="49"/>
        <v>9.5505203664837474E-2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43198213</v>
      </c>
      <c r="O246" s="36">
        <f t="shared" si="53"/>
        <v>9.5505203664837474E-2</v>
      </c>
      <c r="P246" s="31">
        <v>43302792</v>
      </c>
      <c r="Q246" s="31">
        <v>416290371</v>
      </c>
      <c r="R246" s="31">
        <v>416290371</v>
      </c>
      <c r="S246" s="31">
        <v>43302792</v>
      </c>
      <c r="T246" s="36">
        <f t="shared" si="54"/>
        <v>0.10402064284114801</v>
      </c>
      <c r="U246" s="36">
        <f t="shared" si="55"/>
        <v>-2.4150636753399457E-3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1431169225</v>
      </c>
      <c r="E247" s="32">
        <f>SUM(E241:E246)</f>
        <v>1431169225</v>
      </c>
      <c r="F247" s="32">
        <f>SUM(F241:F246)</f>
        <v>167722608</v>
      </c>
      <c r="G247" s="37">
        <f t="shared" si="49"/>
        <v>0.11719271562732213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167722608</v>
      </c>
      <c r="O247" s="37">
        <f t="shared" si="53"/>
        <v>0.11719271562732213</v>
      </c>
      <c r="P247" s="32">
        <f>SUM(P241:P246)</f>
        <v>167268747</v>
      </c>
      <c r="Q247" s="32">
        <f>SUM(Q241:Q246)</f>
        <v>1538213673</v>
      </c>
      <c r="R247" s="32">
        <f>SUM(R241:R246)</f>
        <v>1576033550</v>
      </c>
      <c r="S247" s="32">
        <f>SUM(S241:S246)</f>
        <v>167268747</v>
      </c>
      <c r="T247" s="37">
        <f t="shared" si="54"/>
        <v>0.10874220528398593</v>
      </c>
      <c r="U247" s="37">
        <f t="shared" si="55"/>
        <v>2.7133640213135024E-3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175071605</v>
      </c>
      <c r="E248" s="31">
        <v>175071605</v>
      </c>
      <c r="F248" s="31">
        <v>8358581</v>
      </c>
      <c r="G248" s="36">
        <f t="shared" si="49"/>
        <v>4.7743784607446764E-2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8358581</v>
      </c>
      <c r="O248" s="36">
        <f t="shared" si="53"/>
        <v>4.7743784607446764E-2</v>
      </c>
      <c r="P248" s="31">
        <v>37587477</v>
      </c>
      <c r="Q248" s="31">
        <v>143099927</v>
      </c>
      <c r="R248" s="31">
        <v>165686989</v>
      </c>
      <c r="S248" s="31">
        <v>37587477</v>
      </c>
      <c r="T248" s="36">
        <f t="shared" si="54"/>
        <v>0.26266594112238784</v>
      </c>
      <c r="U248" s="36">
        <f t="shared" si="55"/>
        <v>-0.7776232493604186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104831712</v>
      </c>
      <c r="E249" s="31">
        <v>104831712</v>
      </c>
      <c r="F249" s="31">
        <v>29129308</v>
      </c>
      <c r="G249" s="36">
        <f t="shared" si="49"/>
        <v>0.27786733083210546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29129308</v>
      </c>
      <c r="O249" s="36">
        <f t="shared" si="53"/>
        <v>0.27786733083210546</v>
      </c>
      <c r="P249" s="31">
        <v>16126744</v>
      </c>
      <c r="Q249" s="31">
        <v>87831203</v>
      </c>
      <c r="R249" s="31">
        <v>135654600</v>
      </c>
      <c r="S249" s="31">
        <v>16126744</v>
      </c>
      <c r="T249" s="36">
        <f t="shared" si="54"/>
        <v>0.18361064689049061</v>
      </c>
      <c r="U249" s="36">
        <f t="shared" si="55"/>
        <v>0.80627335561350755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104703148</v>
      </c>
      <c r="E250" s="31">
        <v>104703148</v>
      </c>
      <c r="F250" s="31">
        <v>15169844</v>
      </c>
      <c r="G250" s="36">
        <f t="shared" si="49"/>
        <v>0.14488431618120975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15169844</v>
      </c>
      <c r="O250" s="36">
        <f t="shared" si="53"/>
        <v>0.14488431618120975</v>
      </c>
      <c r="P250" s="31">
        <v>23695950</v>
      </c>
      <c r="Q250" s="31">
        <v>95878446</v>
      </c>
      <c r="R250" s="31">
        <v>111767766</v>
      </c>
      <c r="S250" s="31">
        <v>23695950</v>
      </c>
      <c r="T250" s="36">
        <f t="shared" si="54"/>
        <v>0.24714574535344472</v>
      </c>
      <c r="U250" s="36">
        <f t="shared" si="55"/>
        <v>-0.35981279501349384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177193944</v>
      </c>
      <c r="E251" s="31">
        <v>177193944</v>
      </c>
      <c r="F251" s="31">
        <v>21334900</v>
      </c>
      <c r="G251" s="36">
        <f t="shared" si="49"/>
        <v>0.12040422781040418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21334900</v>
      </c>
      <c r="O251" s="36">
        <f t="shared" si="53"/>
        <v>0.12040422781040418</v>
      </c>
      <c r="P251" s="31">
        <v>8245331</v>
      </c>
      <c r="Q251" s="31">
        <v>81296560</v>
      </c>
      <c r="R251" s="31">
        <v>81296560</v>
      </c>
      <c r="S251" s="31">
        <v>8245331</v>
      </c>
      <c r="T251" s="36">
        <f t="shared" si="54"/>
        <v>0.10142287693353814</v>
      </c>
      <c r="U251" s="36">
        <f t="shared" si="55"/>
        <v>1.5875128603084581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115228788</v>
      </c>
      <c r="E252" s="31">
        <v>115228788</v>
      </c>
      <c r="F252" s="31">
        <v>22920263</v>
      </c>
      <c r="G252" s="36">
        <f t="shared" si="49"/>
        <v>0.19891090931200284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22920263</v>
      </c>
      <c r="O252" s="36">
        <f t="shared" si="53"/>
        <v>0.19891090931200284</v>
      </c>
      <c r="P252" s="31">
        <v>2077852</v>
      </c>
      <c r="Q252" s="31">
        <v>103596824</v>
      </c>
      <c r="R252" s="31">
        <v>106401776</v>
      </c>
      <c r="S252" s="31">
        <v>2077852</v>
      </c>
      <c r="T252" s="36">
        <f t="shared" si="54"/>
        <v>2.0057101364420207E-2</v>
      </c>
      <c r="U252" s="36">
        <f t="shared" si="55"/>
        <v>10.030748580745886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99070327</v>
      </c>
      <c r="E253" s="31">
        <v>99070327</v>
      </c>
      <c r="F253" s="31">
        <v>24403315</v>
      </c>
      <c r="G253" s="36">
        <f t="shared" si="49"/>
        <v>0.24632314981659442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24403315</v>
      </c>
      <c r="O253" s="36">
        <f t="shared" si="53"/>
        <v>0.24632314981659442</v>
      </c>
      <c r="P253" s="31">
        <v>21799263</v>
      </c>
      <c r="Q253" s="31">
        <v>90597529</v>
      </c>
      <c r="R253" s="31">
        <v>95804403</v>
      </c>
      <c r="S253" s="31">
        <v>21799263</v>
      </c>
      <c r="T253" s="36">
        <f t="shared" si="54"/>
        <v>0.2406165293978382</v>
      </c>
      <c r="U253" s="36">
        <f t="shared" si="55"/>
        <v>0.1194559650938658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776099524</v>
      </c>
      <c r="E254" s="32">
        <f>SUM(E248:E253)</f>
        <v>776099524</v>
      </c>
      <c r="F254" s="32">
        <f>SUM(F248:F253)</f>
        <v>121316211</v>
      </c>
      <c r="G254" s="37">
        <f t="shared" si="49"/>
        <v>0.156315275616636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121316211</v>
      </c>
      <c r="O254" s="37">
        <f t="shared" si="53"/>
        <v>0.156315275616636</v>
      </c>
      <c r="P254" s="32">
        <f>SUM(P248:P253)</f>
        <v>109532617</v>
      </c>
      <c r="Q254" s="32">
        <f>SUM(Q248:Q253)</f>
        <v>602300489</v>
      </c>
      <c r="R254" s="32">
        <f>SUM(R248:R253)</f>
        <v>696612094</v>
      </c>
      <c r="S254" s="32">
        <f>SUM(S248:S253)</f>
        <v>109532617</v>
      </c>
      <c r="T254" s="37">
        <f t="shared" si="54"/>
        <v>0.1818570945905375</v>
      </c>
      <c r="U254" s="37">
        <f t="shared" si="55"/>
        <v>0.10758068530399489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342752846</v>
      </c>
      <c r="E255" s="31">
        <v>342752846</v>
      </c>
      <c r="F255" s="31">
        <v>37749872</v>
      </c>
      <c r="G255" s="36">
        <f t="shared" si="49"/>
        <v>0.11013729700730188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37749872</v>
      </c>
      <c r="O255" s="36">
        <f t="shared" si="53"/>
        <v>0.11013729700730188</v>
      </c>
      <c r="P255" s="31">
        <v>76008099</v>
      </c>
      <c r="Q255" s="31">
        <v>309080121</v>
      </c>
      <c r="R255" s="31">
        <v>319700121</v>
      </c>
      <c r="S255" s="31">
        <v>76008099</v>
      </c>
      <c r="T255" s="36">
        <f t="shared" si="54"/>
        <v>0.2459171387473347</v>
      </c>
      <c r="U255" s="36">
        <f t="shared" si="55"/>
        <v>-0.50334408442447698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84696988</v>
      </c>
      <c r="E256" s="31">
        <v>84696988</v>
      </c>
      <c r="F256" s="31">
        <v>16363814</v>
      </c>
      <c r="G256" s="36">
        <f t="shared" si="49"/>
        <v>0.19320420225569296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16363814</v>
      </c>
      <c r="O256" s="36">
        <f t="shared" si="53"/>
        <v>0.19320420225569296</v>
      </c>
      <c r="P256" s="31">
        <v>11745148</v>
      </c>
      <c r="Q256" s="31">
        <v>67577676</v>
      </c>
      <c r="R256" s="31">
        <v>81130105</v>
      </c>
      <c r="S256" s="31">
        <v>11745148</v>
      </c>
      <c r="T256" s="36">
        <f t="shared" si="54"/>
        <v>0.17380218875831124</v>
      </c>
      <c r="U256" s="36">
        <f t="shared" si="55"/>
        <v>0.39324034060703195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298123229</v>
      </c>
      <c r="E257" s="31">
        <v>298123229</v>
      </c>
      <c r="F257" s="31">
        <v>208116943</v>
      </c>
      <c r="G257" s="36">
        <f t="shared" si="49"/>
        <v>0.69809032894917422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208116943</v>
      </c>
      <c r="O257" s="36">
        <f t="shared" si="53"/>
        <v>0.69809032894917422</v>
      </c>
      <c r="P257" s="31">
        <v>97677285</v>
      </c>
      <c r="Q257" s="31">
        <v>516610560</v>
      </c>
      <c r="R257" s="31">
        <v>480774900</v>
      </c>
      <c r="S257" s="31">
        <v>97677285</v>
      </c>
      <c r="T257" s="36">
        <f t="shared" si="54"/>
        <v>0.18907334182251326</v>
      </c>
      <c r="U257" s="36">
        <f t="shared" si="55"/>
        <v>1.130658555876118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63985383</v>
      </c>
      <c r="E258" s="31">
        <v>63985383</v>
      </c>
      <c r="F258" s="31">
        <v>13842900</v>
      </c>
      <c r="G258" s="36">
        <f t="shared" si="49"/>
        <v>0.21634472360663998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13842900</v>
      </c>
      <c r="O258" s="36">
        <f t="shared" si="53"/>
        <v>0.21634472360663998</v>
      </c>
      <c r="P258" s="31">
        <v>15091883</v>
      </c>
      <c r="Q258" s="31">
        <v>62732118</v>
      </c>
      <c r="R258" s="31">
        <v>64898844</v>
      </c>
      <c r="S258" s="31">
        <v>15091883</v>
      </c>
      <c r="T258" s="36">
        <f t="shared" si="54"/>
        <v>0.24057665325439834</v>
      </c>
      <c r="U258" s="36">
        <f t="shared" si="55"/>
        <v>-8.2758592814428766E-2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789558446</v>
      </c>
      <c r="E259" s="32">
        <f>SUM(E255:E258)</f>
        <v>789558446</v>
      </c>
      <c r="F259" s="32">
        <f>SUM(F255:F258)</f>
        <v>276073529</v>
      </c>
      <c r="G259" s="37">
        <f t="shared" si="49"/>
        <v>0.34965559598358092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276073529</v>
      </c>
      <c r="O259" s="37">
        <f t="shared" si="53"/>
        <v>0.34965559598358092</v>
      </c>
      <c r="P259" s="32">
        <f>SUM(P255:P258)</f>
        <v>200522415</v>
      </c>
      <c r="Q259" s="32">
        <f>SUM(Q255:Q258)</f>
        <v>956000475</v>
      </c>
      <c r="R259" s="32">
        <f>SUM(R255:R258)</f>
        <v>946503970</v>
      </c>
      <c r="S259" s="32">
        <f>SUM(S255:S258)</f>
        <v>200522415</v>
      </c>
      <c r="T259" s="37">
        <f t="shared" si="54"/>
        <v>0.20975137590805068</v>
      </c>
      <c r="U259" s="37">
        <f t="shared" si="55"/>
        <v>0.37677141480666898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5077606986</v>
      </c>
      <c r="E260" s="32">
        <f>SUM(E234:E239,E241:E246,E248:E253,E255:E258)</f>
        <v>5077606986</v>
      </c>
      <c r="F260" s="32">
        <f>SUM(F234:F239,F241:F246,F248:F253,F255:F258)</f>
        <v>936478863</v>
      </c>
      <c r="G260" s="37">
        <f t="shared" si="49"/>
        <v>0.18443311299635115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936478863</v>
      </c>
      <c r="O260" s="37">
        <f t="shared" si="53"/>
        <v>0.18443311299635115</v>
      </c>
      <c r="P260" s="32">
        <f>SUM(P234:P239,P241:P246,P248:P253,P255:P258)</f>
        <v>752887138</v>
      </c>
      <c r="Q260" s="32">
        <f>SUM(Q234:Q239,Q241:Q246,Q248:Q253,Q255:Q258)</f>
        <v>5174822887</v>
      </c>
      <c r="R260" s="32">
        <f>SUM(R234:R239,R241:R246,R248:R253,R255:R258)</f>
        <v>5307968570</v>
      </c>
      <c r="S260" s="32">
        <f>SUM(S234:S239,S241:S246,S248:S253,S255:S258)</f>
        <v>752887138</v>
      </c>
      <c r="T260" s="37">
        <f t="shared" si="54"/>
        <v>0.1454904166655395</v>
      </c>
      <c r="U260" s="37">
        <f t="shared" si="55"/>
        <v>0.24385026086074535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102941421</v>
      </c>
      <c r="E263" s="31">
        <v>102941421</v>
      </c>
      <c r="F263" s="31">
        <v>27904629</v>
      </c>
      <c r="G263" s="36">
        <f t="shared" ref="G263:G299" si="56">IF(($D263     =0),0,($F263     /$D263     ))</f>
        <v>0.27107289494284326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27904629</v>
      </c>
      <c r="O263" s="36">
        <f t="shared" ref="O263:O299" si="60">IF(($D263     =0),0,($N263     /$D263     ))</f>
        <v>0.27107289494284326</v>
      </c>
      <c r="P263" s="31">
        <v>8043718</v>
      </c>
      <c r="Q263" s="31">
        <v>96247690</v>
      </c>
      <c r="R263" s="31">
        <v>115784901</v>
      </c>
      <c r="S263" s="31">
        <v>8043718</v>
      </c>
      <c r="T263" s="36">
        <f t="shared" ref="T263:T299" si="61">IF(($Q263     =0),0,($S263     /$Q263     ))</f>
        <v>8.3573101858340701E-2</v>
      </c>
      <c r="U263" s="36">
        <f t="shared" ref="U263:U299" si="62">IF(($P263     =0),0,(($F263     /$P263     )-1))</f>
        <v>2.4691207473956696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190738137</v>
      </c>
      <c r="E264" s="31">
        <v>190738137</v>
      </c>
      <c r="F264" s="31">
        <v>49354475</v>
      </c>
      <c r="G264" s="36">
        <f t="shared" si="56"/>
        <v>0.25875514868848698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49354475</v>
      </c>
      <c r="O264" s="36">
        <f t="shared" si="60"/>
        <v>0.25875514868848698</v>
      </c>
      <c r="P264" s="31">
        <v>37428587</v>
      </c>
      <c r="Q264" s="31">
        <v>172973138</v>
      </c>
      <c r="R264" s="31">
        <v>185355659</v>
      </c>
      <c r="S264" s="31">
        <v>37428587</v>
      </c>
      <c r="T264" s="36">
        <f t="shared" si="61"/>
        <v>0.21638381215006922</v>
      </c>
      <c r="U264" s="36">
        <f t="shared" si="62"/>
        <v>0.31863046285984553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201055824</v>
      </c>
      <c r="E265" s="31">
        <v>201055824</v>
      </c>
      <c r="F265" s="31">
        <v>24547026</v>
      </c>
      <c r="G265" s="36">
        <f t="shared" si="56"/>
        <v>0.12209059907660272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24547026</v>
      </c>
      <c r="O265" s="36">
        <f t="shared" si="60"/>
        <v>0.12209059907660272</v>
      </c>
      <c r="P265" s="31">
        <v>36722626</v>
      </c>
      <c r="Q265" s="31">
        <v>177460274</v>
      </c>
      <c r="R265" s="31">
        <v>191610132</v>
      </c>
      <c r="S265" s="31">
        <v>36722626</v>
      </c>
      <c r="T265" s="36">
        <f t="shared" si="61"/>
        <v>0.20693434745851907</v>
      </c>
      <c r="U265" s="36">
        <f t="shared" si="62"/>
        <v>-0.33155580976153498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47490942</v>
      </c>
      <c r="E266" s="31">
        <v>47490942</v>
      </c>
      <c r="F266" s="31">
        <v>11634761</v>
      </c>
      <c r="G266" s="36">
        <f t="shared" si="56"/>
        <v>0.2449890549654711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11634761</v>
      </c>
      <c r="O266" s="36">
        <f t="shared" si="60"/>
        <v>0.2449890549654711</v>
      </c>
      <c r="P266" s="31">
        <v>11564887</v>
      </c>
      <c r="Q266" s="31">
        <v>47854530</v>
      </c>
      <c r="R266" s="31">
        <v>52168469</v>
      </c>
      <c r="S266" s="31">
        <v>11564887</v>
      </c>
      <c r="T266" s="36">
        <f t="shared" si="61"/>
        <v>0.24166754955069039</v>
      </c>
      <c r="U266" s="36">
        <f t="shared" si="62"/>
        <v>6.0419094453754152E-3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542226324</v>
      </c>
      <c r="E267" s="32">
        <f>SUM(E263:E266)</f>
        <v>542226324</v>
      </c>
      <c r="F267" s="32">
        <f>SUM(F263:F266)</f>
        <v>113440891</v>
      </c>
      <c r="G267" s="37">
        <f t="shared" si="56"/>
        <v>0.20921317534557765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113440891</v>
      </c>
      <c r="O267" s="37">
        <f t="shared" si="60"/>
        <v>0.20921317534557765</v>
      </c>
      <c r="P267" s="32">
        <f>SUM(P263:P266)</f>
        <v>93759818</v>
      </c>
      <c r="Q267" s="32">
        <f>SUM(Q263:Q266)</f>
        <v>494535632</v>
      </c>
      <c r="R267" s="32">
        <f>SUM(R263:R266)</f>
        <v>544919161</v>
      </c>
      <c r="S267" s="32">
        <f>SUM(S263:S266)</f>
        <v>93759818</v>
      </c>
      <c r="T267" s="37">
        <f t="shared" si="61"/>
        <v>0.1895916329038147</v>
      </c>
      <c r="U267" s="37">
        <f t="shared" si="62"/>
        <v>0.20990946249490383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27865498</v>
      </c>
      <c r="E268" s="31">
        <v>27865498</v>
      </c>
      <c r="F268" s="31">
        <v>3715912</v>
      </c>
      <c r="G268" s="36">
        <f t="shared" si="56"/>
        <v>0.13335171687941841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3715912</v>
      </c>
      <c r="O268" s="36">
        <f t="shared" si="60"/>
        <v>0.13335171687941841</v>
      </c>
      <c r="P268" s="31">
        <v>3890845</v>
      </c>
      <c r="Q268" s="31">
        <v>37605896</v>
      </c>
      <c r="R268" s="31">
        <v>24514524</v>
      </c>
      <c r="S268" s="31">
        <v>3890845</v>
      </c>
      <c r="T268" s="36">
        <f t="shared" si="61"/>
        <v>0.10346369622465583</v>
      </c>
      <c r="U268" s="36">
        <f t="shared" si="62"/>
        <v>-4.4960156469867063E-2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92747063</v>
      </c>
      <c r="E269" s="31">
        <v>92747063</v>
      </c>
      <c r="F269" s="31">
        <v>22944051</v>
      </c>
      <c r="G269" s="36">
        <f t="shared" si="56"/>
        <v>0.24738304651221138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22944051</v>
      </c>
      <c r="O269" s="36">
        <f t="shared" si="60"/>
        <v>0.24738304651221138</v>
      </c>
      <c r="P269" s="31">
        <v>19123700</v>
      </c>
      <c r="Q269" s="31">
        <v>91271272</v>
      </c>
      <c r="R269" s="31">
        <v>96415867</v>
      </c>
      <c r="S269" s="31">
        <v>19123700</v>
      </c>
      <c r="T269" s="36">
        <f t="shared" si="61"/>
        <v>0.20952595029025123</v>
      </c>
      <c r="U269" s="36">
        <f t="shared" si="62"/>
        <v>0.19977049420352766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61419988</v>
      </c>
      <c r="E270" s="31">
        <v>61419988</v>
      </c>
      <c r="F270" s="31">
        <v>3715158</v>
      </c>
      <c r="G270" s="36">
        <f t="shared" si="56"/>
        <v>6.0487768248994121E-2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3715158</v>
      </c>
      <c r="O270" s="36">
        <f t="shared" si="60"/>
        <v>6.0487768248994121E-2</v>
      </c>
      <c r="P270" s="31">
        <v>2091481</v>
      </c>
      <c r="Q270" s="31">
        <v>26888024</v>
      </c>
      <c r="R270" s="31">
        <v>26888024</v>
      </c>
      <c r="S270" s="31">
        <v>2091481</v>
      </c>
      <c r="T270" s="36">
        <f t="shared" si="61"/>
        <v>7.7784853211972732E-2</v>
      </c>
      <c r="U270" s="36">
        <f t="shared" si="62"/>
        <v>0.77632883110102369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26696141</v>
      </c>
      <c r="E271" s="31">
        <v>26696141</v>
      </c>
      <c r="F271" s="31">
        <v>6180269</v>
      </c>
      <c r="G271" s="36">
        <f t="shared" si="56"/>
        <v>0.23150420879182501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6180269</v>
      </c>
      <c r="O271" s="36">
        <f t="shared" si="60"/>
        <v>0.23150420879182501</v>
      </c>
      <c r="P271" s="31">
        <v>6312396</v>
      </c>
      <c r="Q271" s="31">
        <v>25140716</v>
      </c>
      <c r="R271" s="31">
        <v>26290238</v>
      </c>
      <c r="S271" s="31">
        <v>6312396</v>
      </c>
      <c r="T271" s="36">
        <f t="shared" si="61"/>
        <v>0.25108258651026488</v>
      </c>
      <c r="U271" s="36">
        <f t="shared" si="62"/>
        <v>-2.0931354750240661E-2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24579253</v>
      </c>
      <c r="E272" s="31">
        <v>24579253</v>
      </c>
      <c r="F272" s="31">
        <v>3416290</v>
      </c>
      <c r="G272" s="36">
        <f t="shared" si="56"/>
        <v>0.13899079845917206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3416290</v>
      </c>
      <c r="O272" s="36">
        <f t="shared" si="60"/>
        <v>0.13899079845917206</v>
      </c>
      <c r="P272" s="31">
        <v>4010895</v>
      </c>
      <c r="Q272" s="31">
        <v>24805950</v>
      </c>
      <c r="R272" s="31">
        <v>23089521</v>
      </c>
      <c r="S272" s="31">
        <v>4010895</v>
      </c>
      <c r="T272" s="36">
        <f t="shared" si="61"/>
        <v>0.16169084433371833</v>
      </c>
      <c r="U272" s="36">
        <f t="shared" si="62"/>
        <v>-0.14824746097816077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27384303</v>
      </c>
      <c r="E273" s="31">
        <v>27384303</v>
      </c>
      <c r="F273" s="31">
        <v>2759364</v>
      </c>
      <c r="G273" s="36">
        <f t="shared" si="56"/>
        <v>0.10076444158538561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2759364</v>
      </c>
      <c r="O273" s="36">
        <f t="shared" si="60"/>
        <v>0.10076444158538561</v>
      </c>
      <c r="P273" s="31">
        <v>3780954</v>
      </c>
      <c r="Q273" s="31">
        <v>25260091</v>
      </c>
      <c r="R273" s="31">
        <v>25603031</v>
      </c>
      <c r="S273" s="31">
        <v>3780954</v>
      </c>
      <c r="T273" s="36">
        <f t="shared" si="61"/>
        <v>0.14968093345348599</v>
      </c>
      <c r="U273" s="36">
        <f t="shared" si="62"/>
        <v>-0.27019371301528661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36817039</v>
      </c>
      <c r="E274" s="31">
        <v>36817039</v>
      </c>
      <c r="F274" s="31">
        <v>7005713</v>
      </c>
      <c r="G274" s="36">
        <f t="shared" si="56"/>
        <v>0.19028453102923351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7005713</v>
      </c>
      <c r="O274" s="36">
        <f t="shared" si="60"/>
        <v>0.19028453102923351</v>
      </c>
      <c r="P274" s="31">
        <v>6289113</v>
      </c>
      <c r="Q274" s="31">
        <v>34619653</v>
      </c>
      <c r="R274" s="31">
        <v>35286696</v>
      </c>
      <c r="S274" s="31">
        <v>6289113</v>
      </c>
      <c r="T274" s="36">
        <f t="shared" si="61"/>
        <v>0.18166308599338069</v>
      </c>
      <c r="U274" s="36">
        <f t="shared" si="62"/>
        <v>0.11394293599113259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297509285</v>
      </c>
      <c r="E275" s="32">
        <f>SUM(E268:E274)</f>
        <v>297509285</v>
      </c>
      <c r="F275" s="32">
        <f>SUM(F268:F274)</f>
        <v>49736757</v>
      </c>
      <c r="G275" s="37">
        <f t="shared" si="56"/>
        <v>0.1671771588574118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49736757</v>
      </c>
      <c r="O275" s="37">
        <f t="shared" si="60"/>
        <v>0.1671771588574118</v>
      </c>
      <c r="P275" s="32">
        <f>SUM(P268:P274)</f>
        <v>45499384</v>
      </c>
      <c r="Q275" s="32">
        <f>SUM(Q268:Q274)</f>
        <v>265591602</v>
      </c>
      <c r="R275" s="32">
        <f>SUM(R268:R274)</f>
        <v>258087901</v>
      </c>
      <c r="S275" s="32">
        <f>SUM(S268:S274)</f>
        <v>45499384</v>
      </c>
      <c r="T275" s="37">
        <f t="shared" si="61"/>
        <v>0.17131333843906707</v>
      </c>
      <c r="U275" s="37">
        <f t="shared" si="62"/>
        <v>9.3130337764572912E-2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57880318</v>
      </c>
      <c r="E276" s="31">
        <v>57880318</v>
      </c>
      <c r="F276" s="31">
        <v>5484292</v>
      </c>
      <c r="G276" s="36">
        <f t="shared" si="56"/>
        <v>9.4752278313329233E-2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5484292</v>
      </c>
      <c r="O276" s="36">
        <f t="shared" si="60"/>
        <v>9.4752278313329233E-2</v>
      </c>
      <c r="P276" s="31">
        <v>3834438</v>
      </c>
      <c r="Q276" s="31">
        <v>56993856</v>
      </c>
      <c r="R276" s="31">
        <v>54279259</v>
      </c>
      <c r="S276" s="31">
        <v>3834438</v>
      </c>
      <c r="T276" s="36">
        <f t="shared" si="61"/>
        <v>6.7278093975603262E-2</v>
      </c>
      <c r="U276" s="36">
        <f t="shared" si="62"/>
        <v>0.43027270228388104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41252018</v>
      </c>
      <c r="E277" s="31">
        <v>41252018</v>
      </c>
      <c r="F277" s="31">
        <v>4791016</v>
      </c>
      <c r="G277" s="36">
        <f t="shared" si="56"/>
        <v>0.11614016070680469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4791016</v>
      </c>
      <c r="O277" s="36">
        <f t="shared" si="60"/>
        <v>0.11614016070680469</v>
      </c>
      <c r="P277" s="31">
        <v>7405551</v>
      </c>
      <c r="Q277" s="31">
        <v>39351025</v>
      </c>
      <c r="R277" s="31">
        <v>41117534</v>
      </c>
      <c r="S277" s="31">
        <v>7405551</v>
      </c>
      <c r="T277" s="36">
        <f t="shared" si="61"/>
        <v>0.18819207377698549</v>
      </c>
      <c r="U277" s="36">
        <f t="shared" si="62"/>
        <v>-0.3530507048023841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60714452</v>
      </c>
      <c r="E278" s="31">
        <v>60714452</v>
      </c>
      <c r="F278" s="31">
        <v>1753200</v>
      </c>
      <c r="G278" s="36">
        <f t="shared" si="56"/>
        <v>2.8876156207421587E-2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1753200</v>
      </c>
      <c r="O278" s="36">
        <f t="shared" si="60"/>
        <v>2.8876156207421587E-2</v>
      </c>
      <c r="P278" s="31">
        <v>9603610</v>
      </c>
      <c r="Q278" s="31">
        <v>63448101</v>
      </c>
      <c r="R278" s="31">
        <v>53478353</v>
      </c>
      <c r="S278" s="31">
        <v>9603610</v>
      </c>
      <c r="T278" s="36">
        <f t="shared" si="61"/>
        <v>0.15136166171466661</v>
      </c>
      <c r="U278" s="36">
        <f t="shared" si="62"/>
        <v>-0.81744364879456788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22530865</v>
      </c>
      <c r="E279" s="31">
        <v>22530865</v>
      </c>
      <c r="F279" s="31">
        <v>1581623</v>
      </c>
      <c r="G279" s="36">
        <f t="shared" si="56"/>
        <v>7.0198059417603362E-2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1581623</v>
      </c>
      <c r="O279" s="36">
        <f t="shared" si="60"/>
        <v>7.0198059417603362E-2</v>
      </c>
      <c r="P279" s="31">
        <v>4933336</v>
      </c>
      <c r="Q279" s="31">
        <v>21842368</v>
      </c>
      <c r="R279" s="31">
        <v>26654718</v>
      </c>
      <c r="S279" s="31">
        <v>4933336</v>
      </c>
      <c r="T279" s="36">
        <f t="shared" si="61"/>
        <v>0.22586085904238953</v>
      </c>
      <c r="U279" s="36">
        <f t="shared" si="62"/>
        <v>-0.6794009165400452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25967376</v>
      </c>
      <c r="E280" s="31">
        <v>25967376</v>
      </c>
      <c r="F280" s="31">
        <v>8115613</v>
      </c>
      <c r="G280" s="36">
        <f t="shared" si="56"/>
        <v>0.31253111596643418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8115613</v>
      </c>
      <c r="O280" s="36">
        <f t="shared" si="60"/>
        <v>0.31253111596643418</v>
      </c>
      <c r="P280" s="31">
        <v>3688597</v>
      </c>
      <c r="Q280" s="31">
        <v>23194701</v>
      </c>
      <c r="R280" s="31">
        <v>27715616</v>
      </c>
      <c r="S280" s="31">
        <v>3688597</v>
      </c>
      <c r="T280" s="36">
        <f t="shared" si="61"/>
        <v>0.15902757272016568</v>
      </c>
      <c r="U280" s="36">
        <f t="shared" si="62"/>
        <v>1.2001896656099866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34186477</v>
      </c>
      <c r="E281" s="31">
        <v>34186477</v>
      </c>
      <c r="F281" s="31">
        <v>3300546</v>
      </c>
      <c r="G281" s="36">
        <f t="shared" si="56"/>
        <v>9.6545367924281866E-2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3300546</v>
      </c>
      <c r="O281" s="36">
        <f t="shared" si="60"/>
        <v>9.6545367924281866E-2</v>
      </c>
      <c r="P281" s="31">
        <v>4025314</v>
      </c>
      <c r="Q281" s="31">
        <v>28844043</v>
      </c>
      <c r="R281" s="31">
        <v>34744065</v>
      </c>
      <c r="S281" s="31">
        <v>4025314</v>
      </c>
      <c r="T281" s="36">
        <f t="shared" si="61"/>
        <v>0.13955443070168769</v>
      </c>
      <c r="U281" s="36">
        <f t="shared" si="62"/>
        <v>-0.18005253751632788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64158647</v>
      </c>
      <c r="E282" s="31">
        <v>64158647</v>
      </c>
      <c r="F282" s="31">
        <v>3616303</v>
      </c>
      <c r="G282" s="36">
        <f t="shared" si="56"/>
        <v>5.6365013433029534E-2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3616303</v>
      </c>
      <c r="O282" s="36">
        <f t="shared" si="60"/>
        <v>5.6365013433029534E-2</v>
      </c>
      <c r="P282" s="31">
        <v>5622121</v>
      </c>
      <c r="Q282" s="31">
        <v>61697515</v>
      </c>
      <c r="R282" s="31">
        <v>64554486</v>
      </c>
      <c r="S282" s="31">
        <v>5622121</v>
      </c>
      <c r="T282" s="36">
        <f t="shared" si="61"/>
        <v>9.1123945591649838E-2</v>
      </c>
      <c r="U282" s="36">
        <f t="shared" si="62"/>
        <v>-0.35677247074547136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60352055</v>
      </c>
      <c r="E283" s="31">
        <v>60352055</v>
      </c>
      <c r="F283" s="31">
        <v>5995500</v>
      </c>
      <c r="G283" s="36">
        <f t="shared" si="56"/>
        <v>9.9342101938368135E-2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5995500</v>
      </c>
      <c r="O283" s="36">
        <f t="shared" si="60"/>
        <v>9.9342101938368135E-2</v>
      </c>
      <c r="P283" s="31">
        <v>5458170</v>
      </c>
      <c r="Q283" s="31">
        <v>50802136</v>
      </c>
      <c r="R283" s="31">
        <v>46660166</v>
      </c>
      <c r="S283" s="31">
        <v>5458170</v>
      </c>
      <c r="T283" s="36">
        <f t="shared" si="61"/>
        <v>0.10743977379218858</v>
      </c>
      <c r="U283" s="36">
        <f t="shared" si="62"/>
        <v>9.8445083242185483E-2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24506465</v>
      </c>
      <c r="E284" s="31">
        <v>24506465</v>
      </c>
      <c r="F284" s="31">
        <v>6271840</v>
      </c>
      <c r="G284" s="36">
        <f t="shared" si="56"/>
        <v>0.25592593627844734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6271840</v>
      </c>
      <c r="O284" s="36">
        <f t="shared" si="60"/>
        <v>0.25592593627844734</v>
      </c>
      <c r="P284" s="31">
        <v>6316353</v>
      </c>
      <c r="Q284" s="31">
        <v>24168426</v>
      </c>
      <c r="R284" s="31">
        <v>25695364</v>
      </c>
      <c r="S284" s="31">
        <v>6316353</v>
      </c>
      <c r="T284" s="36">
        <f t="shared" si="61"/>
        <v>0.26134730495068237</v>
      </c>
      <c r="U284" s="36">
        <f t="shared" si="62"/>
        <v>-7.0472628746366395E-3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391548673</v>
      </c>
      <c r="E285" s="32">
        <f>SUM(E276:E284)</f>
        <v>391548673</v>
      </c>
      <c r="F285" s="32">
        <f>SUM(F276:F284)</f>
        <v>40909933</v>
      </c>
      <c r="G285" s="37">
        <f t="shared" si="56"/>
        <v>0.10448236916895387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40909933</v>
      </c>
      <c r="O285" s="37">
        <f t="shared" si="60"/>
        <v>0.10448236916895387</v>
      </c>
      <c r="P285" s="32">
        <f>SUM(P276:P284)</f>
        <v>50887490</v>
      </c>
      <c r="Q285" s="32">
        <f>SUM(Q276:Q284)</f>
        <v>370342171</v>
      </c>
      <c r="R285" s="32">
        <f>SUM(R276:R284)</f>
        <v>374899561</v>
      </c>
      <c r="S285" s="32">
        <f>SUM(S276:S284)</f>
        <v>50887490</v>
      </c>
      <c r="T285" s="37">
        <f t="shared" si="61"/>
        <v>0.13740668491139779</v>
      </c>
      <c r="U285" s="37">
        <f t="shared" si="62"/>
        <v>-0.19607092037748375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91115867</v>
      </c>
      <c r="E286" s="31">
        <v>91115867</v>
      </c>
      <c r="F286" s="31">
        <v>14103879</v>
      </c>
      <c r="G286" s="36">
        <f t="shared" si="56"/>
        <v>0.15479059207108242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14103879</v>
      </c>
      <c r="O286" s="36">
        <f t="shared" si="60"/>
        <v>0.15479059207108242</v>
      </c>
      <c r="P286" s="31">
        <v>12598866</v>
      </c>
      <c r="Q286" s="31">
        <v>71761944</v>
      </c>
      <c r="R286" s="31">
        <v>85415428</v>
      </c>
      <c r="S286" s="31">
        <v>12598866</v>
      </c>
      <c r="T286" s="36">
        <f t="shared" si="61"/>
        <v>0.17556472550409169</v>
      </c>
      <c r="U286" s="36">
        <f t="shared" si="62"/>
        <v>0.11945622725092875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32954603</v>
      </c>
      <c r="E287" s="31">
        <v>32954603</v>
      </c>
      <c r="F287" s="31">
        <v>5798638</v>
      </c>
      <c r="G287" s="36">
        <f t="shared" si="56"/>
        <v>0.17595836308512047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5798638</v>
      </c>
      <c r="O287" s="36">
        <f t="shared" si="60"/>
        <v>0.17595836308512047</v>
      </c>
      <c r="P287" s="31">
        <v>3398779</v>
      </c>
      <c r="Q287" s="31">
        <v>41264530</v>
      </c>
      <c r="R287" s="31">
        <v>42811142</v>
      </c>
      <c r="S287" s="31">
        <v>3398779</v>
      </c>
      <c r="T287" s="36">
        <f t="shared" si="61"/>
        <v>8.2365629755143221E-2</v>
      </c>
      <c r="U287" s="36">
        <f t="shared" si="62"/>
        <v>0.70609445333162291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64998347</v>
      </c>
      <c r="E288" s="31">
        <v>64998347</v>
      </c>
      <c r="F288" s="31">
        <v>5781759</v>
      </c>
      <c r="G288" s="36">
        <f t="shared" si="56"/>
        <v>8.8952400589510372E-2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5781759</v>
      </c>
      <c r="O288" s="36">
        <f t="shared" si="60"/>
        <v>8.8952400589510372E-2</v>
      </c>
      <c r="P288" s="31">
        <v>7196153</v>
      </c>
      <c r="Q288" s="31">
        <v>76522772</v>
      </c>
      <c r="R288" s="31">
        <v>75989043</v>
      </c>
      <c r="S288" s="31">
        <v>7196153</v>
      </c>
      <c r="T288" s="36">
        <f t="shared" si="61"/>
        <v>9.4039366477732936E-2</v>
      </c>
      <c r="U288" s="36">
        <f t="shared" si="62"/>
        <v>-0.19654862813506047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43268920</v>
      </c>
      <c r="E289" s="31">
        <v>43268920</v>
      </c>
      <c r="F289" s="31">
        <v>7562919</v>
      </c>
      <c r="G289" s="36">
        <f t="shared" si="56"/>
        <v>0.17478871670473864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7562919</v>
      </c>
      <c r="O289" s="36">
        <f t="shared" si="60"/>
        <v>0.17478871670473864</v>
      </c>
      <c r="P289" s="31">
        <v>3882343</v>
      </c>
      <c r="Q289" s="31">
        <v>35974636</v>
      </c>
      <c r="R289" s="31">
        <v>32144573</v>
      </c>
      <c r="S289" s="31">
        <v>3882343</v>
      </c>
      <c r="T289" s="36">
        <f t="shared" si="61"/>
        <v>0.10791889596881536</v>
      </c>
      <c r="U289" s="36">
        <f t="shared" si="62"/>
        <v>0.94802957904543717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253362877</v>
      </c>
      <c r="E290" s="31">
        <v>253362877</v>
      </c>
      <c r="F290" s="31">
        <v>43880941</v>
      </c>
      <c r="G290" s="36">
        <f t="shared" si="56"/>
        <v>0.17319404294576274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43880941</v>
      </c>
      <c r="O290" s="36">
        <f t="shared" si="60"/>
        <v>0.17319404294576274</v>
      </c>
      <c r="P290" s="31">
        <v>32869197</v>
      </c>
      <c r="Q290" s="31">
        <v>211980317</v>
      </c>
      <c r="R290" s="31">
        <v>240419237</v>
      </c>
      <c r="S290" s="31">
        <v>32869197</v>
      </c>
      <c r="T290" s="36">
        <f t="shared" si="61"/>
        <v>0.15505777831250248</v>
      </c>
      <c r="U290" s="36">
        <f t="shared" si="62"/>
        <v>0.33501712865087629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42125130</v>
      </c>
      <c r="E291" s="31">
        <v>42125130</v>
      </c>
      <c r="F291" s="31">
        <v>2947679</v>
      </c>
      <c r="G291" s="36">
        <f t="shared" si="56"/>
        <v>6.997435972304418E-2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2947679</v>
      </c>
      <c r="O291" s="36">
        <f t="shared" si="60"/>
        <v>6.997435972304418E-2</v>
      </c>
      <c r="P291" s="31">
        <v>7526197</v>
      </c>
      <c r="Q291" s="31">
        <v>41463699</v>
      </c>
      <c r="R291" s="31">
        <v>41281966</v>
      </c>
      <c r="S291" s="31">
        <v>7526197</v>
      </c>
      <c r="T291" s="36">
        <f t="shared" si="61"/>
        <v>0.18151291808287534</v>
      </c>
      <c r="U291" s="36">
        <f t="shared" si="62"/>
        <v>-0.60834416106833245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527825744</v>
      </c>
      <c r="E292" s="32">
        <f>SUM(E286:E291)</f>
        <v>527825744</v>
      </c>
      <c r="F292" s="32">
        <f>SUM(F286:F291)</f>
        <v>80075815</v>
      </c>
      <c r="G292" s="37">
        <f t="shared" si="56"/>
        <v>0.15170880903452105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80075815</v>
      </c>
      <c r="O292" s="37">
        <f t="shared" si="60"/>
        <v>0.15170880903452105</v>
      </c>
      <c r="P292" s="32">
        <f>SUM(P286:P291)</f>
        <v>67471535</v>
      </c>
      <c r="Q292" s="32">
        <f>SUM(Q286:Q291)</f>
        <v>478967898</v>
      </c>
      <c r="R292" s="32">
        <f>SUM(R286:R291)</f>
        <v>518061389</v>
      </c>
      <c r="S292" s="32">
        <f>SUM(S286:S291)</f>
        <v>67471535</v>
      </c>
      <c r="T292" s="37">
        <f t="shared" si="61"/>
        <v>0.14086859533120527</v>
      </c>
      <c r="U292" s="37">
        <f t="shared" si="62"/>
        <v>0.18680885205887199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368723457</v>
      </c>
      <c r="E293" s="31">
        <v>368723457</v>
      </c>
      <c r="F293" s="31">
        <v>64199021</v>
      </c>
      <c r="G293" s="36">
        <f t="shared" si="56"/>
        <v>0.17411157272806757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64199021</v>
      </c>
      <c r="O293" s="36">
        <f t="shared" si="60"/>
        <v>0.17411157272806757</v>
      </c>
      <c r="P293" s="31">
        <v>63076473</v>
      </c>
      <c r="Q293" s="31">
        <v>277659042</v>
      </c>
      <c r="R293" s="31">
        <v>282489042</v>
      </c>
      <c r="S293" s="31">
        <v>63076473</v>
      </c>
      <c r="T293" s="36">
        <f t="shared" si="61"/>
        <v>0.22717240737292466</v>
      </c>
      <c r="U293" s="36">
        <f t="shared" si="62"/>
        <v>1.7796619668319025E-2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109570086</v>
      </c>
      <c r="E294" s="31">
        <v>109570086</v>
      </c>
      <c r="F294" s="31">
        <v>21568730</v>
      </c>
      <c r="G294" s="36">
        <f t="shared" si="56"/>
        <v>0.1968487092362052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21568730</v>
      </c>
      <c r="O294" s="36">
        <f t="shared" si="60"/>
        <v>0.1968487092362052</v>
      </c>
      <c r="P294" s="31">
        <v>7706009</v>
      </c>
      <c r="Q294" s="31">
        <v>103134265</v>
      </c>
      <c r="R294" s="31">
        <v>90998478</v>
      </c>
      <c r="S294" s="31">
        <v>7706009</v>
      </c>
      <c r="T294" s="36">
        <f t="shared" si="61"/>
        <v>7.4718222891296121E-2</v>
      </c>
      <c r="U294" s="36">
        <f t="shared" si="62"/>
        <v>1.7989494951277631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44904469</v>
      </c>
      <c r="E295" s="31">
        <v>44904469</v>
      </c>
      <c r="F295" s="31">
        <v>10355821</v>
      </c>
      <c r="G295" s="36">
        <f t="shared" si="56"/>
        <v>0.2306189390637266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10355821</v>
      </c>
      <c r="O295" s="36">
        <f t="shared" si="60"/>
        <v>0.2306189390637266</v>
      </c>
      <c r="P295" s="31">
        <v>6032163</v>
      </c>
      <c r="Q295" s="31">
        <v>35014716</v>
      </c>
      <c r="R295" s="31">
        <v>27884301</v>
      </c>
      <c r="S295" s="31">
        <v>6032163</v>
      </c>
      <c r="T295" s="36">
        <f t="shared" si="61"/>
        <v>0.17227507999779293</v>
      </c>
      <c r="U295" s="36">
        <f t="shared" si="62"/>
        <v>0.71676743483224836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61714284</v>
      </c>
      <c r="E296" s="31">
        <v>61714284</v>
      </c>
      <c r="F296" s="31">
        <v>12892171</v>
      </c>
      <c r="G296" s="36">
        <f t="shared" si="56"/>
        <v>0.20890092478428496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12892171</v>
      </c>
      <c r="O296" s="36">
        <f t="shared" si="60"/>
        <v>0.20890092478428496</v>
      </c>
      <c r="P296" s="31">
        <v>7183937</v>
      </c>
      <c r="Q296" s="31">
        <v>71730542</v>
      </c>
      <c r="R296" s="31">
        <v>77064740</v>
      </c>
      <c r="S296" s="31">
        <v>7183937</v>
      </c>
      <c r="T296" s="36">
        <f t="shared" si="61"/>
        <v>0.10015171779965081</v>
      </c>
      <c r="U296" s="36">
        <f t="shared" si="62"/>
        <v>0.79458297031279645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63717651</v>
      </c>
      <c r="E297" s="31">
        <v>63717651</v>
      </c>
      <c r="F297" s="31">
        <v>9286489</v>
      </c>
      <c r="G297" s="36">
        <f t="shared" si="56"/>
        <v>0.14574437152430494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9286489</v>
      </c>
      <c r="O297" s="36">
        <f t="shared" si="60"/>
        <v>0.14574437152430494</v>
      </c>
      <c r="P297" s="31">
        <v>9168259</v>
      </c>
      <c r="Q297" s="31">
        <v>61301896</v>
      </c>
      <c r="R297" s="31">
        <v>60770306</v>
      </c>
      <c r="S297" s="31">
        <v>9168259</v>
      </c>
      <c r="T297" s="36">
        <f t="shared" si="61"/>
        <v>0.14955914251004571</v>
      </c>
      <c r="U297" s="36">
        <f t="shared" si="62"/>
        <v>1.289557810266917E-2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648629947</v>
      </c>
      <c r="E298" s="32">
        <f>SUM(E293:E297)</f>
        <v>648629947</v>
      </c>
      <c r="F298" s="32">
        <f>SUM(F293:F297)</f>
        <v>118302232</v>
      </c>
      <c r="G298" s="37">
        <f t="shared" si="56"/>
        <v>0.18238786622042907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118302232</v>
      </c>
      <c r="O298" s="37">
        <f t="shared" si="60"/>
        <v>0.18238786622042907</v>
      </c>
      <c r="P298" s="32">
        <f>SUM(P293:P297)</f>
        <v>93166841</v>
      </c>
      <c r="Q298" s="32">
        <f>SUM(Q293:Q297)</f>
        <v>548840461</v>
      </c>
      <c r="R298" s="32">
        <f>SUM(R293:R297)</f>
        <v>539206867</v>
      </c>
      <c r="S298" s="32">
        <f>SUM(S293:S297)</f>
        <v>93166841</v>
      </c>
      <c r="T298" s="37">
        <f t="shared" si="61"/>
        <v>0.16975213676893985</v>
      </c>
      <c r="U298" s="37">
        <f t="shared" si="62"/>
        <v>0.26978902289925233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2407739973</v>
      </c>
      <c r="E299" s="32">
        <f>SUM(E263:E266,E268:E274,E276:E284,E286:E291,E293:E297)</f>
        <v>2407739973</v>
      </c>
      <c r="F299" s="32">
        <f>SUM(F263:F266,F268:F274,F276:F284,F286:F291,F293:F297)</f>
        <v>402465628</v>
      </c>
      <c r="G299" s="37">
        <f t="shared" si="56"/>
        <v>0.16715493886930621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402465628</v>
      </c>
      <c r="O299" s="37">
        <f t="shared" si="60"/>
        <v>0.16715493886930621</v>
      </c>
      <c r="P299" s="32">
        <f>SUM(P263:P266,P268:P274,P276:P284,P286:P291,P293:P297)</f>
        <v>350785068</v>
      </c>
      <c r="Q299" s="32">
        <f>SUM(Q263:Q266,Q268:Q274,Q276:Q284,Q286:Q291,Q293:Q297)</f>
        <v>2158277764</v>
      </c>
      <c r="R299" s="32">
        <f>SUM(R263:R266,R268:R274,R276:R284,R286:R291,R293:R297)</f>
        <v>2235174879</v>
      </c>
      <c r="S299" s="32">
        <f>SUM(S263:S266,S268:S274,S276:S284,S286:S291,S293:S297)</f>
        <v>350785068</v>
      </c>
      <c r="T299" s="37">
        <f t="shared" si="61"/>
        <v>0.16253008479774153</v>
      </c>
      <c r="U299" s="37">
        <f t="shared" si="62"/>
        <v>0.14732827795281178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11229719801</v>
      </c>
      <c r="E302" s="31">
        <v>11230189162</v>
      </c>
      <c r="F302" s="31">
        <v>2359287792</v>
      </c>
      <c r="G302" s="36">
        <f t="shared" ref="G302:G339" si="63">IF(($D302     =0),0,($F302     /$D302     ))</f>
        <v>0.21009320212868596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2359287792</v>
      </c>
      <c r="O302" s="36">
        <f t="shared" ref="O302:O339" si="67">IF(($D302     =0),0,($N302     /$D302     ))</f>
        <v>0.21009320212868596</v>
      </c>
      <c r="P302" s="31">
        <v>2133787348</v>
      </c>
      <c r="Q302" s="31">
        <v>10295214025</v>
      </c>
      <c r="R302" s="31">
        <v>10281389459</v>
      </c>
      <c r="S302" s="31">
        <v>2133787348</v>
      </c>
      <c r="T302" s="36">
        <f t="shared" ref="T302:T339" si="68">IF(($Q302     =0),0,($S302     /$Q302     ))</f>
        <v>0.20726012522114615</v>
      </c>
      <c r="U302" s="36">
        <f t="shared" ref="U302:U339" si="69">IF(($P302     =0),0,(($F302     /$P302     )-1))</f>
        <v>0.10568084219421481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11229719801</v>
      </c>
      <c r="E303" s="32">
        <f>E302</f>
        <v>11230189162</v>
      </c>
      <c r="F303" s="32">
        <f>F302</f>
        <v>2359287792</v>
      </c>
      <c r="G303" s="37">
        <f t="shared" si="63"/>
        <v>0.21009320212868596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2359287792</v>
      </c>
      <c r="O303" s="37">
        <f t="shared" si="67"/>
        <v>0.21009320212868596</v>
      </c>
      <c r="P303" s="32">
        <f>P302</f>
        <v>2133787348</v>
      </c>
      <c r="Q303" s="32">
        <f>Q302</f>
        <v>10295214025</v>
      </c>
      <c r="R303" s="32">
        <f>R302</f>
        <v>10281389459</v>
      </c>
      <c r="S303" s="32">
        <f>S302</f>
        <v>2133787348</v>
      </c>
      <c r="T303" s="37">
        <f t="shared" si="68"/>
        <v>0.20726012522114615</v>
      </c>
      <c r="U303" s="37">
        <f t="shared" si="69"/>
        <v>0.10568084219421481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82686896</v>
      </c>
      <c r="E304" s="31">
        <v>82686896</v>
      </c>
      <c r="F304" s="31">
        <v>18377041</v>
      </c>
      <c r="G304" s="36">
        <f t="shared" si="63"/>
        <v>0.22224852895675271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18377041</v>
      </c>
      <c r="O304" s="36">
        <f t="shared" si="67"/>
        <v>0.22224852895675271</v>
      </c>
      <c r="P304" s="31">
        <v>15439029</v>
      </c>
      <c r="Q304" s="31">
        <v>70059305</v>
      </c>
      <c r="R304" s="31">
        <v>100479303</v>
      </c>
      <c r="S304" s="31">
        <v>15439029</v>
      </c>
      <c r="T304" s="36">
        <f t="shared" si="68"/>
        <v>0.22037085580566351</v>
      </c>
      <c r="U304" s="36">
        <f t="shared" si="69"/>
        <v>0.19029771885265578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104465757</v>
      </c>
      <c r="E305" s="31">
        <v>104465757</v>
      </c>
      <c r="F305" s="31">
        <v>18044219</v>
      </c>
      <c r="G305" s="36">
        <f t="shared" si="63"/>
        <v>0.17272855257249511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18044219</v>
      </c>
      <c r="O305" s="36">
        <f t="shared" si="67"/>
        <v>0.17272855257249511</v>
      </c>
      <c r="P305" s="31">
        <v>19165717</v>
      </c>
      <c r="Q305" s="31">
        <v>92911331</v>
      </c>
      <c r="R305" s="31">
        <v>111198457</v>
      </c>
      <c r="S305" s="31">
        <v>19165717</v>
      </c>
      <c r="T305" s="36">
        <f t="shared" si="68"/>
        <v>0.20627965172514856</v>
      </c>
      <c r="U305" s="36">
        <f t="shared" si="69"/>
        <v>-5.8515838463022329E-2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94060366</v>
      </c>
      <c r="E306" s="31">
        <v>94150366</v>
      </c>
      <c r="F306" s="31">
        <v>18270211</v>
      </c>
      <c r="G306" s="36">
        <f t="shared" si="63"/>
        <v>0.19423920804220557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18270211</v>
      </c>
      <c r="O306" s="36">
        <f t="shared" si="67"/>
        <v>0.19423920804220557</v>
      </c>
      <c r="P306" s="31">
        <v>17485052</v>
      </c>
      <c r="Q306" s="31">
        <v>91250700</v>
      </c>
      <c r="R306" s="31">
        <v>88444062</v>
      </c>
      <c r="S306" s="31">
        <v>17485052</v>
      </c>
      <c r="T306" s="36">
        <f t="shared" si="68"/>
        <v>0.19161553829176106</v>
      </c>
      <c r="U306" s="36">
        <f t="shared" si="69"/>
        <v>4.4904584784763557E-2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293197381</v>
      </c>
      <c r="E307" s="31">
        <v>293437061</v>
      </c>
      <c r="F307" s="31">
        <v>63409662</v>
      </c>
      <c r="G307" s="36">
        <f t="shared" si="63"/>
        <v>0.21626953755088282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63409662</v>
      </c>
      <c r="O307" s="36">
        <f t="shared" si="67"/>
        <v>0.21626953755088282</v>
      </c>
      <c r="P307" s="31">
        <v>55031503</v>
      </c>
      <c r="Q307" s="31">
        <v>256797302</v>
      </c>
      <c r="R307" s="31">
        <v>262392743</v>
      </c>
      <c r="S307" s="31">
        <v>55031503</v>
      </c>
      <c r="T307" s="36">
        <f t="shared" si="68"/>
        <v>0.21429938154101011</v>
      </c>
      <c r="U307" s="36">
        <f t="shared" si="69"/>
        <v>0.15224296163599238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142949203</v>
      </c>
      <c r="E308" s="31">
        <v>142738637</v>
      </c>
      <c r="F308" s="31">
        <v>26599368</v>
      </c>
      <c r="G308" s="36">
        <f t="shared" si="63"/>
        <v>0.1860756649339276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26599368</v>
      </c>
      <c r="O308" s="36">
        <f t="shared" si="67"/>
        <v>0.1860756649339276</v>
      </c>
      <c r="P308" s="31">
        <v>23277568</v>
      </c>
      <c r="Q308" s="31">
        <v>136996326</v>
      </c>
      <c r="R308" s="31">
        <v>134247249</v>
      </c>
      <c r="S308" s="31">
        <v>23277568</v>
      </c>
      <c r="T308" s="36">
        <f t="shared" si="68"/>
        <v>0.16991381214121026</v>
      </c>
      <c r="U308" s="36">
        <f t="shared" si="69"/>
        <v>0.14270391133644211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50955407</v>
      </c>
      <c r="E309" s="31">
        <v>50955407</v>
      </c>
      <c r="F309" s="31">
        <v>8261400</v>
      </c>
      <c r="G309" s="36">
        <f t="shared" si="63"/>
        <v>0.16212999731314087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8261400</v>
      </c>
      <c r="O309" s="36">
        <f t="shared" si="67"/>
        <v>0.16212999731314087</v>
      </c>
      <c r="P309" s="31">
        <v>9508464</v>
      </c>
      <c r="Q309" s="31">
        <v>51102026</v>
      </c>
      <c r="R309" s="31">
        <v>56193026</v>
      </c>
      <c r="S309" s="31">
        <v>9508464</v>
      </c>
      <c r="T309" s="36">
        <f t="shared" si="68"/>
        <v>0.18606823925141441</v>
      </c>
      <c r="U309" s="36">
        <f t="shared" si="69"/>
        <v>-0.13115304427718288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768315010</v>
      </c>
      <c r="E310" s="32">
        <f>SUM(E304:E309)</f>
        <v>768434124</v>
      </c>
      <c r="F310" s="32">
        <f>SUM(F304:F309)</f>
        <v>152961901</v>
      </c>
      <c r="G310" s="37">
        <f t="shared" si="63"/>
        <v>0.19908748235961185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152961901</v>
      </c>
      <c r="O310" s="37">
        <f t="shared" si="67"/>
        <v>0.19908748235961185</v>
      </c>
      <c r="P310" s="32">
        <f>SUM(P304:P309)</f>
        <v>139907333</v>
      </c>
      <c r="Q310" s="32">
        <f>SUM(Q304:Q309)</f>
        <v>699116990</v>
      </c>
      <c r="R310" s="32">
        <f>SUM(R304:R309)</f>
        <v>752954840</v>
      </c>
      <c r="S310" s="32">
        <f>SUM(S304:S309)</f>
        <v>139907333</v>
      </c>
      <c r="T310" s="37">
        <f t="shared" si="68"/>
        <v>0.20012005858990783</v>
      </c>
      <c r="U310" s="37">
        <f t="shared" si="69"/>
        <v>9.3308675964825838E-2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128941693</v>
      </c>
      <c r="E311" s="31">
        <v>128172193</v>
      </c>
      <c r="F311" s="31">
        <v>21763705</v>
      </c>
      <c r="G311" s="36">
        <f t="shared" si="63"/>
        <v>0.1687871819706912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21763705</v>
      </c>
      <c r="O311" s="36">
        <f t="shared" si="67"/>
        <v>0.1687871819706912</v>
      </c>
      <c r="P311" s="31">
        <v>22469189</v>
      </c>
      <c r="Q311" s="31">
        <v>120211354</v>
      </c>
      <c r="R311" s="31">
        <v>132484287</v>
      </c>
      <c r="S311" s="31">
        <v>22469189</v>
      </c>
      <c r="T311" s="36">
        <f t="shared" si="68"/>
        <v>0.1869140330954096</v>
      </c>
      <c r="U311" s="36">
        <f t="shared" si="69"/>
        <v>-3.1397839948740458E-2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445119168</v>
      </c>
      <c r="E312" s="31">
        <v>450914608</v>
      </c>
      <c r="F312" s="31">
        <v>81696709</v>
      </c>
      <c r="G312" s="36">
        <f t="shared" si="63"/>
        <v>0.18353895961631561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81696709</v>
      </c>
      <c r="O312" s="36">
        <f t="shared" si="67"/>
        <v>0.18353895961631561</v>
      </c>
      <c r="P312" s="31">
        <v>73776863</v>
      </c>
      <c r="Q312" s="31">
        <v>392866594</v>
      </c>
      <c r="R312" s="31">
        <v>386586399</v>
      </c>
      <c r="S312" s="31">
        <v>73776863</v>
      </c>
      <c r="T312" s="36">
        <f t="shared" si="68"/>
        <v>0.18779113349606916</v>
      </c>
      <c r="U312" s="36">
        <f t="shared" si="69"/>
        <v>0.10734864126711385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314447377</v>
      </c>
      <c r="E313" s="31">
        <v>314347377</v>
      </c>
      <c r="F313" s="31">
        <v>25931505</v>
      </c>
      <c r="G313" s="36">
        <f t="shared" si="63"/>
        <v>8.2466914646898135E-2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25931505</v>
      </c>
      <c r="O313" s="36">
        <f t="shared" si="67"/>
        <v>8.2466914646898135E-2</v>
      </c>
      <c r="P313" s="31">
        <v>48040015</v>
      </c>
      <c r="Q313" s="31">
        <v>285491850</v>
      </c>
      <c r="R313" s="31">
        <v>273272413</v>
      </c>
      <c r="S313" s="31">
        <v>48040015</v>
      </c>
      <c r="T313" s="36">
        <f t="shared" si="68"/>
        <v>0.16827105572365725</v>
      </c>
      <c r="U313" s="36">
        <f t="shared" si="69"/>
        <v>-0.46021030592933831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254641738</v>
      </c>
      <c r="E314" s="31">
        <v>254641738</v>
      </c>
      <c r="F314" s="31">
        <v>38830664</v>
      </c>
      <c r="G314" s="36">
        <f t="shared" si="63"/>
        <v>0.15249135630703242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38830664</v>
      </c>
      <c r="O314" s="36">
        <f t="shared" si="67"/>
        <v>0.15249135630703242</v>
      </c>
      <c r="P314" s="31">
        <v>30916762</v>
      </c>
      <c r="Q314" s="31">
        <v>218570157</v>
      </c>
      <c r="R314" s="31">
        <v>238634735</v>
      </c>
      <c r="S314" s="31">
        <v>30916762</v>
      </c>
      <c r="T314" s="36">
        <f t="shared" si="68"/>
        <v>0.14145006081502701</v>
      </c>
      <c r="U314" s="36">
        <f t="shared" si="69"/>
        <v>0.25597447753422564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140333237</v>
      </c>
      <c r="E315" s="31">
        <v>146360719</v>
      </c>
      <c r="F315" s="31">
        <v>28830711</v>
      </c>
      <c r="G315" s="36">
        <f t="shared" si="63"/>
        <v>0.20544463746674638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28830711</v>
      </c>
      <c r="O315" s="36">
        <f t="shared" si="67"/>
        <v>0.20544463746674638</v>
      </c>
      <c r="P315" s="31">
        <v>25015788</v>
      </c>
      <c r="Q315" s="31">
        <v>119114658</v>
      </c>
      <c r="R315" s="31">
        <v>137280055</v>
      </c>
      <c r="S315" s="31">
        <v>25015788</v>
      </c>
      <c r="T315" s="36">
        <f t="shared" si="68"/>
        <v>0.2100143544046443</v>
      </c>
      <c r="U315" s="36">
        <f t="shared" si="69"/>
        <v>0.15250061281299643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102750578</v>
      </c>
      <c r="E316" s="31">
        <v>102750578</v>
      </c>
      <c r="F316" s="31">
        <v>16422033</v>
      </c>
      <c r="G316" s="36">
        <f t="shared" si="63"/>
        <v>0.15982423962617515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16422033</v>
      </c>
      <c r="O316" s="36">
        <f t="shared" si="67"/>
        <v>0.15982423962617515</v>
      </c>
      <c r="P316" s="31">
        <v>17045374</v>
      </c>
      <c r="Q316" s="31">
        <v>96011949</v>
      </c>
      <c r="R316" s="31">
        <v>96882257</v>
      </c>
      <c r="S316" s="31">
        <v>17045374</v>
      </c>
      <c r="T316" s="36">
        <f t="shared" si="68"/>
        <v>0.17753388174632306</v>
      </c>
      <c r="U316" s="36">
        <f t="shared" si="69"/>
        <v>-3.6569511469798144E-2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1386233791</v>
      </c>
      <c r="E317" s="32">
        <f>SUM(E311:E316)</f>
        <v>1397187213</v>
      </c>
      <c r="F317" s="32">
        <f>SUM(F311:F316)</f>
        <v>213475327</v>
      </c>
      <c r="G317" s="37">
        <f t="shared" si="63"/>
        <v>0.15399662624441104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213475327</v>
      </c>
      <c r="O317" s="37">
        <f t="shared" si="67"/>
        <v>0.15399662624441104</v>
      </c>
      <c r="P317" s="32">
        <f>SUM(P311:P316)</f>
        <v>217263991</v>
      </c>
      <c r="Q317" s="32">
        <f>SUM(Q311:Q316)</f>
        <v>1232266562</v>
      </c>
      <c r="R317" s="32">
        <f>SUM(R311:R316)</f>
        <v>1265140146</v>
      </c>
      <c r="S317" s="32">
        <f>SUM(S311:S316)</f>
        <v>217263991</v>
      </c>
      <c r="T317" s="37">
        <f t="shared" si="68"/>
        <v>0.17631249414686301</v>
      </c>
      <c r="U317" s="37">
        <f t="shared" si="69"/>
        <v>-1.7438066853885603E-2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215578582</v>
      </c>
      <c r="E318" s="31">
        <v>215613582</v>
      </c>
      <c r="F318" s="31">
        <v>42083260</v>
      </c>
      <c r="G318" s="36">
        <f t="shared" si="63"/>
        <v>0.1952107654182455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42083260</v>
      </c>
      <c r="O318" s="36">
        <f t="shared" si="67"/>
        <v>0.1952107654182455</v>
      </c>
      <c r="P318" s="31">
        <v>62111451</v>
      </c>
      <c r="Q318" s="31">
        <v>185839015</v>
      </c>
      <c r="R318" s="31">
        <v>196243403</v>
      </c>
      <c r="S318" s="31">
        <v>62111451</v>
      </c>
      <c r="T318" s="36">
        <f t="shared" si="68"/>
        <v>0.33422180482392244</v>
      </c>
      <c r="U318" s="36">
        <f t="shared" si="69"/>
        <v>-0.32245569339540947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249820008</v>
      </c>
      <c r="E319" s="31">
        <v>249820008</v>
      </c>
      <c r="F319" s="31">
        <v>54408301</v>
      </c>
      <c r="G319" s="36">
        <f t="shared" si="63"/>
        <v>0.21779000583492095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54408301</v>
      </c>
      <c r="O319" s="36">
        <f t="shared" si="67"/>
        <v>0.21779000583492095</v>
      </c>
      <c r="P319" s="31">
        <v>47466340</v>
      </c>
      <c r="Q319" s="31">
        <v>237178203</v>
      </c>
      <c r="R319" s="31">
        <v>240101044</v>
      </c>
      <c r="S319" s="31">
        <v>47466340</v>
      </c>
      <c r="T319" s="36">
        <f t="shared" si="68"/>
        <v>0.20012943600892363</v>
      </c>
      <c r="U319" s="36">
        <f t="shared" si="69"/>
        <v>0.14625018486784525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94437325</v>
      </c>
      <c r="E320" s="31">
        <v>94437325</v>
      </c>
      <c r="F320" s="31">
        <v>25115799</v>
      </c>
      <c r="G320" s="36">
        <f t="shared" si="63"/>
        <v>0.2659520375021211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25115799</v>
      </c>
      <c r="O320" s="36">
        <f t="shared" si="67"/>
        <v>0.2659520375021211</v>
      </c>
      <c r="P320" s="31">
        <v>22955740</v>
      </c>
      <c r="Q320" s="31">
        <v>101909030</v>
      </c>
      <c r="R320" s="31">
        <v>108351231</v>
      </c>
      <c r="S320" s="31">
        <v>22955740</v>
      </c>
      <c r="T320" s="36">
        <f t="shared" si="68"/>
        <v>0.22525717299046022</v>
      </c>
      <c r="U320" s="36">
        <f t="shared" si="69"/>
        <v>9.4096683443879447E-2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82248414</v>
      </c>
      <c r="E321" s="31">
        <v>81548414</v>
      </c>
      <c r="F321" s="31">
        <v>13244879</v>
      </c>
      <c r="G321" s="36">
        <f t="shared" si="63"/>
        <v>0.16103506871269274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13244879</v>
      </c>
      <c r="O321" s="36">
        <f t="shared" si="67"/>
        <v>0.16103506871269274</v>
      </c>
      <c r="P321" s="31">
        <v>13386227</v>
      </c>
      <c r="Q321" s="31">
        <v>67439545</v>
      </c>
      <c r="R321" s="31">
        <v>67606200</v>
      </c>
      <c r="S321" s="31">
        <v>13386227</v>
      </c>
      <c r="T321" s="36">
        <f t="shared" si="68"/>
        <v>0.1984922496140803</v>
      </c>
      <c r="U321" s="36">
        <f t="shared" si="69"/>
        <v>-1.0559211344615571E-2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51160644</v>
      </c>
      <c r="E322" s="31">
        <v>51160644</v>
      </c>
      <c r="F322" s="31">
        <v>9687016</v>
      </c>
      <c r="G322" s="36">
        <f t="shared" si="63"/>
        <v>0.18934507548419446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9687016</v>
      </c>
      <c r="O322" s="36">
        <f t="shared" si="67"/>
        <v>0.18934507548419446</v>
      </c>
      <c r="P322" s="31">
        <v>7964837</v>
      </c>
      <c r="Q322" s="31">
        <v>45034925</v>
      </c>
      <c r="R322" s="31">
        <v>50044294</v>
      </c>
      <c r="S322" s="31">
        <v>7964837</v>
      </c>
      <c r="T322" s="36">
        <f t="shared" si="68"/>
        <v>0.17685911545317329</v>
      </c>
      <c r="U322" s="36">
        <f t="shared" si="69"/>
        <v>0.21622275509216315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693244973</v>
      </c>
      <c r="E323" s="32">
        <f>SUM(E318:E322)</f>
        <v>692579973</v>
      </c>
      <c r="F323" s="32">
        <f>SUM(F318:F322)</f>
        <v>144539255</v>
      </c>
      <c r="G323" s="37">
        <f t="shared" si="63"/>
        <v>0.20849665072147591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144539255</v>
      </c>
      <c r="O323" s="37">
        <f t="shared" si="67"/>
        <v>0.20849665072147591</v>
      </c>
      <c r="P323" s="32">
        <f>SUM(P318:P322)</f>
        <v>153884595</v>
      </c>
      <c r="Q323" s="32">
        <f>SUM(Q318:Q322)</f>
        <v>637400718</v>
      </c>
      <c r="R323" s="32">
        <f>SUM(R318:R322)</f>
        <v>662346172</v>
      </c>
      <c r="S323" s="32">
        <f>SUM(S318:S322)</f>
        <v>153884595</v>
      </c>
      <c r="T323" s="37">
        <f t="shared" si="68"/>
        <v>0.24142519870835791</v>
      </c>
      <c r="U323" s="37">
        <f t="shared" si="69"/>
        <v>-6.0729535662747747E-2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61857560</v>
      </c>
      <c r="E324" s="31">
        <v>61857560</v>
      </c>
      <c r="F324" s="31">
        <v>10933962</v>
      </c>
      <c r="G324" s="36">
        <f t="shared" si="63"/>
        <v>0.17676031838307232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10933962</v>
      </c>
      <c r="O324" s="36">
        <f t="shared" si="67"/>
        <v>0.17676031838307232</v>
      </c>
      <c r="P324" s="31">
        <v>7528724</v>
      </c>
      <c r="Q324" s="31">
        <v>52390871</v>
      </c>
      <c r="R324" s="31">
        <v>54965816</v>
      </c>
      <c r="S324" s="31">
        <v>7528724</v>
      </c>
      <c r="T324" s="36">
        <f t="shared" si="68"/>
        <v>0.14370297451248712</v>
      </c>
      <c r="U324" s="36">
        <f t="shared" si="69"/>
        <v>0.45229948660622976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85246917</v>
      </c>
      <c r="E325" s="31">
        <v>85246917</v>
      </c>
      <c r="F325" s="31">
        <v>16213893</v>
      </c>
      <c r="G325" s="36">
        <f t="shared" si="63"/>
        <v>0.19019917166036632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16213893</v>
      </c>
      <c r="O325" s="36">
        <f t="shared" si="67"/>
        <v>0.19019917166036632</v>
      </c>
      <c r="P325" s="31">
        <v>14484783</v>
      </c>
      <c r="Q325" s="31">
        <v>80246089</v>
      </c>
      <c r="R325" s="31">
        <v>79874215</v>
      </c>
      <c r="S325" s="31">
        <v>14484783</v>
      </c>
      <c r="T325" s="36">
        <f t="shared" si="68"/>
        <v>0.18050453524283283</v>
      </c>
      <c r="U325" s="36">
        <f t="shared" si="69"/>
        <v>0.11937424261033103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182109435</v>
      </c>
      <c r="E326" s="31">
        <v>182554569</v>
      </c>
      <c r="F326" s="31">
        <v>32789273</v>
      </c>
      <c r="G326" s="36">
        <f t="shared" si="63"/>
        <v>0.18005257662789409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32789273</v>
      </c>
      <c r="O326" s="36">
        <f t="shared" si="67"/>
        <v>0.18005257662789409</v>
      </c>
      <c r="P326" s="31">
        <v>30316598</v>
      </c>
      <c r="Q326" s="31">
        <v>168800633</v>
      </c>
      <c r="R326" s="31">
        <v>181343302</v>
      </c>
      <c r="S326" s="31">
        <v>30316598</v>
      </c>
      <c r="T326" s="36">
        <f t="shared" si="68"/>
        <v>0.17960002555203688</v>
      </c>
      <c r="U326" s="36">
        <f t="shared" si="69"/>
        <v>8.1561757028278725E-2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389070856</v>
      </c>
      <c r="E327" s="31">
        <v>389494136</v>
      </c>
      <c r="F327" s="31">
        <v>87560807</v>
      </c>
      <c r="G327" s="36">
        <f t="shared" si="63"/>
        <v>0.22505105599582612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87560807</v>
      </c>
      <c r="O327" s="36">
        <f t="shared" si="67"/>
        <v>0.22505105599582612</v>
      </c>
      <c r="P327" s="31">
        <v>60772602</v>
      </c>
      <c r="Q327" s="31">
        <v>363876503</v>
      </c>
      <c r="R327" s="31">
        <v>379551016</v>
      </c>
      <c r="S327" s="31">
        <v>60772602</v>
      </c>
      <c r="T327" s="36">
        <f t="shared" si="68"/>
        <v>0.1670143620128173</v>
      </c>
      <c r="U327" s="36">
        <f t="shared" si="69"/>
        <v>0.44079410981942169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107957100</v>
      </c>
      <c r="E328" s="31">
        <v>107957100</v>
      </c>
      <c r="F328" s="31">
        <v>21605930</v>
      </c>
      <c r="G328" s="36">
        <f t="shared" si="63"/>
        <v>0.20013440524060019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21605930</v>
      </c>
      <c r="O328" s="36">
        <f t="shared" si="67"/>
        <v>0.20013440524060019</v>
      </c>
      <c r="P328" s="31">
        <v>18660466</v>
      </c>
      <c r="Q328" s="31">
        <v>100301000</v>
      </c>
      <c r="R328" s="31">
        <v>102555200</v>
      </c>
      <c r="S328" s="31">
        <v>18660466</v>
      </c>
      <c r="T328" s="36">
        <f t="shared" si="68"/>
        <v>0.1860446655566744</v>
      </c>
      <c r="U328" s="36">
        <f t="shared" si="69"/>
        <v>0.15784514706117192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159415367</v>
      </c>
      <c r="E329" s="31">
        <v>159415367</v>
      </c>
      <c r="F329" s="31">
        <v>20031134</v>
      </c>
      <c r="G329" s="36">
        <f t="shared" si="63"/>
        <v>0.12565372069808051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20031134</v>
      </c>
      <c r="O329" s="36">
        <f t="shared" si="67"/>
        <v>0.12565372069808051</v>
      </c>
      <c r="P329" s="31">
        <v>24827293</v>
      </c>
      <c r="Q329" s="31">
        <v>152040213</v>
      </c>
      <c r="R329" s="31">
        <v>141605407</v>
      </c>
      <c r="S329" s="31">
        <v>24827293</v>
      </c>
      <c r="T329" s="36">
        <f t="shared" si="68"/>
        <v>0.16329425294872482</v>
      </c>
      <c r="U329" s="36">
        <f t="shared" si="69"/>
        <v>-0.19318090780174868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176822701</v>
      </c>
      <c r="E330" s="31">
        <v>176767701</v>
      </c>
      <c r="F330" s="31">
        <v>40216664</v>
      </c>
      <c r="G330" s="36">
        <f t="shared" si="63"/>
        <v>0.22744061578382971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40216664</v>
      </c>
      <c r="O330" s="36">
        <f t="shared" si="67"/>
        <v>0.22744061578382971</v>
      </c>
      <c r="P330" s="31">
        <v>48000668</v>
      </c>
      <c r="Q330" s="31">
        <v>165375059</v>
      </c>
      <c r="R330" s="31">
        <v>158653235</v>
      </c>
      <c r="S330" s="31">
        <v>48000668</v>
      </c>
      <c r="T330" s="36">
        <f t="shared" si="68"/>
        <v>0.29025336885896441</v>
      </c>
      <c r="U330" s="36">
        <f t="shared" si="69"/>
        <v>-0.16216449321080284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123362404</v>
      </c>
      <c r="E331" s="31">
        <v>123548137</v>
      </c>
      <c r="F331" s="31">
        <v>26144097</v>
      </c>
      <c r="G331" s="36">
        <f t="shared" si="63"/>
        <v>0.21192921143138552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26144097</v>
      </c>
      <c r="O331" s="36">
        <f t="shared" si="67"/>
        <v>0.21192921143138552</v>
      </c>
      <c r="P331" s="31">
        <v>21794596</v>
      </c>
      <c r="Q331" s="31">
        <v>129055123</v>
      </c>
      <c r="R331" s="31">
        <v>127225875</v>
      </c>
      <c r="S331" s="31">
        <v>21794596</v>
      </c>
      <c r="T331" s="36">
        <f t="shared" si="68"/>
        <v>0.16887819323530456</v>
      </c>
      <c r="U331" s="36">
        <f t="shared" si="69"/>
        <v>0.19956786535524684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1285842340</v>
      </c>
      <c r="E332" s="32">
        <f>SUM(E324:E331)</f>
        <v>1286841487</v>
      </c>
      <c r="F332" s="32">
        <f>SUM(F324:F331)</f>
        <v>255495760</v>
      </c>
      <c r="G332" s="37">
        <f t="shared" si="63"/>
        <v>0.19869913445220663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255495760</v>
      </c>
      <c r="O332" s="37">
        <f t="shared" si="67"/>
        <v>0.19869913445220663</v>
      </c>
      <c r="P332" s="32">
        <f>SUM(P324:P331)</f>
        <v>226385730</v>
      </c>
      <c r="Q332" s="32">
        <f>SUM(Q324:Q331)</f>
        <v>1212085491</v>
      </c>
      <c r="R332" s="32">
        <f>SUM(R324:R331)</f>
        <v>1225774066</v>
      </c>
      <c r="S332" s="32">
        <f>SUM(S324:S331)</f>
        <v>226385730</v>
      </c>
      <c r="T332" s="37">
        <f t="shared" si="68"/>
        <v>0.18677373145785803</v>
      </c>
      <c r="U332" s="37">
        <f t="shared" si="69"/>
        <v>0.12858597580333364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31271176</v>
      </c>
      <c r="E333" s="31">
        <v>31271176</v>
      </c>
      <c r="F333" s="31">
        <v>5096277</v>
      </c>
      <c r="G333" s="36">
        <f t="shared" si="63"/>
        <v>0.16297043002156364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5096277</v>
      </c>
      <c r="O333" s="36">
        <f t="shared" si="67"/>
        <v>0.16297043002156364</v>
      </c>
      <c r="P333" s="31">
        <v>4582745</v>
      </c>
      <c r="Q333" s="31">
        <v>28589604</v>
      </c>
      <c r="R333" s="31">
        <v>22479408</v>
      </c>
      <c r="S333" s="31">
        <v>4582745</v>
      </c>
      <c r="T333" s="36">
        <f t="shared" si="68"/>
        <v>0.16029410550772233</v>
      </c>
      <c r="U333" s="36">
        <f t="shared" si="69"/>
        <v>0.11205772959219851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15335381</v>
      </c>
      <c r="E334" s="31">
        <v>15335381</v>
      </c>
      <c r="F334" s="31">
        <v>2269795</v>
      </c>
      <c r="G334" s="36">
        <f t="shared" si="63"/>
        <v>0.14801034287964543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2269795</v>
      </c>
      <c r="O334" s="36">
        <f t="shared" si="67"/>
        <v>0.14801034287964543</v>
      </c>
      <c r="P334" s="31">
        <v>5399743</v>
      </c>
      <c r="Q334" s="31">
        <v>24327062</v>
      </c>
      <c r="R334" s="31">
        <v>15860542</v>
      </c>
      <c r="S334" s="31">
        <v>5399743</v>
      </c>
      <c r="T334" s="36">
        <f t="shared" si="68"/>
        <v>0.2219644525919324</v>
      </c>
      <c r="U334" s="36">
        <f t="shared" si="69"/>
        <v>-0.57964758693145213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77168279</v>
      </c>
      <c r="E335" s="31">
        <v>77168279</v>
      </c>
      <c r="F335" s="31">
        <v>21021060</v>
      </c>
      <c r="G335" s="36">
        <f t="shared" si="63"/>
        <v>0.27240545302299668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21021060</v>
      </c>
      <c r="O335" s="36">
        <f t="shared" si="67"/>
        <v>0.27240545302299668</v>
      </c>
      <c r="P335" s="31">
        <v>16933158</v>
      </c>
      <c r="Q335" s="31">
        <v>71724179</v>
      </c>
      <c r="R335" s="31">
        <v>84451217</v>
      </c>
      <c r="S335" s="31">
        <v>16933158</v>
      </c>
      <c r="T335" s="36">
        <f t="shared" si="68"/>
        <v>0.23608716385585954</v>
      </c>
      <c r="U335" s="36">
        <f t="shared" si="69"/>
        <v>0.24141403511382808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22671876</v>
      </c>
      <c r="E336" s="31">
        <v>22671876</v>
      </c>
      <c r="F336" s="31">
        <v>5973412</v>
      </c>
      <c r="G336" s="36">
        <f t="shared" si="63"/>
        <v>0.26347233021210947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5973412</v>
      </c>
      <c r="O336" s="36">
        <f t="shared" si="67"/>
        <v>0.26347233021210947</v>
      </c>
      <c r="P336" s="31">
        <v>5090101</v>
      </c>
      <c r="Q336" s="31">
        <v>22664542</v>
      </c>
      <c r="R336" s="31">
        <v>28392118</v>
      </c>
      <c r="S336" s="31">
        <v>5090101</v>
      </c>
      <c r="T336" s="36">
        <f t="shared" si="68"/>
        <v>0.2245843308900749</v>
      </c>
      <c r="U336" s="36">
        <f t="shared" si="69"/>
        <v>0.1735350634496251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146446712</v>
      </c>
      <c r="E337" s="32">
        <f>SUM(E333:E336)</f>
        <v>146446712</v>
      </c>
      <c r="F337" s="32">
        <f>SUM(F333:F336)</f>
        <v>34360544</v>
      </c>
      <c r="G337" s="37">
        <f t="shared" si="63"/>
        <v>0.2346283063016123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34360544</v>
      </c>
      <c r="O337" s="37">
        <f t="shared" si="67"/>
        <v>0.2346283063016123</v>
      </c>
      <c r="P337" s="32">
        <f>SUM(P333:P336)</f>
        <v>32005747</v>
      </c>
      <c r="Q337" s="32">
        <f>SUM(Q333:Q336)</f>
        <v>147305387</v>
      </c>
      <c r="R337" s="32">
        <f>SUM(R333:R336)</f>
        <v>151183285</v>
      </c>
      <c r="S337" s="32">
        <f>SUM(S333:S336)</f>
        <v>32005747</v>
      </c>
      <c r="T337" s="37">
        <f t="shared" si="68"/>
        <v>0.21727478982150192</v>
      </c>
      <c r="U337" s="37">
        <f t="shared" si="69"/>
        <v>7.3574192784814585E-2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15509802627</v>
      </c>
      <c r="E338" s="32">
        <f>SUM(E302,E304:E309,E311:E316,E318:E322,E324:E331,E333:E336)</f>
        <v>15521678671</v>
      </c>
      <c r="F338" s="32">
        <f>SUM(F302,F304:F309,F311:F316,F318:F322,F324:F331,F333:F336)</f>
        <v>3160120579</v>
      </c>
      <c r="G338" s="37">
        <f t="shared" si="63"/>
        <v>0.20374988998884827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3160120579</v>
      </c>
      <c r="O338" s="37">
        <f t="shared" si="67"/>
        <v>0.20374988998884827</v>
      </c>
      <c r="P338" s="32">
        <f>SUM(P302,P304:P309,P311:P316,P318:P322,P324:P331,P333:P336)</f>
        <v>2903234744</v>
      </c>
      <c r="Q338" s="32">
        <f>SUM(Q302,Q304:Q309,Q311:Q316,Q318:Q322,Q324:Q331,Q333:Q336)</f>
        <v>14223389173</v>
      </c>
      <c r="R338" s="32">
        <f>SUM(R302,R304:R309,R311:R316,R318:R322,R324:R331,R333:R336)</f>
        <v>14338787968</v>
      </c>
      <c r="S338" s="32">
        <f>SUM(S302,S304:S309,S311:S316,S318:S322,S324:S331,S333:S336)</f>
        <v>2903234744</v>
      </c>
      <c r="T338" s="37">
        <f t="shared" si="68"/>
        <v>0.20411694489180943</v>
      </c>
      <c r="U338" s="37">
        <f t="shared" si="69"/>
        <v>8.8482626329440262E-2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103950387374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103950809047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27178364417</v>
      </c>
      <c r="G339" s="39">
        <f t="shared" si="63"/>
        <v>0.26145515282416193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27178364417</v>
      </c>
      <c r="O339" s="39">
        <f t="shared" si="67"/>
        <v>0.26145515282416193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20710061070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94173427923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99385835494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20710061070</v>
      </c>
      <c r="T339" s="39">
        <f t="shared" si="68"/>
        <v>0.21991406203173769</v>
      </c>
      <c r="U339" s="39">
        <f t="shared" si="69"/>
        <v>0.3123266186969289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604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14939734</v>
      </c>
      <c r="E8" s="31">
        <v>14939734</v>
      </c>
      <c r="F8" s="31">
        <v>3021916</v>
      </c>
      <c r="G8" s="36">
        <f>IF(($D8       =0),0,($F8       /$D8       ))</f>
        <v>0.20227374864907233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3021916</v>
      </c>
      <c r="O8" s="36">
        <f>IF(($D8       =0),0,($N8       /$D8       ))</f>
        <v>0.20227374864907233</v>
      </c>
      <c r="P8" s="31">
        <v>2468851</v>
      </c>
      <c r="Q8" s="31">
        <v>14199215</v>
      </c>
      <c r="R8" s="31">
        <v>13820502</v>
      </c>
      <c r="S8" s="31">
        <v>2468851</v>
      </c>
      <c r="T8" s="36">
        <f>IF(($Q8       =0),0,($S8       /$Q8       ))</f>
        <v>0.17387235843671639</v>
      </c>
      <c r="U8" s="36">
        <f>IF(($P8       =0),0,(($F8       /$P8       )-1))</f>
        <v>0.22401716425981144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68886860</v>
      </c>
      <c r="E9" s="31">
        <v>68886860</v>
      </c>
      <c r="F9" s="31">
        <v>8244436</v>
      </c>
      <c r="G9" s="36">
        <f>IF(($D9       =0),0,($F9       /$D9       ))</f>
        <v>0.1196808215674223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8244436</v>
      </c>
      <c r="O9" s="36">
        <f>IF(($D9       =0),0,($N9       /$D9       ))</f>
        <v>0.1196808215674223</v>
      </c>
      <c r="P9" s="31">
        <v>11805530</v>
      </c>
      <c r="Q9" s="31">
        <v>70342110</v>
      </c>
      <c r="R9" s="31">
        <v>65748000</v>
      </c>
      <c r="S9" s="31">
        <v>11805530</v>
      </c>
      <c r="T9" s="36">
        <f>IF(($Q9       =0),0,($S9       /$Q9       ))</f>
        <v>0.16783019445962027</v>
      </c>
      <c r="U9" s="36">
        <f>IF(($P9       =0),0,(($F9       /$P9       )-1))</f>
        <v>-0.30164626238720327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83826594</v>
      </c>
      <c r="E10" s="32">
        <f>SUM(E8:E9)</f>
        <v>83826594</v>
      </c>
      <c r="F10" s="32">
        <f>SUM(F8:F9)</f>
        <v>11266352</v>
      </c>
      <c r="G10" s="37">
        <f t="shared" ref="G10:G54" si="0">IF(($D10      =0),0,($F10      /$D10      ))</f>
        <v>0.13440068911782341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11266352</v>
      </c>
      <c r="O10" s="37">
        <f t="shared" ref="O10:O54" si="4">IF(($D10      =0),0,($N10      /$D10      ))</f>
        <v>0.13440068911782341</v>
      </c>
      <c r="P10" s="32">
        <f>SUM(P8:P9)</f>
        <v>14274381</v>
      </c>
      <c r="Q10" s="32">
        <f>SUM(Q8:Q9)</f>
        <v>84541325</v>
      </c>
      <c r="R10" s="32">
        <f>SUM(R8:R9)</f>
        <v>79568502</v>
      </c>
      <c r="S10" s="32">
        <f>SUM(S8:S9)</f>
        <v>14274381</v>
      </c>
      <c r="T10" s="37">
        <f t="shared" ref="T10:T54" si="5">IF(($Q10      =0),0,($S10      /$Q10      ))</f>
        <v>0.16884501159639975</v>
      </c>
      <c r="U10" s="37">
        <f t="shared" ref="U10:U54" si="6">IF(($P10      =0),0,(($F10      /$P10      )-1))</f>
        <v>-0.21072920780242588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1430729</v>
      </c>
      <c r="E11" s="31">
        <v>1430729</v>
      </c>
      <c r="F11" s="31">
        <v>249533</v>
      </c>
      <c r="G11" s="36">
        <f t="shared" si="0"/>
        <v>0.17440968904663287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249533</v>
      </c>
      <c r="O11" s="36">
        <f t="shared" si="4"/>
        <v>0.17440968904663287</v>
      </c>
      <c r="P11" s="31">
        <v>45755</v>
      </c>
      <c r="Q11" s="31">
        <v>1103964</v>
      </c>
      <c r="R11" s="31">
        <v>1384592</v>
      </c>
      <c r="S11" s="31">
        <v>45755</v>
      </c>
      <c r="T11" s="36">
        <f t="shared" si="5"/>
        <v>4.1446097880003335E-2</v>
      </c>
      <c r="U11" s="36">
        <f t="shared" si="6"/>
        <v>4.4536771937493169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1731891</v>
      </c>
      <c r="E12" s="31">
        <v>1731891</v>
      </c>
      <c r="F12" s="31">
        <v>476815</v>
      </c>
      <c r="G12" s="36">
        <f t="shared" si="0"/>
        <v>0.27531467049600694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476815</v>
      </c>
      <c r="O12" s="36">
        <f t="shared" si="4"/>
        <v>0.27531467049600694</v>
      </c>
      <c r="P12" s="31">
        <v>381288</v>
      </c>
      <c r="Q12" s="31">
        <v>1875983</v>
      </c>
      <c r="R12" s="31">
        <v>1531946</v>
      </c>
      <c r="S12" s="31">
        <v>381288</v>
      </c>
      <c r="T12" s="36">
        <f t="shared" si="5"/>
        <v>0.20324704434954902</v>
      </c>
      <c r="U12" s="36">
        <f t="shared" si="6"/>
        <v>0.25053765132917905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2199792</v>
      </c>
      <c r="E13" s="31">
        <v>2199792</v>
      </c>
      <c r="F13" s="31">
        <v>224885</v>
      </c>
      <c r="G13" s="36">
        <f t="shared" si="0"/>
        <v>0.10223011993861238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224885</v>
      </c>
      <c r="O13" s="36">
        <f t="shared" si="4"/>
        <v>0.10223011993861238</v>
      </c>
      <c r="P13" s="31">
        <v>648136</v>
      </c>
      <c r="Q13" s="31">
        <v>3376044</v>
      </c>
      <c r="R13" s="31">
        <v>3889044</v>
      </c>
      <c r="S13" s="31">
        <v>648136</v>
      </c>
      <c r="T13" s="36">
        <f t="shared" si="5"/>
        <v>0.19198091020140734</v>
      </c>
      <c r="U13" s="36">
        <f t="shared" si="6"/>
        <v>-0.65302806818322079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8223473</v>
      </c>
      <c r="E14" s="31">
        <v>8223473</v>
      </c>
      <c r="F14" s="31">
        <v>1228949</v>
      </c>
      <c r="G14" s="36">
        <f t="shared" si="0"/>
        <v>0.14944403660108083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1228949</v>
      </c>
      <c r="O14" s="36">
        <f t="shared" si="4"/>
        <v>0.14944403660108083</v>
      </c>
      <c r="P14" s="31">
        <v>1296020</v>
      </c>
      <c r="Q14" s="31">
        <v>7816768</v>
      </c>
      <c r="R14" s="31">
        <v>7816768</v>
      </c>
      <c r="S14" s="31">
        <v>1296020</v>
      </c>
      <c r="T14" s="36">
        <f t="shared" si="5"/>
        <v>0.16579998280619304</v>
      </c>
      <c r="U14" s="36">
        <f t="shared" si="6"/>
        <v>-5.1751516180305823E-2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250880</v>
      </c>
      <c r="E16" s="31">
        <v>250880</v>
      </c>
      <c r="F16" s="31">
        <v>28959</v>
      </c>
      <c r="G16" s="36">
        <f t="shared" si="0"/>
        <v>0.1154296875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28959</v>
      </c>
      <c r="O16" s="36">
        <f t="shared" si="4"/>
        <v>0.1154296875</v>
      </c>
      <c r="P16" s="31">
        <v>29893</v>
      </c>
      <c r="Q16" s="31">
        <v>270000</v>
      </c>
      <c r="R16" s="31">
        <v>393000</v>
      </c>
      <c r="S16" s="31">
        <v>29893</v>
      </c>
      <c r="T16" s="36">
        <f t="shared" si="5"/>
        <v>0.11071481481481482</v>
      </c>
      <c r="U16" s="36">
        <f t="shared" si="6"/>
        <v>-3.1244773023784811E-2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0</v>
      </c>
      <c r="E17" s="31">
        <v>0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0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13836765</v>
      </c>
      <c r="E19" s="32">
        <f>SUM(E11:E18)</f>
        <v>13836765</v>
      </c>
      <c r="F19" s="32">
        <f>SUM(F11:F18)</f>
        <v>2209141</v>
      </c>
      <c r="G19" s="37">
        <f t="shared" si="0"/>
        <v>0.15965733319890885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2209141</v>
      </c>
      <c r="O19" s="37">
        <f t="shared" si="4"/>
        <v>0.15965733319890885</v>
      </c>
      <c r="P19" s="32">
        <f>SUM(P11:P18)</f>
        <v>2401092</v>
      </c>
      <c r="Q19" s="32">
        <f>SUM(Q11:Q18)</f>
        <v>14442759</v>
      </c>
      <c r="R19" s="32">
        <f>SUM(R11:R18)</f>
        <v>15015350</v>
      </c>
      <c r="S19" s="32">
        <f>SUM(S11:S18)</f>
        <v>2401092</v>
      </c>
      <c r="T19" s="37">
        <f t="shared" si="5"/>
        <v>0.16624884483636401</v>
      </c>
      <c r="U19" s="37">
        <f t="shared" si="6"/>
        <v>-7.9943209173159557E-2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7220801</v>
      </c>
      <c r="E20" s="31">
        <v>7220801</v>
      </c>
      <c r="F20" s="31">
        <v>480457</v>
      </c>
      <c r="G20" s="36">
        <f t="shared" si="0"/>
        <v>6.6537909021450667E-2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480457</v>
      </c>
      <c r="O20" s="36">
        <f t="shared" si="4"/>
        <v>6.6537909021450667E-2</v>
      </c>
      <c r="P20" s="31">
        <v>514785</v>
      </c>
      <c r="Q20" s="31">
        <v>7208055</v>
      </c>
      <c r="R20" s="31">
        <v>7228055</v>
      </c>
      <c r="S20" s="31">
        <v>514785</v>
      </c>
      <c r="T20" s="36">
        <f t="shared" si="5"/>
        <v>7.1418017759298458E-2</v>
      </c>
      <c r="U20" s="36">
        <f t="shared" si="6"/>
        <v>-6.6684149693561401E-2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580000</v>
      </c>
      <c r="E21" s="31">
        <v>840050</v>
      </c>
      <c r="F21" s="31">
        <v>252649</v>
      </c>
      <c r="G21" s="36">
        <f t="shared" si="0"/>
        <v>0.43560172413793102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252649</v>
      </c>
      <c r="O21" s="36">
        <f t="shared" si="4"/>
        <v>0.43560172413793102</v>
      </c>
      <c r="P21" s="31">
        <v>3330728</v>
      </c>
      <c r="Q21" s="31">
        <v>3268380</v>
      </c>
      <c r="R21" s="31">
        <v>10308380</v>
      </c>
      <c r="S21" s="31">
        <v>3330728</v>
      </c>
      <c r="T21" s="36">
        <f t="shared" si="5"/>
        <v>1.0190761172201519</v>
      </c>
      <c r="U21" s="36">
        <f t="shared" si="6"/>
        <v>-0.92414601252338824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1587939</v>
      </c>
      <c r="E23" s="31">
        <v>1587939</v>
      </c>
      <c r="F23" s="31">
        <v>429421</v>
      </c>
      <c r="G23" s="36">
        <f t="shared" si="0"/>
        <v>0.27042663477627288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429421</v>
      </c>
      <c r="O23" s="36">
        <f t="shared" si="4"/>
        <v>0.27042663477627288</v>
      </c>
      <c r="P23" s="31">
        <v>586669</v>
      </c>
      <c r="Q23" s="31">
        <v>2547401</v>
      </c>
      <c r="R23" s="31">
        <v>2633313</v>
      </c>
      <c r="S23" s="31">
        <v>586669</v>
      </c>
      <c r="T23" s="36">
        <f t="shared" si="5"/>
        <v>0.23030100090248845</v>
      </c>
      <c r="U23" s="36">
        <f t="shared" si="6"/>
        <v>-0.2680352975868846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1952958</v>
      </c>
      <c r="E24" s="31">
        <v>1952958</v>
      </c>
      <c r="F24" s="31">
        <v>462528</v>
      </c>
      <c r="G24" s="36">
        <f t="shared" si="0"/>
        <v>0.23683458630446738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462528</v>
      </c>
      <c r="O24" s="36">
        <f t="shared" si="4"/>
        <v>0.23683458630446738</v>
      </c>
      <c r="P24" s="31">
        <v>408264</v>
      </c>
      <c r="Q24" s="31">
        <v>1397417</v>
      </c>
      <c r="R24" s="31">
        <v>1397417</v>
      </c>
      <c r="S24" s="31">
        <v>408264</v>
      </c>
      <c r="T24" s="36">
        <f t="shared" si="5"/>
        <v>0.29215617099262425</v>
      </c>
      <c r="U24" s="36">
        <f t="shared" si="6"/>
        <v>0.13291399682558347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335000</v>
      </c>
      <c r="E25" s="31">
        <v>335000</v>
      </c>
      <c r="F25" s="31">
        <v>29336</v>
      </c>
      <c r="G25" s="36">
        <f t="shared" si="0"/>
        <v>8.7570149253731341E-2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29336</v>
      </c>
      <c r="O25" s="36">
        <f t="shared" si="4"/>
        <v>8.7570149253731341E-2</v>
      </c>
      <c r="P25" s="31">
        <v>46462</v>
      </c>
      <c r="Q25" s="31">
        <v>155000</v>
      </c>
      <c r="R25" s="31">
        <v>155000</v>
      </c>
      <c r="S25" s="31">
        <v>46462</v>
      </c>
      <c r="T25" s="36">
        <f t="shared" si="5"/>
        <v>0.2997548387096774</v>
      </c>
      <c r="U25" s="36">
        <f t="shared" si="6"/>
        <v>-0.36860229865266236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11805212</v>
      </c>
      <c r="E26" s="31">
        <v>11805212</v>
      </c>
      <c r="F26" s="31">
        <v>1865072</v>
      </c>
      <c r="G26" s="36">
        <f t="shared" si="0"/>
        <v>0.15798716702419235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1865072</v>
      </c>
      <c r="O26" s="36">
        <f t="shared" si="4"/>
        <v>0.15798716702419235</v>
      </c>
      <c r="P26" s="31">
        <v>2435655</v>
      </c>
      <c r="Q26" s="31">
        <v>12291128</v>
      </c>
      <c r="R26" s="31">
        <v>12498158</v>
      </c>
      <c r="S26" s="31">
        <v>2435655</v>
      </c>
      <c r="T26" s="36">
        <f t="shared" si="5"/>
        <v>0.19816366732166485</v>
      </c>
      <c r="U26" s="36">
        <f t="shared" si="6"/>
        <v>-0.23426265214079989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23481910</v>
      </c>
      <c r="E27" s="32">
        <f>SUM(E20:E26)</f>
        <v>23741960</v>
      </c>
      <c r="F27" s="32">
        <f>SUM(F20:F26)</f>
        <v>3519463</v>
      </c>
      <c r="G27" s="37">
        <f t="shared" si="0"/>
        <v>0.14987975850346075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3519463</v>
      </c>
      <c r="O27" s="37">
        <f t="shared" si="4"/>
        <v>0.14987975850346075</v>
      </c>
      <c r="P27" s="32">
        <f>SUM(P20:P26)</f>
        <v>7322563</v>
      </c>
      <c r="Q27" s="32">
        <f>SUM(Q20:Q26)</f>
        <v>26867381</v>
      </c>
      <c r="R27" s="32">
        <f>SUM(R20:R26)</f>
        <v>34220323</v>
      </c>
      <c r="S27" s="32">
        <f>SUM(S20:S26)</f>
        <v>7322563</v>
      </c>
      <c r="T27" s="37">
        <f t="shared" si="5"/>
        <v>0.27254472626118637</v>
      </c>
      <c r="U27" s="37">
        <f t="shared" si="6"/>
        <v>-0.51936733081026409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2048368</v>
      </c>
      <c r="E28" s="31">
        <v>2048368</v>
      </c>
      <c r="F28" s="31">
        <v>585332</v>
      </c>
      <c r="G28" s="36">
        <f t="shared" si="0"/>
        <v>0.28575529397061467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585332</v>
      </c>
      <c r="O28" s="36">
        <f t="shared" si="4"/>
        <v>0.28575529397061467</v>
      </c>
      <c r="P28" s="31">
        <v>101809</v>
      </c>
      <c r="Q28" s="31">
        <v>1110837</v>
      </c>
      <c r="R28" s="31">
        <v>1187184</v>
      </c>
      <c r="S28" s="31">
        <v>101809</v>
      </c>
      <c r="T28" s="36">
        <f t="shared" si="5"/>
        <v>9.1650710230213789E-2</v>
      </c>
      <c r="U28" s="36">
        <f t="shared" si="6"/>
        <v>4.7493148935752245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740267</v>
      </c>
      <c r="E29" s="31">
        <v>740267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1645038</v>
      </c>
      <c r="R29" s="31">
        <v>1645038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1539784</v>
      </c>
      <c r="E30" s="31">
        <v>1539784</v>
      </c>
      <c r="F30" s="31">
        <v>564357</v>
      </c>
      <c r="G30" s="36">
        <f t="shared" si="0"/>
        <v>0.36651699199368221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564357</v>
      </c>
      <c r="O30" s="36">
        <f t="shared" si="4"/>
        <v>0.36651699199368221</v>
      </c>
      <c r="P30" s="31">
        <v>363008</v>
      </c>
      <c r="Q30" s="31">
        <v>1804655</v>
      </c>
      <c r="R30" s="31">
        <v>2154668</v>
      </c>
      <c r="S30" s="31">
        <v>363008</v>
      </c>
      <c r="T30" s="36">
        <f t="shared" si="5"/>
        <v>0.20115091250128142</v>
      </c>
      <c r="U30" s="36">
        <f t="shared" si="6"/>
        <v>0.55466821667842026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2065000</v>
      </c>
      <c r="E31" s="31">
        <v>2065000</v>
      </c>
      <c r="F31" s="31">
        <v>41542</v>
      </c>
      <c r="G31" s="36">
        <f t="shared" si="0"/>
        <v>2.0117191283292979E-2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41542</v>
      </c>
      <c r="O31" s="36">
        <f t="shared" si="4"/>
        <v>2.0117191283292979E-2</v>
      </c>
      <c r="P31" s="31">
        <v>138545</v>
      </c>
      <c r="Q31" s="31">
        <v>2860000</v>
      </c>
      <c r="R31" s="31">
        <v>2125234</v>
      </c>
      <c r="S31" s="31">
        <v>138545</v>
      </c>
      <c r="T31" s="36">
        <f t="shared" si="5"/>
        <v>4.8442307692307694E-2</v>
      </c>
      <c r="U31" s="36">
        <f t="shared" si="6"/>
        <v>-0.70015518423616874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185000</v>
      </c>
      <c r="E32" s="31">
        <v>185000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3559630</v>
      </c>
      <c r="E34" s="31">
        <v>3559630</v>
      </c>
      <c r="F34" s="31">
        <v>878496</v>
      </c>
      <c r="G34" s="36">
        <f t="shared" si="0"/>
        <v>0.24679418928371769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878496</v>
      </c>
      <c r="O34" s="36">
        <f t="shared" si="4"/>
        <v>0.24679418928371769</v>
      </c>
      <c r="P34" s="31">
        <v>771355</v>
      </c>
      <c r="Q34" s="31">
        <v>4326486</v>
      </c>
      <c r="R34" s="31">
        <v>3363109</v>
      </c>
      <c r="S34" s="31">
        <v>771355</v>
      </c>
      <c r="T34" s="36">
        <f t="shared" si="5"/>
        <v>0.17828672044703253</v>
      </c>
      <c r="U34" s="36">
        <f t="shared" si="6"/>
        <v>0.13889972840002329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10138049</v>
      </c>
      <c r="E35" s="32">
        <f>SUM(E28:E34)</f>
        <v>10138049</v>
      </c>
      <c r="F35" s="32">
        <f>SUM(F28:F34)</f>
        <v>2069727</v>
      </c>
      <c r="G35" s="37">
        <f t="shared" si="0"/>
        <v>0.20415436934660702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2069727</v>
      </c>
      <c r="O35" s="37">
        <f t="shared" si="4"/>
        <v>0.20415436934660702</v>
      </c>
      <c r="P35" s="32">
        <f>SUM(P28:P34)</f>
        <v>1374717</v>
      </c>
      <c r="Q35" s="32">
        <f>SUM(Q28:Q34)</f>
        <v>11747016</v>
      </c>
      <c r="R35" s="32">
        <f>SUM(R28:R34)</f>
        <v>10475233</v>
      </c>
      <c r="S35" s="32">
        <f>SUM(S28:S34)</f>
        <v>1374717</v>
      </c>
      <c r="T35" s="37">
        <f t="shared" si="5"/>
        <v>0.11702691134497475</v>
      </c>
      <c r="U35" s="37">
        <f t="shared" si="6"/>
        <v>0.50556587283055343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3522521</v>
      </c>
      <c r="E37" s="31">
        <v>3522537</v>
      </c>
      <c r="F37" s="31">
        <v>811799</v>
      </c>
      <c r="G37" s="36">
        <f t="shared" si="0"/>
        <v>0.2304596622702888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811799</v>
      </c>
      <c r="O37" s="36">
        <f t="shared" si="4"/>
        <v>0.2304596622702888</v>
      </c>
      <c r="P37" s="31">
        <v>511107</v>
      </c>
      <c r="Q37" s="31">
        <v>4051052</v>
      </c>
      <c r="R37" s="31">
        <v>3293690</v>
      </c>
      <c r="S37" s="31">
        <v>511107</v>
      </c>
      <c r="T37" s="36">
        <f t="shared" si="5"/>
        <v>0.12616648712482584</v>
      </c>
      <c r="U37" s="36">
        <f t="shared" si="6"/>
        <v>0.58831516688286412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1726355</v>
      </c>
      <c r="E38" s="31">
        <v>1726355</v>
      </c>
      <c r="F38" s="31">
        <v>1217</v>
      </c>
      <c r="G38" s="36">
        <f t="shared" si="0"/>
        <v>7.0495350029397197E-4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1217</v>
      </c>
      <c r="O38" s="36">
        <f t="shared" si="4"/>
        <v>7.0495350029397197E-4</v>
      </c>
      <c r="P38" s="31">
        <v>7304</v>
      </c>
      <c r="Q38" s="31">
        <v>717600</v>
      </c>
      <c r="R38" s="31">
        <v>30000</v>
      </c>
      <c r="S38" s="31">
        <v>7304</v>
      </c>
      <c r="T38" s="36">
        <f t="shared" si="5"/>
        <v>1.0178372352285395E-2</v>
      </c>
      <c r="U38" s="36">
        <f t="shared" si="6"/>
        <v>-0.83337897042716325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4029022</v>
      </c>
      <c r="E39" s="31">
        <v>4029022</v>
      </c>
      <c r="F39" s="31">
        <v>908253</v>
      </c>
      <c r="G39" s="36">
        <f t="shared" si="0"/>
        <v>0.22542765961565858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908253</v>
      </c>
      <c r="O39" s="36">
        <f t="shared" si="4"/>
        <v>0.22542765961565858</v>
      </c>
      <c r="P39" s="31">
        <v>757387</v>
      </c>
      <c r="Q39" s="31">
        <v>5319276</v>
      </c>
      <c r="R39" s="31">
        <v>4373276</v>
      </c>
      <c r="S39" s="31">
        <v>757387</v>
      </c>
      <c r="T39" s="36">
        <f t="shared" si="5"/>
        <v>0.14238535469864697</v>
      </c>
      <c r="U39" s="36">
        <f t="shared" si="6"/>
        <v>0.19919275086580579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9277898</v>
      </c>
      <c r="E40" s="32">
        <f>SUM(E36:E39)</f>
        <v>9277914</v>
      </c>
      <c r="F40" s="32">
        <f>SUM(F36:F39)</f>
        <v>1721269</v>
      </c>
      <c r="G40" s="37">
        <f t="shared" si="0"/>
        <v>0.18552359596969054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1721269</v>
      </c>
      <c r="O40" s="37">
        <f t="shared" si="4"/>
        <v>0.18552359596969054</v>
      </c>
      <c r="P40" s="32">
        <f>SUM(P36:P39)</f>
        <v>1275798</v>
      </c>
      <c r="Q40" s="32">
        <f>SUM(Q36:Q39)</f>
        <v>10087928</v>
      </c>
      <c r="R40" s="32">
        <f>SUM(R36:R39)</f>
        <v>7696966</v>
      </c>
      <c r="S40" s="32">
        <f>SUM(S36:S39)</f>
        <v>1275798</v>
      </c>
      <c r="T40" s="37">
        <f t="shared" si="5"/>
        <v>0.12646779398108313</v>
      </c>
      <c r="U40" s="37">
        <f t="shared" si="6"/>
        <v>0.34917047996626427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5698680</v>
      </c>
      <c r="E41" s="31">
        <v>5698680</v>
      </c>
      <c r="F41" s="31">
        <v>691244</v>
      </c>
      <c r="G41" s="36">
        <f t="shared" si="0"/>
        <v>0.1212989674801884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691244</v>
      </c>
      <c r="O41" s="36">
        <f t="shared" si="4"/>
        <v>0.1212989674801884</v>
      </c>
      <c r="P41" s="31">
        <v>424684</v>
      </c>
      <c r="Q41" s="31">
        <v>3447670</v>
      </c>
      <c r="R41" s="31">
        <v>3394250</v>
      </c>
      <c r="S41" s="31">
        <v>424684</v>
      </c>
      <c r="T41" s="36">
        <f t="shared" si="5"/>
        <v>0.12318000272647904</v>
      </c>
      <c r="U41" s="36">
        <f t="shared" si="6"/>
        <v>0.6276666886437916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4720528</v>
      </c>
      <c r="E43" s="31">
        <v>4720528</v>
      </c>
      <c r="F43" s="31">
        <v>666184</v>
      </c>
      <c r="G43" s="36">
        <f t="shared" si="0"/>
        <v>0.14112489111387538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666184</v>
      </c>
      <c r="O43" s="36">
        <f t="shared" si="4"/>
        <v>0.14112489111387538</v>
      </c>
      <c r="P43" s="31">
        <v>670352</v>
      </c>
      <c r="Q43" s="31">
        <v>4277013</v>
      </c>
      <c r="R43" s="31">
        <v>4388395</v>
      </c>
      <c r="S43" s="31">
        <v>670352</v>
      </c>
      <c r="T43" s="36">
        <f t="shared" si="5"/>
        <v>0.15673368306339028</v>
      </c>
      <c r="U43" s="36">
        <f t="shared" si="6"/>
        <v>-6.2176289471800317E-3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50000</v>
      </c>
      <c r="E44" s="31">
        <v>50000</v>
      </c>
      <c r="F44" s="31">
        <v>30154</v>
      </c>
      <c r="G44" s="36">
        <f t="shared" si="0"/>
        <v>0.60307999999999995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30154</v>
      </c>
      <c r="O44" s="36">
        <f t="shared" si="4"/>
        <v>0.60307999999999995</v>
      </c>
      <c r="P44" s="31">
        <v>9493</v>
      </c>
      <c r="Q44" s="31">
        <v>252000</v>
      </c>
      <c r="R44" s="31">
        <v>252000</v>
      </c>
      <c r="S44" s="31">
        <v>9493</v>
      </c>
      <c r="T44" s="36">
        <f t="shared" si="5"/>
        <v>3.7670634920634924E-2</v>
      </c>
      <c r="U44" s="36">
        <f t="shared" si="6"/>
        <v>2.1764458021700199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6707515</v>
      </c>
      <c r="E45" s="31">
        <v>6707515</v>
      </c>
      <c r="F45" s="31">
        <v>1601640</v>
      </c>
      <c r="G45" s="36">
        <f t="shared" si="0"/>
        <v>0.23878291736954743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1601640</v>
      </c>
      <c r="O45" s="36">
        <f t="shared" si="4"/>
        <v>0.23878291736954743</v>
      </c>
      <c r="P45" s="31">
        <v>1863502</v>
      </c>
      <c r="Q45" s="31">
        <v>8028204</v>
      </c>
      <c r="R45" s="31">
        <v>6865489</v>
      </c>
      <c r="S45" s="31">
        <v>1863502</v>
      </c>
      <c r="T45" s="36">
        <f t="shared" si="5"/>
        <v>0.23211941300943523</v>
      </c>
      <c r="U45" s="36">
        <f t="shared" si="6"/>
        <v>-0.14052144832685987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9606125</v>
      </c>
      <c r="E46" s="31">
        <v>9606125</v>
      </c>
      <c r="F46" s="31">
        <v>1090856</v>
      </c>
      <c r="G46" s="36">
        <f t="shared" si="0"/>
        <v>0.11355838072063397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1090856</v>
      </c>
      <c r="O46" s="36">
        <f t="shared" si="4"/>
        <v>0.11355838072063397</v>
      </c>
      <c r="P46" s="31">
        <v>3549956</v>
      </c>
      <c r="Q46" s="31">
        <v>8763728</v>
      </c>
      <c r="R46" s="31">
        <v>8763728</v>
      </c>
      <c r="S46" s="31">
        <v>3549956</v>
      </c>
      <c r="T46" s="36">
        <f t="shared" si="5"/>
        <v>0.40507373117924245</v>
      </c>
      <c r="U46" s="36">
        <f t="shared" si="6"/>
        <v>-0.6927128110883628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26782848</v>
      </c>
      <c r="E47" s="32">
        <f>SUM(E41:E46)</f>
        <v>26782848</v>
      </c>
      <c r="F47" s="32">
        <f>SUM(F41:F46)</f>
        <v>4080078</v>
      </c>
      <c r="G47" s="37">
        <f t="shared" si="0"/>
        <v>0.15233921351455976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4080078</v>
      </c>
      <c r="O47" s="37">
        <f t="shared" si="4"/>
        <v>0.15233921351455976</v>
      </c>
      <c r="P47" s="32">
        <f>SUM(P41:P46)</f>
        <v>6517987</v>
      </c>
      <c r="Q47" s="32">
        <f>SUM(Q41:Q46)</f>
        <v>24768615</v>
      </c>
      <c r="R47" s="32">
        <f>SUM(R41:R46)</f>
        <v>23663862</v>
      </c>
      <c r="S47" s="32">
        <f>SUM(S41:S46)</f>
        <v>6517987</v>
      </c>
      <c r="T47" s="37">
        <f t="shared" si="5"/>
        <v>0.26315508557906853</v>
      </c>
      <c r="U47" s="37">
        <f t="shared" si="6"/>
        <v>-0.37402790155917776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4775376</v>
      </c>
      <c r="E48" s="31">
        <v>4775376</v>
      </c>
      <c r="F48" s="31">
        <v>1263013</v>
      </c>
      <c r="G48" s="36">
        <f t="shared" si="0"/>
        <v>0.26448451388958694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1263013</v>
      </c>
      <c r="O48" s="36">
        <f t="shared" si="4"/>
        <v>0.26448451388958694</v>
      </c>
      <c r="P48" s="31">
        <v>1220958</v>
      </c>
      <c r="Q48" s="31">
        <v>3691944</v>
      </c>
      <c r="R48" s="31">
        <v>4181944</v>
      </c>
      <c r="S48" s="31">
        <v>1220958</v>
      </c>
      <c r="T48" s="36">
        <f t="shared" si="5"/>
        <v>0.33070869980693096</v>
      </c>
      <c r="U48" s="36">
        <f t="shared" si="6"/>
        <v>3.4444264258066237E-2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6929015</v>
      </c>
      <c r="E49" s="31">
        <v>6929015</v>
      </c>
      <c r="F49" s="31">
        <v>765122</v>
      </c>
      <c r="G49" s="36">
        <f t="shared" si="0"/>
        <v>0.11042291003843981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765122</v>
      </c>
      <c r="O49" s="36">
        <f t="shared" si="4"/>
        <v>0.11042291003843981</v>
      </c>
      <c r="P49" s="31">
        <v>262438</v>
      </c>
      <c r="Q49" s="31">
        <v>7167120</v>
      </c>
      <c r="R49" s="31">
        <v>6947916</v>
      </c>
      <c r="S49" s="31">
        <v>262438</v>
      </c>
      <c r="T49" s="36">
        <f t="shared" si="5"/>
        <v>3.6616939579635896E-2</v>
      </c>
      <c r="U49" s="36">
        <f t="shared" si="6"/>
        <v>1.9154390751339365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4949712</v>
      </c>
      <c r="E50" s="31">
        <v>4949712</v>
      </c>
      <c r="F50" s="31">
        <v>1126822</v>
      </c>
      <c r="G50" s="36">
        <f t="shared" si="0"/>
        <v>0.22765405340755179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1126822</v>
      </c>
      <c r="O50" s="36">
        <f t="shared" si="4"/>
        <v>0.22765405340755179</v>
      </c>
      <c r="P50" s="31">
        <v>795951</v>
      </c>
      <c r="Q50" s="31">
        <v>4681620</v>
      </c>
      <c r="R50" s="31">
        <v>4181620</v>
      </c>
      <c r="S50" s="31">
        <v>795951</v>
      </c>
      <c r="T50" s="36">
        <f t="shared" si="5"/>
        <v>0.17001614825637279</v>
      </c>
      <c r="U50" s="36">
        <f t="shared" si="6"/>
        <v>0.41569267454906145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770000</v>
      </c>
      <c r="E51" s="31">
        <v>770000</v>
      </c>
      <c r="F51" s="31">
        <v>278513</v>
      </c>
      <c r="G51" s="36">
        <f t="shared" si="0"/>
        <v>0.36170519480519481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278513</v>
      </c>
      <c r="O51" s="36">
        <f t="shared" si="4"/>
        <v>0.36170519480519481</v>
      </c>
      <c r="P51" s="31">
        <v>101650</v>
      </c>
      <c r="Q51" s="31">
        <v>570000</v>
      </c>
      <c r="R51" s="31">
        <v>450000</v>
      </c>
      <c r="S51" s="31">
        <v>101650</v>
      </c>
      <c r="T51" s="36">
        <f t="shared" si="5"/>
        <v>0.17833333333333334</v>
      </c>
      <c r="U51" s="36">
        <f t="shared" si="6"/>
        <v>1.7399212985735368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16497323</v>
      </c>
      <c r="E52" s="31">
        <v>16497323</v>
      </c>
      <c r="F52" s="31">
        <v>2295794</v>
      </c>
      <c r="G52" s="36">
        <f t="shared" si="0"/>
        <v>0.13916160821970935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2295794</v>
      </c>
      <c r="O52" s="36">
        <f t="shared" si="4"/>
        <v>0.13916160821970935</v>
      </c>
      <c r="P52" s="31">
        <v>1776651</v>
      </c>
      <c r="Q52" s="31">
        <v>10845557</v>
      </c>
      <c r="R52" s="31">
        <v>16789309</v>
      </c>
      <c r="S52" s="31">
        <v>1776651</v>
      </c>
      <c r="T52" s="36">
        <f t="shared" si="5"/>
        <v>0.16381371652926632</v>
      </c>
      <c r="U52" s="36">
        <f t="shared" si="6"/>
        <v>0.29220313950235588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33921426</v>
      </c>
      <c r="E53" s="32">
        <f>SUM(E48:E52)</f>
        <v>33921426</v>
      </c>
      <c r="F53" s="32">
        <f>SUM(F48:F52)</f>
        <v>5729264</v>
      </c>
      <c r="G53" s="37">
        <f t="shared" si="0"/>
        <v>0.16889808818768409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5729264</v>
      </c>
      <c r="O53" s="37">
        <f t="shared" si="4"/>
        <v>0.16889808818768409</v>
      </c>
      <c r="P53" s="32">
        <f>SUM(P48:P52)</f>
        <v>4157648</v>
      </c>
      <c r="Q53" s="32">
        <f>SUM(Q48:Q52)</f>
        <v>26956241</v>
      </c>
      <c r="R53" s="32">
        <f>SUM(R48:R52)</f>
        <v>32550789</v>
      </c>
      <c r="S53" s="32">
        <f>SUM(S48:S52)</f>
        <v>4157648</v>
      </c>
      <c r="T53" s="37">
        <f t="shared" si="5"/>
        <v>0.1542369353353088</v>
      </c>
      <c r="U53" s="37">
        <f t="shared" si="6"/>
        <v>0.37800602648420445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201265490</v>
      </c>
      <c r="E54" s="32">
        <f>SUM(E8:E9,E11:E18,E20:E26,E28:E34,E36:E39,E41:E46,E48:E52)</f>
        <v>201525556</v>
      </c>
      <c r="F54" s="32">
        <f>SUM(F8:F9,F11:F18,F20:F26,F28:F34,F36:F39,F41:F46,F48:F52)</f>
        <v>30595294</v>
      </c>
      <c r="G54" s="37">
        <f t="shared" si="0"/>
        <v>0.15201460518641324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30595294</v>
      </c>
      <c r="O54" s="37">
        <f t="shared" si="4"/>
        <v>0.15201460518641324</v>
      </c>
      <c r="P54" s="32">
        <f>SUM(P8:P9,P11:P18,P20:P26,P28:P34,P36:P39,P41:P46,P48:P52)</f>
        <v>37324186</v>
      </c>
      <c r="Q54" s="32">
        <f>SUM(Q8:Q9,Q11:Q18,Q20:Q26,Q28:Q34,Q36:Q39,Q41:Q46,Q48:Q52)</f>
        <v>199411265</v>
      </c>
      <c r="R54" s="32">
        <f>SUM(R8:R9,R11:R18,R20:R26,R28:R34,R36:R39,R41:R46,R48:R52)</f>
        <v>203191025</v>
      </c>
      <c r="S54" s="32">
        <f>SUM(S8:S9,S11:S18,S20:S26,S28:S34,S36:S39,S41:S46,S48:S52)</f>
        <v>37324186</v>
      </c>
      <c r="T54" s="37">
        <f t="shared" si="5"/>
        <v>0.18717190325230623</v>
      </c>
      <c r="U54" s="37">
        <f t="shared" si="6"/>
        <v>-0.18028235096674317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0</v>
      </c>
      <c r="E57" s="31">
        <v>0</v>
      </c>
      <c r="F57" s="31">
        <v>0</v>
      </c>
      <c r="G57" s="36">
        <f t="shared" ref="G57:G85" si="7">IF(($D57      =0),0,($F57      /$D57      ))</f>
        <v>0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0</v>
      </c>
      <c r="O57" s="36">
        <f t="shared" ref="O57:O85" si="11">IF(($D57      =0),0,($N57      /$D57      ))</f>
        <v>0</v>
      </c>
      <c r="P57" s="31">
        <v>0</v>
      </c>
      <c r="Q57" s="31">
        <v>0</v>
      </c>
      <c r="R57" s="31">
        <v>0</v>
      </c>
      <c r="S57" s="31">
        <v>0</v>
      </c>
      <c r="T57" s="36">
        <f t="shared" ref="T57:T85" si="12">IF(($Q57      =0),0,($S57      /$Q57      ))</f>
        <v>0</v>
      </c>
      <c r="U57" s="36">
        <f t="shared" ref="U57:U85" si="13">IF(($P57      =0),0,(($F57      /$P57      )-1))</f>
        <v>0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0</v>
      </c>
      <c r="E58" s="32">
        <f>E57</f>
        <v>0</v>
      </c>
      <c r="F58" s="32">
        <f>F57</f>
        <v>0</v>
      </c>
      <c r="G58" s="37">
        <f t="shared" si="7"/>
        <v>0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0</v>
      </c>
      <c r="O58" s="37">
        <f t="shared" si="11"/>
        <v>0</v>
      </c>
      <c r="P58" s="32">
        <f>P57</f>
        <v>0</v>
      </c>
      <c r="Q58" s="32">
        <f>Q57</f>
        <v>0</v>
      </c>
      <c r="R58" s="32">
        <f>R57</f>
        <v>0</v>
      </c>
      <c r="S58" s="32">
        <f>S57</f>
        <v>0</v>
      </c>
      <c r="T58" s="37">
        <f t="shared" si="12"/>
        <v>0</v>
      </c>
      <c r="U58" s="37">
        <f t="shared" si="13"/>
        <v>0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11620007</v>
      </c>
      <c r="E59" s="31">
        <v>11620007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335390</v>
      </c>
      <c r="Q59" s="31">
        <v>2304639</v>
      </c>
      <c r="R59" s="31">
        <v>2310645</v>
      </c>
      <c r="S59" s="31">
        <v>335390</v>
      </c>
      <c r="T59" s="36">
        <f t="shared" si="12"/>
        <v>0.14552821504799668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602040</v>
      </c>
      <c r="E61" s="31">
        <v>602040</v>
      </c>
      <c r="F61" s="31">
        <v>124997</v>
      </c>
      <c r="G61" s="36">
        <f t="shared" si="7"/>
        <v>0.20762241711514184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124997</v>
      </c>
      <c r="O61" s="36">
        <f t="shared" si="11"/>
        <v>0.20762241711514184</v>
      </c>
      <c r="P61" s="31">
        <v>153735</v>
      </c>
      <c r="Q61" s="31">
        <v>839028</v>
      </c>
      <c r="R61" s="31">
        <v>720241</v>
      </c>
      <c r="S61" s="31">
        <v>153735</v>
      </c>
      <c r="T61" s="36">
        <f t="shared" si="12"/>
        <v>0.18322988029004991</v>
      </c>
      <c r="U61" s="36">
        <f t="shared" si="13"/>
        <v>-0.18693205841220284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12222047</v>
      </c>
      <c r="E63" s="32">
        <f>SUM(E59:E62)</f>
        <v>12222047</v>
      </c>
      <c r="F63" s="32">
        <f>SUM(F59:F62)</f>
        <v>124997</v>
      </c>
      <c r="G63" s="37">
        <f t="shared" si="7"/>
        <v>1.0227173893211178E-2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124997</v>
      </c>
      <c r="O63" s="37">
        <f t="shared" si="11"/>
        <v>1.0227173893211178E-2</v>
      </c>
      <c r="P63" s="32">
        <f>SUM(P59:P62)</f>
        <v>489125</v>
      </c>
      <c r="Q63" s="32">
        <f>SUM(Q59:Q62)</f>
        <v>3143667</v>
      </c>
      <c r="R63" s="32">
        <f>SUM(R59:R62)</f>
        <v>3030886</v>
      </c>
      <c r="S63" s="32">
        <f>SUM(S59:S62)</f>
        <v>489125</v>
      </c>
      <c r="T63" s="37">
        <f t="shared" si="12"/>
        <v>0.15559058895232861</v>
      </c>
      <c r="U63" s="37">
        <f t="shared" si="13"/>
        <v>-0.74444773830820343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200000</v>
      </c>
      <c r="E64" s="31">
        <v>200000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1346305</v>
      </c>
      <c r="R64" s="31">
        <v>1346305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2795420</v>
      </c>
      <c r="E65" s="31">
        <v>2795420</v>
      </c>
      <c r="F65" s="31">
        <v>1440604</v>
      </c>
      <c r="G65" s="36">
        <f t="shared" si="7"/>
        <v>0.51534438474361632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1440604</v>
      </c>
      <c r="O65" s="36">
        <f t="shared" si="11"/>
        <v>0.51534438474361632</v>
      </c>
      <c r="P65" s="31">
        <v>433034</v>
      </c>
      <c r="Q65" s="31">
        <v>1628164</v>
      </c>
      <c r="R65" s="31">
        <v>1628164</v>
      </c>
      <c r="S65" s="31">
        <v>433034</v>
      </c>
      <c r="T65" s="36">
        <f t="shared" si="12"/>
        <v>0.26596460798789312</v>
      </c>
      <c r="U65" s="36">
        <f t="shared" si="13"/>
        <v>2.326768798754832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6046261</v>
      </c>
      <c r="E67" s="31">
        <v>6046261</v>
      </c>
      <c r="F67" s="31">
        <v>1515118</v>
      </c>
      <c r="G67" s="36">
        <f t="shared" si="7"/>
        <v>0.2505875945481017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1515118</v>
      </c>
      <c r="O67" s="36">
        <f t="shared" si="11"/>
        <v>0.2505875945481017</v>
      </c>
      <c r="P67" s="31">
        <v>1597594</v>
      </c>
      <c r="Q67" s="31">
        <v>5703689</v>
      </c>
      <c r="R67" s="31">
        <v>5924611</v>
      </c>
      <c r="S67" s="31">
        <v>1597594</v>
      </c>
      <c r="T67" s="36">
        <f t="shared" si="12"/>
        <v>0.28009837142242505</v>
      </c>
      <c r="U67" s="36">
        <f t="shared" si="13"/>
        <v>-5.1625131291179072E-2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9041681</v>
      </c>
      <c r="E70" s="32">
        <f>SUM(E64:E69)</f>
        <v>9041681</v>
      </c>
      <c r="F70" s="32">
        <f>SUM(F64:F69)</f>
        <v>2955722</v>
      </c>
      <c r="G70" s="37">
        <f t="shared" si="7"/>
        <v>0.3268996108135202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2955722</v>
      </c>
      <c r="O70" s="37">
        <f t="shared" si="11"/>
        <v>0.3268996108135202</v>
      </c>
      <c r="P70" s="32">
        <f>SUM(P64:P69)</f>
        <v>2030628</v>
      </c>
      <c r="Q70" s="32">
        <f>SUM(Q64:Q69)</f>
        <v>8678158</v>
      </c>
      <c r="R70" s="32">
        <f>SUM(R64:R69)</f>
        <v>8899080</v>
      </c>
      <c r="S70" s="32">
        <f>SUM(S64:S69)</f>
        <v>2030628</v>
      </c>
      <c r="T70" s="37">
        <f t="shared" si="12"/>
        <v>0.23399297408505354</v>
      </c>
      <c r="U70" s="37">
        <f t="shared" si="13"/>
        <v>0.45557039497140783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4212948</v>
      </c>
      <c r="E71" s="31">
        <v>4212948</v>
      </c>
      <c r="F71" s="31">
        <v>1099584</v>
      </c>
      <c r="G71" s="36">
        <f t="shared" si="7"/>
        <v>0.26100108522583237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1099584</v>
      </c>
      <c r="O71" s="36">
        <f t="shared" si="11"/>
        <v>0.26100108522583237</v>
      </c>
      <c r="P71" s="31">
        <v>1093677</v>
      </c>
      <c r="Q71" s="31">
        <v>4682148</v>
      </c>
      <c r="R71" s="31">
        <v>4109388</v>
      </c>
      <c r="S71" s="31">
        <v>1093677</v>
      </c>
      <c r="T71" s="36">
        <f t="shared" si="12"/>
        <v>0.23358445739006969</v>
      </c>
      <c r="U71" s="36">
        <f t="shared" si="13"/>
        <v>5.4010461955402711E-3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9046145</v>
      </c>
      <c r="E72" s="31">
        <v>9046145</v>
      </c>
      <c r="F72" s="31">
        <v>3012438</v>
      </c>
      <c r="G72" s="36">
        <f t="shared" si="7"/>
        <v>0.33300792768632387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3012438</v>
      </c>
      <c r="O72" s="36">
        <f t="shared" si="11"/>
        <v>0.33300792768632387</v>
      </c>
      <c r="P72" s="31">
        <v>1223093</v>
      </c>
      <c r="Q72" s="31">
        <v>10524517</v>
      </c>
      <c r="R72" s="31">
        <v>10377183</v>
      </c>
      <c r="S72" s="31">
        <v>1223093</v>
      </c>
      <c r="T72" s="36">
        <f t="shared" si="12"/>
        <v>0.11621369417712946</v>
      </c>
      <c r="U72" s="36">
        <f t="shared" si="13"/>
        <v>1.462967247789007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8402880</v>
      </c>
      <c r="E74" s="31">
        <v>8402880</v>
      </c>
      <c r="F74" s="31">
        <v>1884562</v>
      </c>
      <c r="G74" s="36">
        <f t="shared" si="7"/>
        <v>0.22427572451350014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1884562</v>
      </c>
      <c r="O74" s="36">
        <f t="shared" si="11"/>
        <v>0.22427572451350014</v>
      </c>
      <c r="P74" s="31">
        <v>1593170</v>
      </c>
      <c r="Q74" s="31">
        <v>7033250</v>
      </c>
      <c r="R74" s="31">
        <v>7962097</v>
      </c>
      <c r="S74" s="31">
        <v>1593170</v>
      </c>
      <c r="T74" s="36">
        <f t="shared" si="12"/>
        <v>0.22651974549461487</v>
      </c>
      <c r="U74" s="36">
        <f t="shared" si="13"/>
        <v>0.18290075760904356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1793055</v>
      </c>
      <c r="E75" s="31">
        <v>1793055</v>
      </c>
      <c r="F75" s="31">
        <v>199614</v>
      </c>
      <c r="G75" s="36">
        <f t="shared" si="7"/>
        <v>0.11132620025598769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199614</v>
      </c>
      <c r="O75" s="36">
        <f t="shared" si="11"/>
        <v>0.11132620025598769</v>
      </c>
      <c r="P75" s="31">
        <v>46424</v>
      </c>
      <c r="Q75" s="31">
        <v>2169616</v>
      </c>
      <c r="R75" s="31">
        <v>1750139</v>
      </c>
      <c r="S75" s="31">
        <v>46424</v>
      </c>
      <c r="T75" s="36">
        <f t="shared" si="12"/>
        <v>2.1397334827914248E-2</v>
      </c>
      <c r="U75" s="36">
        <f t="shared" si="13"/>
        <v>3.2998018266413922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3360268</v>
      </c>
      <c r="E76" s="31">
        <v>3360268</v>
      </c>
      <c r="F76" s="31">
        <v>249727</v>
      </c>
      <c r="G76" s="36">
        <f t="shared" si="7"/>
        <v>7.4317584192689398E-2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249727</v>
      </c>
      <c r="O76" s="36">
        <f t="shared" si="11"/>
        <v>7.4317584192689398E-2</v>
      </c>
      <c r="P76" s="31">
        <v>185967</v>
      </c>
      <c r="Q76" s="31">
        <v>1896630</v>
      </c>
      <c r="R76" s="31">
        <v>1896630</v>
      </c>
      <c r="S76" s="31">
        <v>185967</v>
      </c>
      <c r="T76" s="36">
        <f t="shared" si="12"/>
        <v>9.8051280428971391E-2</v>
      </c>
      <c r="U76" s="36">
        <f t="shared" si="13"/>
        <v>0.34285652830878588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26815296</v>
      </c>
      <c r="E78" s="32">
        <f>SUM(E71:E77)</f>
        <v>26815296</v>
      </c>
      <c r="F78" s="32">
        <f>SUM(F71:F77)</f>
        <v>6445925</v>
      </c>
      <c r="G78" s="37">
        <f t="shared" si="7"/>
        <v>0.24038239219884056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6445925</v>
      </c>
      <c r="O78" s="37">
        <f t="shared" si="11"/>
        <v>0.24038239219884056</v>
      </c>
      <c r="P78" s="32">
        <f>SUM(P71:P77)</f>
        <v>4142331</v>
      </c>
      <c r="Q78" s="32">
        <f>SUM(Q71:Q77)</f>
        <v>26306161</v>
      </c>
      <c r="R78" s="32">
        <f>SUM(R71:R77)</f>
        <v>26095437</v>
      </c>
      <c r="S78" s="32">
        <f>SUM(S71:S77)</f>
        <v>4142331</v>
      </c>
      <c r="T78" s="37">
        <f t="shared" si="12"/>
        <v>0.1574661920452779</v>
      </c>
      <c r="U78" s="37">
        <f t="shared" si="13"/>
        <v>0.55611055707523138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4124505</v>
      </c>
      <c r="E79" s="31">
        <v>4124505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781746</v>
      </c>
      <c r="Q79" s="31">
        <v>3807168</v>
      </c>
      <c r="R79" s="31">
        <v>3922153</v>
      </c>
      <c r="S79" s="31">
        <v>781746</v>
      </c>
      <c r="T79" s="36">
        <f t="shared" si="12"/>
        <v>0.2053353043522114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3456950</v>
      </c>
      <c r="E81" s="31">
        <v>3456950</v>
      </c>
      <c r="F81" s="31">
        <v>808060</v>
      </c>
      <c r="G81" s="36">
        <f t="shared" si="7"/>
        <v>0.23374940337580816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808060</v>
      </c>
      <c r="O81" s="36">
        <f t="shared" si="11"/>
        <v>0.23374940337580816</v>
      </c>
      <c r="P81" s="31">
        <v>726093</v>
      </c>
      <c r="Q81" s="31">
        <v>3287660</v>
      </c>
      <c r="R81" s="31">
        <v>3272660</v>
      </c>
      <c r="S81" s="31">
        <v>726093</v>
      </c>
      <c r="T81" s="36">
        <f t="shared" si="12"/>
        <v>0.22085404208464379</v>
      </c>
      <c r="U81" s="36">
        <f t="shared" si="13"/>
        <v>0.11288774303016291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916890</v>
      </c>
      <c r="E82" s="31">
        <v>916890</v>
      </c>
      <c r="F82" s="31">
        <v>275476</v>
      </c>
      <c r="G82" s="36">
        <f t="shared" si="7"/>
        <v>0.30044607313854443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275476</v>
      </c>
      <c r="O82" s="36">
        <f t="shared" si="11"/>
        <v>0.30044607313854443</v>
      </c>
      <c r="P82" s="31">
        <v>163343</v>
      </c>
      <c r="Q82" s="31">
        <v>1873941</v>
      </c>
      <c r="R82" s="31">
        <v>864990</v>
      </c>
      <c r="S82" s="31">
        <v>163343</v>
      </c>
      <c r="T82" s="36">
        <f t="shared" si="12"/>
        <v>8.7165497739790099E-2</v>
      </c>
      <c r="U82" s="36">
        <f t="shared" si="13"/>
        <v>0.68648794255033896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8498345</v>
      </c>
      <c r="E84" s="32">
        <f>SUM(E79:E83)</f>
        <v>8498345</v>
      </c>
      <c r="F84" s="32">
        <f>SUM(F79:F83)</f>
        <v>1083536</v>
      </c>
      <c r="G84" s="37">
        <f t="shared" si="7"/>
        <v>0.12749964846096504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1083536</v>
      </c>
      <c r="O84" s="37">
        <f t="shared" si="11"/>
        <v>0.12749964846096504</v>
      </c>
      <c r="P84" s="32">
        <f>SUM(P79:P83)</f>
        <v>1671182</v>
      </c>
      <c r="Q84" s="32">
        <f>SUM(Q79:Q83)</f>
        <v>8968769</v>
      </c>
      <c r="R84" s="32">
        <f>SUM(R79:R83)</f>
        <v>8059803</v>
      </c>
      <c r="S84" s="32">
        <f>SUM(S79:S83)</f>
        <v>1671182</v>
      </c>
      <c r="T84" s="37">
        <f t="shared" si="12"/>
        <v>0.18633348679177711</v>
      </c>
      <c r="U84" s="37">
        <f t="shared" si="13"/>
        <v>-0.35163495059185657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56577369</v>
      </c>
      <c r="E85" s="32">
        <f>SUM(E57,E59:E62,E64:E69,E71:E77,E79:E83)</f>
        <v>56577369</v>
      </c>
      <c r="F85" s="32">
        <f>SUM(F57,F59:F62,F64:F69,F71:F77,F79:F83)</f>
        <v>10610180</v>
      </c>
      <c r="G85" s="37">
        <f t="shared" si="7"/>
        <v>0.18753399437856505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10610180</v>
      </c>
      <c r="O85" s="37">
        <f t="shared" si="11"/>
        <v>0.18753399437856505</v>
      </c>
      <c r="P85" s="32">
        <f>SUM(P57,P59:P62,P64:P69,P71:P77,P79:P83)</f>
        <v>8333266</v>
      </c>
      <c r="Q85" s="32">
        <f>SUM(Q57,Q59:Q62,Q64:Q69,Q71:Q77,Q79:Q83)</f>
        <v>47096755</v>
      </c>
      <c r="R85" s="32">
        <f>SUM(R57,R59:R62,R64:R69,R71:R77,R79:R83)</f>
        <v>46085206</v>
      </c>
      <c r="S85" s="32">
        <f>SUM(S57,S59:S62,S64:S69,S71:S77,S79:S83)</f>
        <v>8333266</v>
      </c>
      <c r="T85" s="37">
        <f t="shared" si="12"/>
        <v>0.17693928169785794</v>
      </c>
      <c r="U85" s="37">
        <f t="shared" si="13"/>
        <v>0.27323188771365281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77725100</v>
      </c>
      <c r="E88" s="31">
        <v>77725100</v>
      </c>
      <c r="F88" s="31">
        <v>17663797</v>
      </c>
      <c r="G88" s="36">
        <f t="shared" ref="G88:G99" si="14">IF(($D88      =0),0,($F88      /$D88      ))</f>
        <v>0.22725988129960592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17663797</v>
      </c>
      <c r="O88" s="36">
        <f t="shared" ref="O88:O99" si="18">IF(($D88      =0),0,($N88      /$D88      ))</f>
        <v>0.22725988129960592</v>
      </c>
      <c r="P88" s="31">
        <v>16910795</v>
      </c>
      <c r="Q88" s="31">
        <v>73685099</v>
      </c>
      <c r="R88" s="31">
        <v>73685099</v>
      </c>
      <c r="S88" s="31">
        <v>16910795</v>
      </c>
      <c r="T88" s="36">
        <f t="shared" ref="T88:T99" si="19">IF(($Q88      =0),0,($S88      /$Q88      ))</f>
        <v>0.22950087913975661</v>
      </c>
      <c r="U88" s="36">
        <f t="shared" ref="U88:U99" si="20">IF(($P88      =0),0,(($F88      /$P88      )-1))</f>
        <v>4.4527888842600172E-2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178447020</v>
      </c>
      <c r="E89" s="31">
        <v>178447020</v>
      </c>
      <c r="F89" s="31">
        <v>23095839</v>
      </c>
      <c r="G89" s="36">
        <f t="shared" si="14"/>
        <v>0.1294268685461937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23095839</v>
      </c>
      <c r="O89" s="36">
        <f t="shared" si="18"/>
        <v>0.1294268685461937</v>
      </c>
      <c r="P89" s="31">
        <v>21361960</v>
      </c>
      <c r="Q89" s="31">
        <v>169808817</v>
      </c>
      <c r="R89" s="31">
        <v>170309622</v>
      </c>
      <c r="S89" s="31">
        <v>21361960</v>
      </c>
      <c r="T89" s="36">
        <f t="shared" si="19"/>
        <v>0.12580006372696184</v>
      </c>
      <c r="U89" s="36">
        <f t="shared" si="20"/>
        <v>8.1166662609610807E-2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108265927</v>
      </c>
      <c r="E90" s="31">
        <v>108265927</v>
      </c>
      <c r="F90" s="31">
        <v>18039495</v>
      </c>
      <c r="G90" s="36">
        <f t="shared" si="14"/>
        <v>0.16662208969955986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18039495</v>
      </c>
      <c r="O90" s="36">
        <f t="shared" si="18"/>
        <v>0.16662208969955986</v>
      </c>
      <c r="P90" s="31">
        <v>0</v>
      </c>
      <c r="Q90" s="31">
        <v>0</v>
      </c>
      <c r="R90" s="31">
        <v>123191697</v>
      </c>
      <c r="S90" s="31">
        <v>0</v>
      </c>
      <c r="T90" s="36">
        <f t="shared" si="19"/>
        <v>0</v>
      </c>
      <c r="U90" s="36">
        <f t="shared" si="20"/>
        <v>0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364438047</v>
      </c>
      <c r="E91" s="32">
        <f>SUM(E88:E90)</f>
        <v>364438047</v>
      </c>
      <c r="F91" s="32">
        <f>SUM(F88:F90)</f>
        <v>58799131</v>
      </c>
      <c r="G91" s="37">
        <f t="shared" si="14"/>
        <v>0.16134191115342028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58799131</v>
      </c>
      <c r="O91" s="37">
        <f t="shared" si="18"/>
        <v>0.16134191115342028</v>
      </c>
      <c r="P91" s="32">
        <f>SUM(P88:P90)</f>
        <v>38272755</v>
      </c>
      <c r="Q91" s="32">
        <f>SUM(Q88:Q90)</f>
        <v>243493916</v>
      </c>
      <c r="R91" s="32">
        <f>SUM(R88:R90)</f>
        <v>367186418</v>
      </c>
      <c r="S91" s="32">
        <f>SUM(S88:S90)</f>
        <v>38272755</v>
      </c>
      <c r="T91" s="37">
        <f t="shared" si="19"/>
        <v>0.15718156588355989</v>
      </c>
      <c r="U91" s="37">
        <f t="shared" si="20"/>
        <v>0.53631822428252152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27368430</v>
      </c>
      <c r="E92" s="31">
        <v>27368430</v>
      </c>
      <c r="F92" s="31">
        <v>3710276</v>
      </c>
      <c r="G92" s="36">
        <f t="shared" si="14"/>
        <v>0.13556773260285665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3710276</v>
      </c>
      <c r="O92" s="36">
        <f t="shared" si="18"/>
        <v>0.13556773260285665</v>
      </c>
      <c r="P92" s="31">
        <v>4544934</v>
      </c>
      <c r="Q92" s="31">
        <v>21074325</v>
      </c>
      <c r="R92" s="31">
        <v>20383707</v>
      </c>
      <c r="S92" s="31">
        <v>4544934</v>
      </c>
      <c r="T92" s="36">
        <f t="shared" si="19"/>
        <v>0.21566213864500999</v>
      </c>
      <c r="U92" s="36">
        <f t="shared" si="20"/>
        <v>-0.18364579111599866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2330000</v>
      </c>
      <c r="E94" s="31">
        <v>2330000</v>
      </c>
      <c r="F94" s="31">
        <v>158000</v>
      </c>
      <c r="G94" s="36">
        <f t="shared" si="14"/>
        <v>6.7811158798283255E-2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158000</v>
      </c>
      <c r="O94" s="36">
        <f t="shared" si="18"/>
        <v>6.7811158798283255E-2</v>
      </c>
      <c r="P94" s="31">
        <v>227500</v>
      </c>
      <c r="Q94" s="31">
        <v>0</v>
      </c>
      <c r="R94" s="31">
        <v>3533000</v>
      </c>
      <c r="S94" s="31">
        <v>227500</v>
      </c>
      <c r="T94" s="36">
        <f t="shared" si="19"/>
        <v>0</v>
      </c>
      <c r="U94" s="36">
        <f t="shared" si="20"/>
        <v>-0.30549450549450552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6881604</v>
      </c>
      <c r="E95" s="31">
        <v>6881604</v>
      </c>
      <c r="F95" s="31">
        <v>899905</v>
      </c>
      <c r="G95" s="36">
        <f t="shared" si="14"/>
        <v>0.13076965777164742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899905</v>
      </c>
      <c r="O95" s="36">
        <f t="shared" si="18"/>
        <v>0.13076965777164742</v>
      </c>
      <c r="P95" s="31">
        <v>801595</v>
      </c>
      <c r="Q95" s="31">
        <v>6641881</v>
      </c>
      <c r="R95" s="31">
        <v>6682147</v>
      </c>
      <c r="S95" s="31">
        <v>801595</v>
      </c>
      <c r="T95" s="36">
        <f t="shared" si="19"/>
        <v>0.12068794969376898</v>
      </c>
      <c r="U95" s="36">
        <f t="shared" si="20"/>
        <v>0.12264298055751355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36580034</v>
      </c>
      <c r="E96" s="32">
        <f>SUM(E92:E95)</f>
        <v>36580034</v>
      </c>
      <c r="F96" s="32">
        <f>SUM(F92:F95)</f>
        <v>4768181</v>
      </c>
      <c r="G96" s="37">
        <f t="shared" si="14"/>
        <v>0.13034927742276017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4768181</v>
      </c>
      <c r="O96" s="37">
        <f t="shared" si="18"/>
        <v>0.13034927742276017</v>
      </c>
      <c r="P96" s="32">
        <f>SUM(P92:P95)</f>
        <v>5574029</v>
      </c>
      <c r="Q96" s="32">
        <f>SUM(Q92:Q95)</f>
        <v>27716206</v>
      </c>
      <c r="R96" s="32">
        <f>SUM(R92:R95)</f>
        <v>30598854</v>
      </c>
      <c r="S96" s="32">
        <f>SUM(S92:S95)</f>
        <v>5574029</v>
      </c>
      <c r="T96" s="37">
        <f t="shared" si="19"/>
        <v>0.20111082303256081</v>
      </c>
      <c r="U96" s="37">
        <f t="shared" si="20"/>
        <v>-0.14457190660471986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17640116</v>
      </c>
      <c r="E97" s="31">
        <v>17640116</v>
      </c>
      <c r="F97" s="31">
        <v>3334376</v>
      </c>
      <c r="G97" s="36">
        <f t="shared" si="14"/>
        <v>0.18902233976239158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3334376</v>
      </c>
      <c r="O97" s="36">
        <f t="shared" si="18"/>
        <v>0.18902233976239158</v>
      </c>
      <c r="P97" s="31">
        <v>2907650</v>
      </c>
      <c r="Q97" s="31">
        <v>22552209</v>
      </c>
      <c r="R97" s="31">
        <v>15727440</v>
      </c>
      <c r="S97" s="31">
        <v>2907650</v>
      </c>
      <c r="T97" s="36">
        <f t="shared" si="19"/>
        <v>0.1289297203657522</v>
      </c>
      <c r="U97" s="36">
        <f t="shared" si="20"/>
        <v>0.14675975444087141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3886754</v>
      </c>
      <c r="E98" s="31">
        <v>3886754</v>
      </c>
      <c r="F98" s="31">
        <v>1405521</v>
      </c>
      <c r="G98" s="36">
        <f t="shared" si="14"/>
        <v>0.36161820377621018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1405521</v>
      </c>
      <c r="O98" s="36">
        <f t="shared" si="18"/>
        <v>0.36161820377621018</v>
      </c>
      <c r="P98" s="31">
        <v>1166215</v>
      </c>
      <c r="Q98" s="31">
        <v>5163964</v>
      </c>
      <c r="R98" s="31">
        <v>4338166</v>
      </c>
      <c r="S98" s="31">
        <v>1166215</v>
      </c>
      <c r="T98" s="36">
        <f t="shared" si="19"/>
        <v>0.2258371669515899</v>
      </c>
      <c r="U98" s="36">
        <f t="shared" si="20"/>
        <v>0.20519886984818414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13350252</v>
      </c>
      <c r="E99" s="31">
        <v>13350252</v>
      </c>
      <c r="F99" s="31">
        <v>2838530</v>
      </c>
      <c r="G99" s="36">
        <f t="shared" si="14"/>
        <v>0.21261995653715002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2838530</v>
      </c>
      <c r="O99" s="36">
        <f t="shared" si="18"/>
        <v>0.21261995653715002</v>
      </c>
      <c r="P99" s="31">
        <v>1007762</v>
      </c>
      <c r="Q99" s="31">
        <v>8131400</v>
      </c>
      <c r="R99" s="31">
        <v>8073708</v>
      </c>
      <c r="S99" s="31">
        <v>1007762</v>
      </c>
      <c r="T99" s="36">
        <f t="shared" si="19"/>
        <v>0.12393462380401898</v>
      </c>
      <c r="U99" s="36">
        <f t="shared" si="20"/>
        <v>1.8166670305091879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3171432</v>
      </c>
      <c r="E100" s="31">
        <v>3171432</v>
      </c>
      <c r="F100" s="31">
        <v>506215</v>
      </c>
      <c r="G100" s="36">
        <f>IF(($D100     =0),0,($F100     /$D100     ))</f>
        <v>0.15961716978323987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506215</v>
      </c>
      <c r="O100" s="36">
        <f>IF(($D100     =0),0,($N100     /$D100     ))</f>
        <v>0.15961716978323987</v>
      </c>
      <c r="P100" s="31">
        <v>2537683</v>
      </c>
      <c r="Q100" s="31">
        <v>9445788</v>
      </c>
      <c r="R100" s="31">
        <v>9445788</v>
      </c>
      <c r="S100" s="31">
        <v>2537683</v>
      </c>
      <c r="T100" s="36">
        <f>IF(($Q100     =0),0,($S100     /$Q100     ))</f>
        <v>0.26865762814071203</v>
      </c>
      <c r="U100" s="36">
        <f>IF(($P100     =0),0,(($F100     /$P100     )-1))</f>
        <v>-0.80052079002775367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38048554</v>
      </c>
      <c r="E101" s="32">
        <f>SUM(E97:E100)</f>
        <v>38048554</v>
      </c>
      <c r="F101" s="32">
        <f>SUM(F97:F100)</f>
        <v>8084642</v>
      </c>
      <c r="G101" s="37">
        <f>IF(($D101     =0),0,($F101     /$D101     ))</f>
        <v>0.2124822404551826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8084642</v>
      </c>
      <c r="O101" s="37">
        <f>IF(($D101     =0),0,($N101     /$D101     ))</f>
        <v>0.2124822404551826</v>
      </c>
      <c r="P101" s="32">
        <f>SUM(P97:P100)</f>
        <v>7619310</v>
      </c>
      <c r="Q101" s="32">
        <f>SUM(Q97:Q100)</f>
        <v>45293361</v>
      </c>
      <c r="R101" s="32">
        <f>SUM(R97:R100)</f>
        <v>37585102</v>
      </c>
      <c r="S101" s="32">
        <f>SUM(S97:S100)</f>
        <v>7619310</v>
      </c>
      <c r="T101" s="37">
        <f>IF(($Q101     =0),0,($S101     /$Q101     ))</f>
        <v>0.16822134263783162</v>
      </c>
      <c r="U101" s="37">
        <f>IF(($P101     =0),0,(($F101     /$P101     )-1))</f>
        <v>6.1072721808142827E-2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439066635</v>
      </c>
      <c r="E102" s="32">
        <f>SUM(E88:E90,E92:E95,E97:E100)</f>
        <v>439066635</v>
      </c>
      <c r="F102" s="32">
        <f>SUM(F88:F90,F92:F95,F97:F100)</f>
        <v>71651954</v>
      </c>
      <c r="G102" s="37">
        <f>IF(($D102     =0),0,($F102     /$D102     ))</f>
        <v>0.1631915255869989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71651954</v>
      </c>
      <c r="O102" s="37">
        <f>IF(($D102     =0),0,($N102     /$D102     ))</f>
        <v>0.1631915255869989</v>
      </c>
      <c r="P102" s="32">
        <f>SUM(P88:P90,P92:P95,P97:P100)</f>
        <v>51466094</v>
      </c>
      <c r="Q102" s="32">
        <f>SUM(Q88:Q90,Q92:Q95,Q97:Q100)</f>
        <v>316503483</v>
      </c>
      <c r="R102" s="32">
        <f>SUM(R88:R90,R92:R95,R97:R100)</f>
        <v>435370374</v>
      </c>
      <c r="S102" s="32">
        <f>SUM(S88:S90,S92:S95,S97:S100)</f>
        <v>51466094</v>
      </c>
      <c r="T102" s="37">
        <f>IF(($Q102     =0),0,($S102     /$Q102     ))</f>
        <v>0.16260830216519293</v>
      </c>
      <c r="U102" s="37">
        <f>IF(($P102     =0),0,(($F102     /$P102     )-1))</f>
        <v>0.39221666987201331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121076720</v>
      </c>
      <c r="E105" s="31">
        <v>121076720</v>
      </c>
      <c r="F105" s="31">
        <v>26822852</v>
      </c>
      <c r="G105" s="36">
        <f t="shared" ref="G105:G136" si="21">IF(($D105     =0),0,($F105     /$D105     ))</f>
        <v>0.22153599800192803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26822852</v>
      </c>
      <c r="O105" s="36">
        <f t="shared" ref="O105:O136" si="25">IF(($D105     =0),0,($N105     /$D105     ))</f>
        <v>0.22153599800192803</v>
      </c>
      <c r="P105" s="31">
        <v>24842246</v>
      </c>
      <c r="Q105" s="31">
        <v>117251750</v>
      </c>
      <c r="R105" s="31">
        <v>117240265</v>
      </c>
      <c r="S105" s="31">
        <v>24842246</v>
      </c>
      <c r="T105" s="36">
        <f t="shared" ref="T105:T136" si="26">IF(($Q105     =0),0,($S105     /$Q105     ))</f>
        <v>0.21187100405750875</v>
      </c>
      <c r="U105" s="36">
        <f t="shared" ref="U105:U136" si="27">IF(($P105     =0),0,(($F105     /$P105     )-1))</f>
        <v>7.9727332222698344E-2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121076720</v>
      </c>
      <c r="E106" s="32">
        <f>E105</f>
        <v>121076720</v>
      </c>
      <c r="F106" s="32">
        <f>F105</f>
        <v>26822852</v>
      </c>
      <c r="G106" s="37">
        <f t="shared" si="21"/>
        <v>0.22153599800192803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26822852</v>
      </c>
      <c r="O106" s="37">
        <f t="shared" si="25"/>
        <v>0.22153599800192803</v>
      </c>
      <c r="P106" s="32">
        <f>P105</f>
        <v>24842246</v>
      </c>
      <c r="Q106" s="32">
        <f>Q105</f>
        <v>117251750</v>
      </c>
      <c r="R106" s="32">
        <f>R105</f>
        <v>117240265</v>
      </c>
      <c r="S106" s="32">
        <f>S105</f>
        <v>24842246</v>
      </c>
      <c r="T106" s="37">
        <f t="shared" si="26"/>
        <v>0.21187100405750875</v>
      </c>
      <c r="U106" s="37">
        <f t="shared" si="27"/>
        <v>7.9727332222698344E-2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1701568</v>
      </c>
      <c r="E107" s="31">
        <v>1701568</v>
      </c>
      <c r="F107" s="31">
        <v>277127</v>
      </c>
      <c r="G107" s="36">
        <f t="shared" si="21"/>
        <v>0.1628656627299056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277127</v>
      </c>
      <c r="O107" s="36">
        <f t="shared" si="25"/>
        <v>0.1628656627299056</v>
      </c>
      <c r="P107" s="31">
        <v>269380</v>
      </c>
      <c r="Q107" s="31">
        <v>1478243</v>
      </c>
      <c r="R107" s="31">
        <v>1366805</v>
      </c>
      <c r="S107" s="31">
        <v>269380</v>
      </c>
      <c r="T107" s="36">
        <f t="shared" si="26"/>
        <v>0.18222984989612667</v>
      </c>
      <c r="U107" s="36">
        <f t="shared" si="27"/>
        <v>2.8758630930284301E-2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2463138</v>
      </c>
      <c r="E108" s="31">
        <v>2463138</v>
      </c>
      <c r="F108" s="31">
        <v>489165</v>
      </c>
      <c r="G108" s="36">
        <f t="shared" si="21"/>
        <v>0.19859423223546549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489165</v>
      </c>
      <c r="O108" s="36">
        <f t="shared" si="25"/>
        <v>0.19859423223546549</v>
      </c>
      <c r="P108" s="31">
        <v>231006</v>
      </c>
      <c r="Q108" s="31">
        <v>2395661</v>
      </c>
      <c r="R108" s="31">
        <v>2454531</v>
      </c>
      <c r="S108" s="31">
        <v>231006</v>
      </c>
      <c r="T108" s="36">
        <f t="shared" si="26"/>
        <v>9.6426831676101082E-2</v>
      </c>
      <c r="U108" s="36">
        <f t="shared" si="27"/>
        <v>1.1175424014960651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44522508</v>
      </c>
      <c r="E110" s="31">
        <v>44522508</v>
      </c>
      <c r="F110" s="31">
        <v>9126696</v>
      </c>
      <c r="G110" s="36">
        <f t="shared" si="21"/>
        <v>0.20499060834578323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9126696</v>
      </c>
      <c r="O110" s="36">
        <f t="shared" si="25"/>
        <v>0.20499060834578323</v>
      </c>
      <c r="P110" s="31">
        <v>8295683</v>
      </c>
      <c r="Q110" s="31">
        <v>36038972</v>
      </c>
      <c r="R110" s="31">
        <v>39894094</v>
      </c>
      <c r="S110" s="31">
        <v>8295683</v>
      </c>
      <c r="T110" s="36">
        <f t="shared" si="26"/>
        <v>0.23018644926941867</v>
      </c>
      <c r="U110" s="36">
        <f t="shared" si="27"/>
        <v>0.1001741508203724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770000</v>
      </c>
      <c r="E111" s="31">
        <v>770000</v>
      </c>
      <c r="F111" s="31">
        <v>122583</v>
      </c>
      <c r="G111" s="36">
        <f t="shared" si="21"/>
        <v>0.15919870129870131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122583</v>
      </c>
      <c r="O111" s="36">
        <f t="shared" si="25"/>
        <v>0.15919870129870131</v>
      </c>
      <c r="P111" s="31">
        <v>0</v>
      </c>
      <c r="Q111" s="31">
        <v>500000</v>
      </c>
      <c r="R111" s="31">
        <v>722721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49457214</v>
      </c>
      <c r="E112" s="32">
        <f>SUM(E107:E111)</f>
        <v>49457214</v>
      </c>
      <c r="F112" s="32">
        <f>SUM(F107:F111)</f>
        <v>10015571</v>
      </c>
      <c r="G112" s="37">
        <f t="shared" si="21"/>
        <v>0.20250980979235911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10015571</v>
      </c>
      <c r="O112" s="37">
        <f t="shared" si="25"/>
        <v>0.20250980979235911</v>
      </c>
      <c r="P112" s="32">
        <f>SUM(P107:P111)</f>
        <v>8796069</v>
      </c>
      <c r="Q112" s="32">
        <f>SUM(Q107:Q111)</f>
        <v>40412876</v>
      </c>
      <c r="R112" s="32">
        <f>SUM(R107:R111)</f>
        <v>44438151</v>
      </c>
      <c r="S112" s="32">
        <f>SUM(S107:S111)</f>
        <v>8796069</v>
      </c>
      <c r="T112" s="37">
        <f t="shared" si="26"/>
        <v>0.21765511071273422</v>
      </c>
      <c r="U112" s="37">
        <f t="shared" si="27"/>
        <v>0.13864170460691017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0</v>
      </c>
      <c r="E113" s="31">
        <v>0</v>
      </c>
      <c r="F113" s="31">
        <v>0</v>
      </c>
      <c r="G113" s="36">
        <f t="shared" si="21"/>
        <v>0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0</v>
      </c>
      <c r="O113" s="36">
        <f t="shared" si="25"/>
        <v>0</v>
      </c>
      <c r="P113" s="31">
        <v>0</v>
      </c>
      <c r="Q113" s="31">
        <v>0</v>
      </c>
      <c r="R113" s="31">
        <v>0</v>
      </c>
      <c r="S113" s="31">
        <v>0</v>
      </c>
      <c r="T113" s="36">
        <f t="shared" si="26"/>
        <v>0</v>
      </c>
      <c r="U113" s="36">
        <f t="shared" si="27"/>
        <v>0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4093547</v>
      </c>
      <c r="E114" s="31">
        <v>4093547</v>
      </c>
      <c r="F114" s="31">
        <v>958998</v>
      </c>
      <c r="G114" s="36">
        <f t="shared" si="21"/>
        <v>0.23427067039904514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958998</v>
      </c>
      <c r="O114" s="36">
        <f t="shared" si="25"/>
        <v>0.23427067039904514</v>
      </c>
      <c r="P114" s="31">
        <v>630718</v>
      </c>
      <c r="Q114" s="31">
        <v>2396552</v>
      </c>
      <c r="R114" s="31">
        <v>2801927</v>
      </c>
      <c r="S114" s="31">
        <v>630718</v>
      </c>
      <c r="T114" s="36">
        <f t="shared" si="26"/>
        <v>0.26317726467024294</v>
      </c>
      <c r="U114" s="36">
        <f t="shared" si="27"/>
        <v>0.52048617607234937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514416</v>
      </c>
      <c r="E115" s="31">
        <v>514416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514420</v>
      </c>
      <c r="R115" s="31">
        <v>514420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28365035</v>
      </c>
      <c r="E117" s="31">
        <v>28365035</v>
      </c>
      <c r="F117" s="31">
        <v>3089991</v>
      </c>
      <c r="G117" s="36">
        <f t="shared" si="21"/>
        <v>0.10893661862218749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3089991</v>
      </c>
      <c r="O117" s="36">
        <f t="shared" si="25"/>
        <v>0.10893661862218749</v>
      </c>
      <c r="P117" s="31">
        <v>9219722</v>
      </c>
      <c r="Q117" s="31">
        <v>85485527</v>
      </c>
      <c r="R117" s="31">
        <v>19642191</v>
      </c>
      <c r="S117" s="31">
        <v>9219722</v>
      </c>
      <c r="T117" s="36">
        <f t="shared" si="26"/>
        <v>0.10785126235462057</v>
      </c>
      <c r="U117" s="36">
        <f t="shared" si="27"/>
        <v>-0.66484987291373865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1478508</v>
      </c>
      <c r="E119" s="31">
        <v>1478508</v>
      </c>
      <c r="F119" s="31">
        <v>357853</v>
      </c>
      <c r="G119" s="36">
        <f t="shared" si="21"/>
        <v>0.24203656659280842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357853</v>
      </c>
      <c r="O119" s="36">
        <f t="shared" si="25"/>
        <v>0.24203656659280842</v>
      </c>
      <c r="P119" s="31">
        <v>344071</v>
      </c>
      <c r="Q119" s="31">
        <v>1418328</v>
      </c>
      <c r="R119" s="31">
        <v>1419090</v>
      </c>
      <c r="S119" s="31">
        <v>344071</v>
      </c>
      <c r="T119" s="36">
        <f t="shared" si="26"/>
        <v>0.24258916132234576</v>
      </c>
      <c r="U119" s="36">
        <f t="shared" si="27"/>
        <v>4.0055686181049932E-2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2327673</v>
      </c>
      <c r="E120" s="31">
        <v>2327673</v>
      </c>
      <c r="F120" s="31">
        <v>270383</v>
      </c>
      <c r="G120" s="36">
        <f t="shared" si="21"/>
        <v>0.1161602166627357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270383</v>
      </c>
      <c r="O120" s="36">
        <f t="shared" si="25"/>
        <v>0.1161602166627357</v>
      </c>
      <c r="P120" s="31">
        <v>1197562</v>
      </c>
      <c r="Q120" s="31">
        <v>9421247</v>
      </c>
      <c r="R120" s="31">
        <v>1121247</v>
      </c>
      <c r="S120" s="31">
        <v>1197562</v>
      </c>
      <c r="T120" s="36">
        <f t="shared" si="26"/>
        <v>0.12711289705067705</v>
      </c>
      <c r="U120" s="36">
        <f t="shared" si="27"/>
        <v>-0.77422212795663192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36779179</v>
      </c>
      <c r="E121" s="32">
        <f>SUM(E113:E120)</f>
        <v>36779179</v>
      </c>
      <c r="F121" s="32">
        <f>SUM(F113:F120)</f>
        <v>4677225</v>
      </c>
      <c r="G121" s="37">
        <f t="shared" si="21"/>
        <v>0.12717045695881357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4677225</v>
      </c>
      <c r="O121" s="37">
        <f t="shared" si="25"/>
        <v>0.12717045695881357</v>
      </c>
      <c r="P121" s="32">
        <f>SUM(P113:P120)</f>
        <v>11392073</v>
      </c>
      <c r="Q121" s="32">
        <f>SUM(Q113:Q120)</f>
        <v>99236074</v>
      </c>
      <c r="R121" s="32">
        <f>SUM(R113:R120)</f>
        <v>25498875</v>
      </c>
      <c r="S121" s="32">
        <f>SUM(S113:S120)</f>
        <v>11392073</v>
      </c>
      <c r="T121" s="37">
        <f t="shared" si="26"/>
        <v>0.11479769947368132</v>
      </c>
      <c r="U121" s="37">
        <f t="shared" si="27"/>
        <v>-0.5894316161773191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1909518</v>
      </c>
      <c r="E122" s="31">
        <v>1909518</v>
      </c>
      <c r="F122" s="31">
        <v>539746</v>
      </c>
      <c r="G122" s="36">
        <f t="shared" si="21"/>
        <v>0.28266085996570861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539746</v>
      </c>
      <c r="O122" s="36">
        <f t="shared" si="25"/>
        <v>0.28266085996570861</v>
      </c>
      <c r="P122" s="31">
        <v>376972</v>
      </c>
      <c r="Q122" s="31">
        <v>1907355</v>
      </c>
      <c r="R122" s="31">
        <v>1743142</v>
      </c>
      <c r="S122" s="31">
        <v>376972</v>
      </c>
      <c r="T122" s="36">
        <f t="shared" si="26"/>
        <v>0.19764123616211979</v>
      </c>
      <c r="U122" s="36">
        <f t="shared" si="27"/>
        <v>0.43179334274163605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11243034</v>
      </c>
      <c r="E123" s="31">
        <v>11243034</v>
      </c>
      <c r="F123" s="31">
        <v>3589530</v>
      </c>
      <c r="G123" s="36">
        <f t="shared" si="21"/>
        <v>0.31926702347426861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3589530</v>
      </c>
      <c r="O123" s="36">
        <f t="shared" si="25"/>
        <v>0.31926702347426861</v>
      </c>
      <c r="P123" s="31">
        <v>1183673</v>
      </c>
      <c r="Q123" s="31">
        <v>6058867</v>
      </c>
      <c r="R123" s="31">
        <v>8313019</v>
      </c>
      <c r="S123" s="31">
        <v>1183673</v>
      </c>
      <c r="T123" s="36">
        <f t="shared" si="26"/>
        <v>0.19536210317869662</v>
      </c>
      <c r="U123" s="36">
        <f t="shared" si="27"/>
        <v>2.0325351680742907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5034672</v>
      </c>
      <c r="E124" s="31">
        <v>5034672</v>
      </c>
      <c r="F124" s="31">
        <v>1183119</v>
      </c>
      <c r="G124" s="36">
        <f t="shared" si="21"/>
        <v>0.23499425583235611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1183119</v>
      </c>
      <c r="O124" s="36">
        <f t="shared" si="25"/>
        <v>0.23499425583235611</v>
      </c>
      <c r="P124" s="31">
        <v>981644</v>
      </c>
      <c r="Q124" s="31">
        <v>4989588</v>
      </c>
      <c r="R124" s="31">
        <v>4751625</v>
      </c>
      <c r="S124" s="31">
        <v>981644</v>
      </c>
      <c r="T124" s="36">
        <f t="shared" si="26"/>
        <v>0.19673848822788575</v>
      </c>
      <c r="U124" s="36">
        <f t="shared" si="27"/>
        <v>0.20524243004592302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18187224</v>
      </c>
      <c r="E126" s="32">
        <f>SUM(E122:E125)</f>
        <v>18187224</v>
      </c>
      <c r="F126" s="32">
        <f>SUM(F122:F125)</f>
        <v>5312395</v>
      </c>
      <c r="G126" s="37">
        <f t="shared" si="21"/>
        <v>0.29209487935047151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5312395</v>
      </c>
      <c r="O126" s="37">
        <f t="shared" si="25"/>
        <v>0.29209487935047151</v>
      </c>
      <c r="P126" s="32">
        <f>SUM(P122:P125)</f>
        <v>2542289</v>
      </c>
      <c r="Q126" s="32">
        <f>SUM(Q122:Q125)</f>
        <v>12955810</v>
      </c>
      <c r="R126" s="32">
        <f>SUM(R122:R125)</f>
        <v>14807786</v>
      </c>
      <c r="S126" s="32">
        <f>SUM(S122:S125)</f>
        <v>2542289</v>
      </c>
      <c r="T126" s="37">
        <f t="shared" si="26"/>
        <v>0.19622771559632318</v>
      </c>
      <c r="U126" s="37">
        <f t="shared" si="27"/>
        <v>1.0896109765648201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3029528</v>
      </c>
      <c r="E128" s="31">
        <v>3029528</v>
      </c>
      <c r="F128" s="31">
        <v>119647</v>
      </c>
      <c r="G128" s="36">
        <f t="shared" si="21"/>
        <v>3.9493610885920183E-2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119647</v>
      </c>
      <c r="O128" s="36">
        <f t="shared" si="25"/>
        <v>3.9493610885920183E-2</v>
      </c>
      <c r="P128" s="31">
        <v>81234</v>
      </c>
      <c r="Q128" s="31">
        <v>3395775</v>
      </c>
      <c r="R128" s="31">
        <v>4799484</v>
      </c>
      <c r="S128" s="31">
        <v>81234</v>
      </c>
      <c r="T128" s="36">
        <f t="shared" si="26"/>
        <v>2.3922079643085892E-2</v>
      </c>
      <c r="U128" s="36">
        <f t="shared" si="27"/>
        <v>0.47286850333604158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4323984</v>
      </c>
      <c r="E129" s="31">
        <v>4323984</v>
      </c>
      <c r="F129" s="31">
        <v>435124</v>
      </c>
      <c r="G129" s="36">
        <f t="shared" si="21"/>
        <v>0.10063034460812066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435124</v>
      </c>
      <c r="O129" s="36">
        <f t="shared" si="25"/>
        <v>0.10063034460812066</v>
      </c>
      <c r="P129" s="31">
        <v>243080</v>
      </c>
      <c r="Q129" s="31">
        <v>5092997</v>
      </c>
      <c r="R129" s="31">
        <v>4932996</v>
      </c>
      <c r="S129" s="31">
        <v>243080</v>
      </c>
      <c r="T129" s="36">
        <f t="shared" si="26"/>
        <v>4.7728282580963628E-2</v>
      </c>
      <c r="U129" s="36">
        <f t="shared" si="27"/>
        <v>0.79004442981734413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34782</v>
      </c>
      <c r="E131" s="31">
        <v>34782</v>
      </c>
      <c r="F131" s="31">
        <v>780</v>
      </c>
      <c r="G131" s="36">
        <f t="shared" si="21"/>
        <v>2.2425392444367778E-2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780</v>
      </c>
      <c r="O131" s="36">
        <f t="shared" si="25"/>
        <v>2.2425392444367778E-2</v>
      </c>
      <c r="P131" s="31">
        <v>0</v>
      </c>
      <c r="Q131" s="31">
        <v>721738</v>
      </c>
      <c r="R131" s="31">
        <v>26086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7388294</v>
      </c>
      <c r="E132" s="32">
        <f>SUM(E127:E131)</f>
        <v>7388294</v>
      </c>
      <c r="F132" s="32">
        <f>SUM(F127:F131)</f>
        <v>555551</v>
      </c>
      <c r="G132" s="37">
        <f t="shared" si="21"/>
        <v>7.5193407300792311E-2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555551</v>
      </c>
      <c r="O132" s="37">
        <f t="shared" si="25"/>
        <v>7.5193407300792311E-2</v>
      </c>
      <c r="P132" s="32">
        <f>SUM(P127:P131)</f>
        <v>324314</v>
      </c>
      <c r="Q132" s="32">
        <f>SUM(Q127:Q131)</f>
        <v>9210510</v>
      </c>
      <c r="R132" s="32">
        <f>SUM(R127:R131)</f>
        <v>9758566</v>
      </c>
      <c r="S132" s="32">
        <f>SUM(S127:S131)</f>
        <v>324314</v>
      </c>
      <c r="T132" s="37">
        <f t="shared" si="26"/>
        <v>3.5211296660011229E-2</v>
      </c>
      <c r="U132" s="37">
        <f t="shared" si="27"/>
        <v>0.71300344727640486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7308170</v>
      </c>
      <c r="E133" s="31">
        <v>7308170</v>
      </c>
      <c r="F133" s="31">
        <v>1554192</v>
      </c>
      <c r="G133" s="36">
        <f t="shared" si="21"/>
        <v>0.21266500368765368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1554192</v>
      </c>
      <c r="O133" s="36">
        <f t="shared" si="25"/>
        <v>0.21266500368765368</v>
      </c>
      <c r="P133" s="31">
        <v>281073</v>
      </c>
      <c r="Q133" s="31">
        <v>750367</v>
      </c>
      <c r="R133" s="31">
        <v>743666</v>
      </c>
      <c r="S133" s="31">
        <v>281073</v>
      </c>
      <c r="T133" s="36">
        <f t="shared" si="26"/>
        <v>0.37458070517493441</v>
      </c>
      <c r="U133" s="36">
        <f t="shared" si="27"/>
        <v>4.5294958960839358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1315656</v>
      </c>
      <c r="E134" s="31">
        <v>1315656</v>
      </c>
      <c r="F134" s="31">
        <v>222298</v>
      </c>
      <c r="G134" s="36">
        <f t="shared" si="21"/>
        <v>0.16896361966957929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222298</v>
      </c>
      <c r="O134" s="36">
        <f t="shared" si="25"/>
        <v>0.16896361966957929</v>
      </c>
      <c r="P134" s="31">
        <v>293878</v>
      </c>
      <c r="Q134" s="31">
        <v>1556872</v>
      </c>
      <c r="R134" s="31">
        <v>1556872</v>
      </c>
      <c r="S134" s="31">
        <v>293878</v>
      </c>
      <c r="T134" s="36">
        <f t="shared" si="26"/>
        <v>0.18876182499267763</v>
      </c>
      <c r="U134" s="36">
        <f t="shared" si="27"/>
        <v>-0.24357046121179537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8623826</v>
      </c>
      <c r="E137" s="32">
        <f>SUM(E133:E136)</f>
        <v>8623826</v>
      </c>
      <c r="F137" s="32">
        <f>SUM(F133:F136)</f>
        <v>1776490</v>
      </c>
      <c r="G137" s="37">
        <f t="shared" ref="G137:G170" si="28">IF(($D137     =0),0,($F137     /$D137     ))</f>
        <v>0.20599789466995275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1776490</v>
      </c>
      <c r="O137" s="37">
        <f t="shared" ref="O137:O170" si="32">IF(($D137     =0),0,($N137     /$D137     ))</f>
        <v>0.20599789466995275</v>
      </c>
      <c r="P137" s="32">
        <f>SUM(P133:P136)</f>
        <v>574951</v>
      </c>
      <c r="Q137" s="32">
        <f>SUM(Q133:Q136)</f>
        <v>2307239</v>
      </c>
      <c r="R137" s="32">
        <f>SUM(R133:R136)</f>
        <v>2300538</v>
      </c>
      <c r="S137" s="32">
        <f>SUM(S133:S136)</f>
        <v>574951</v>
      </c>
      <c r="T137" s="37">
        <f t="shared" ref="T137:T170" si="33">IF(($Q137     =0),0,($S137     /$Q137     ))</f>
        <v>0.24919438341671582</v>
      </c>
      <c r="U137" s="37">
        <f t="shared" ref="U137:U170" si="34">IF(($P137     =0),0,(($F137     /$P137     )-1))</f>
        <v>2.089811131731226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6044200</v>
      </c>
      <c r="E140" s="31">
        <v>6044200</v>
      </c>
      <c r="F140" s="31">
        <v>410874</v>
      </c>
      <c r="G140" s="36">
        <f t="shared" si="28"/>
        <v>6.7978227060653193E-2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410874</v>
      </c>
      <c r="O140" s="36">
        <f t="shared" si="32"/>
        <v>6.7978227060653193E-2</v>
      </c>
      <c r="P140" s="31">
        <v>979281</v>
      </c>
      <c r="Q140" s="31">
        <v>5180262</v>
      </c>
      <c r="R140" s="31">
        <v>5533168</v>
      </c>
      <c r="S140" s="31">
        <v>979281</v>
      </c>
      <c r="T140" s="36">
        <f t="shared" si="33"/>
        <v>0.18904082457605426</v>
      </c>
      <c r="U140" s="36">
        <f t="shared" si="34"/>
        <v>-0.58043299114350222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0</v>
      </c>
      <c r="E141" s="31">
        <v>0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8675461</v>
      </c>
      <c r="R141" s="31">
        <v>8675461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637543</v>
      </c>
      <c r="E142" s="31">
        <v>637543</v>
      </c>
      <c r="F142" s="31">
        <v>619616</v>
      </c>
      <c r="G142" s="36">
        <f t="shared" si="28"/>
        <v>0.97188111233281516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619616</v>
      </c>
      <c r="O142" s="36">
        <f t="shared" si="32"/>
        <v>0.97188111233281516</v>
      </c>
      <c r="P142" s="31">
        <v>609128</v>
      </c>
      <c r="Q142" s="31">
        <v>271407</v>
      </c>
      <c r="R142" s="31">
        <v>194895</v>
      </c>
      <c r="S142" s="31">
        <v>609128</v>
      </c>
      <c r="T142" s="36">
        <f t="shared" si="33"/>
        <v>2.2443341549775799</v>
      </c>
      <c r="U142" s="36">
        <f t="shared" si="34"/>
        <v>1.7218055975098734E-2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34928343</v>
      </c>
      <c r="E143" s="31">
        <v>34928343</v>
      </c>
      <c r="F143" s="31">
        <v>10925583</v>
      </c>
      <c r="G143" s="36">
        <f t="shared" si="28"/>
        <v>0.31279992297372938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10925583</v>
      </c>
      <c r="O143" s="36">
        <f t="shared" si="32"/>
        <v>0.31279992297372938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41610086</v>
      </c>
      <c r="E144" s="32">
        <f>SUM(E138:E143)</f>
        <v>41610086</v>
      </c>
      <c r="F144" s="32">
        <f>SUM(F138:F143)</f>
        <v>11956073</v>
      </c>
      <c r="G144" s="37">
        <f t="shared" si="28"/>
        <v>0.28733593581133188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11956073</v>
      </c>
      <c r="O144" s="37">
        <f t="shared" si="32"/>
        <v>0.28733593581133188</v>
      </c>
      <c r="P144" s="32">
        <f>SUM(P138:P143)</f>
        <v>1588409</v>
      </c>
      <c r="Q144" s="32">
        <f>SUM(Q138:Q143)</f>
        <v>14127130</v>
      </c>
      <c r="R144" s="32">
        <f>SUM(R138:R143)</f>
        <v>14403524</v>
      </c>
      <c r="S144" s="32">
        <f>SUM(S138:S143)</f>
        <v>1588409</v>
      </c>
      <c r="T144" s="37">
        <f t="shared" si="33"/>
        <v>0.11243677944494034</v>
      </c>
      <c r="U144" s="37">
        <f t="shared" si="34"/>
        <v>6.5270745758806452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2526087</v>
      </c>
      <c r="E145" s="31">
        <v>2526087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2175000</v>
      </c>
      <c r="R145" s="31">
        <v>3375000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2891303</v>
      </c>
      <c r="E146" s="31">
        <v>2891303</v>
      </c>
      <c r="F146" s="31">
        <v>305434</v>
      </c>
      <c r="G146" s="36">
        <f t="shared" si="28"/>
        <v>0.10563887631285963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305434</v>
      </c>
      <c r="O146" s="36">
        <f t="shared" si="32"/>
        <v>0.10563887631285963</v>
      </c>
      <c r="P146" s="31">
        <v>490345</v>
      </c>
      <c r="Q146" s="31">
        <v>1650000</v>
      </c>
      <c r="R146" s="31">
        <v>1934610</v>
      </c>
      <c r="S146" s="31">
        <v>490345</v>
      </c>
      <c r="T146" s="36">
        <f t="shared" si="33"/>
        <v>0.29717878787878788</v>
      </c>
      <c r="U146" s="36">
        <f t="shared" si="34"/>
        <v>-0.37710387584251903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5417390</v>
      </c>
      <c r="E150" s="32">
        <f>SUM(E145:E149)</f>
        <v>5417390</v>
      </c>
      <c r="F150" s="32">
        <f>SUM(F145:F149)</f>
        <v>305434</v>
      </c>
      <c r="G150" s="37">
        <f t="shared" si="28"/>
        <v>5.6380286447902037E-2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305434</v>
      </c>
      <c r="O150" s="37">
        <f t="shared" si="32"/>
        <v>5.6380286447902037E-2</v>
      </c>
      <c r="P150" s="32">
        <f>SUM(P145:P149)</f>
        <v>490345</v>
      </c>
      <c r="Q150" s="32">
        <f>SUM(Q145:Q149)</f>
        <v>3825000</v>
      </c>
      <c r="R150" s="32">
        <f>SUM(R145:R149)</f>
        <v>5309610</v>
      </c>
      <c r="S150" s="32">
        <f>SUM(S145:S149)</f>
        <v>490345</v>
      </c>
      <c r="T150" s="37">
        <f t="shared" si="33"/>
        <v>0.12819477124183007</v>
      </c>
      <c r="U150" s="37">
        <f t="shared" si="34"/>
        <v>-0.37710387584251903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10485100</v>
      </c>
      <c r="E152" s="31">
        <v>10485100</v>
      </c>
      <c r="F152" s="31">
        <v>780695</v>
      </c>
      <c r="G152" s="36">
        <f t="shared" si="28"/>
        <v>7.4457563590237572E-2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780695</v>
      </c>
      <c r="O152" s="36">
        <f t="shared" si="32"/>
        <v>7.4457563590237572E-2</v>
      </c>
      <c r="P152" s="31">
        <v>1799306</v>
      </c>
      <c r="Q152" s="31">
        <v>10813500</v>
      </c>
      <c r="R152" s="31">
        <v>10881493</v>
      </c>
      <c r="S152" s="31">
        <v>1799306</v>
      </c>
      <c r="T152" s="36">
        <f t="shared" si="33"/>
        <v>0.16639441438942063</v>
      </c>
      <c r="U152" s="36">
        <f t="shared" si="34"/>
        <v>-0.5661132681155957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2772740</v>
      </c>
      <c r="E153" s="31">
        <v>2772740</v>
      </c>
      <c r="F153" s="31">
        <v>595109</v>
      </c>
      <c r="G153" s="36">
        <f t="shared" si="28"/>
        <v>0.21462849022988092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595109</v>
      </c>
      <c r="O153" s="36">
        <f t="shared" si="32"/>
        <v>0.21462849022988092</v>
      </c>
      <c r="P153" s="31">
        <v>534781</v>
      </c>
      <c r="Q153" s="31">
        <v>2556040</v>
      </c>
      <c r="R153" s="31">
        <v>2631280</v>
      </c>
      <c r="S153" s="31">
        <v>534781</v>
      </c>
      <c r="T153" s="36">
        <f t="shared" si="33"/>
        <v>0.20922246913193845</v>
      </c>
      <c r="U153" s="36">
        <f t="shared" si="34"/>
        <v>0.11280879462808135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1242849</v>
      </c>
      <c r="E154" s="31">
        <v>1242849</v>
      </c>
      <c r="F154" s="31">
        <v>280652</v>
      </c>
      <c r="G154" s="36">
        <f t="shared" si="28"/>
        <v>0.22581343349031138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280652</v>
      </c>
      <c r="O154" s="36">
        <f t="shared" si="32"/>
        <v>0.22581343349031138</v>
      </c>
      <c r="P154" s="31">
        <v>250534</v>
      </c>
      <c r="Q154" s="31">
        <v>1439879</v>
      </c>
      <c r="R154" s="31">
        <v>1439879</v>
      </c>
      <c r="S154" s="31">
        <v>250534</v>
      </c>
      <c r="T154" s="36">
        <f t="shared" si="33"/>
        <v>0.17399656498914146</v>
      </c>
      <c r="U154" s="36">
        <f t="shared" si="34"/>
        <v>0.12021522028946174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2373913</v>
      </c>
      <c r="E155" s="31">
        <v>2373913</v>
      </c>
      <c r="F155" s="31">
        <v>778103</v>
      </c>
      <c r="G155" s="36">
        <f t="shared" si="28"/>
        <v>0.32777233201048228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778103</v>
      </c>
      <c r="O155" s="36">
        <f t="shared" si="32"/>
        <v>0.32777233201048228</v>
      </c>
      <c r="P155" s="31">
        <v>0</v>
      </c>
      <c r="Q155" s="31">
        <v>3130434</v>
      </c>
      <c r="R155" s="31">
        <v>1933954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10126355</v>
      </c>
      <c r="E156" s="31">
        <v>10126355</v>
      </c>
      <c r="F156" s="31">
        <v>2004496</v>
      </c>
      <c r="G156" s="36">
        <f t="shared" si="28"/>
        <v>0.19794842270491209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2004496</v>
      </c>
      <c r="O156" s="36">
        <f t="shared" si="32"/>
        <v>0.19794842270491209</v>
      </c>
      <c r="P156" s="31">
        <v>932980</v>
      </c>
      <c r="Q156" s="31">
        <v>9544794</v>
      </c>
      <c r="R156" s="31">
        <v>8682837</v>
      </c>
      <c r="S156" s="31">
        <v>932980</v>
      </c>
      <c r="T156" s="36">
        <f t="shared" si="33"/>
        <v>9.7747526033563431E-2</v>
      </c>
      <c r="U156" s="36">
        <f t="shared" si="34"/>
        <v>1.1484876417500911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27000957</v>
      </c>
      <c r="E157" s="32">
        <f>SUM(E151:E156)</f>
        <v>27000957</v>
      </c>
      <c r="F157" s="32">
        <f>SUM(F151:F156)</f>
        <v>4439055</v>
      </c>
      <c r="G157" s="37">
        <f t="shared" si="28"/>
        <v>0.16440361724956637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4439055</v>
      </c>
      <c r="O157" s="37">
        <f t="shared" si="32"/>
        <v>0.16440361724956637</v>
      </c>
      <c r="P157" s="32">
        <f>SUM(P151:P156)</f>
        <v>3517601</v>
      </c>
      <c r="Q157" s="32">
        <f>SUM(Q151:Q156)</f>
        <v>27484647</v>
      </c>
      <c r="R157" s="32">
        <f>SUM(R151:R156)</f>
        <v>25569443</v>
      </c>
      <c r="S157" s="32">
        <f>SUM(S151:S156)</f>
        <v>3517601</v>
      </c>
      <c r="T157" s="37">
        <f t="shared" si="33"/>
        <v>0.12798421606069746</v>
      </c>
      <c r="U157" s="37">
        <f t="shared" si="34"/>
        <v>0.26195523596905956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6834616</v>
      </c>
      <c r="E159" s="31">
        <v>6834616</v>
      </c>
      <c r="F159" s="31">
        <v>1186941</v>
      </c>
      <c r="G159" s="36">
        <f t="shared" si="28"/>
        <v>0.17366608453203516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1186941</v>
      </c>
      <c r="O159" s="36">
        <f t="shared" si="32"/>
        <v>0.17366608453203516</v>
      </c>
      <c r="P159" s="31">
        <v>1167126</v>
      </c>
      <c r="Q159" s="31">
        <v>7055348</v>
      </c>
      <c r="R159" s="31">
        <v>6604723</v>
      </c>
      <c r="S159" s="31">
        <v>1167126</v>
      </c>
      <c r="T159" s="36">
        <f t="shared" si="33"/>
        <v>0.1654242994108866</v>
      </c>
      <c r="U159" s="36">
        <f t="shared" si="34"/>
        <v>1.6977601390081309E-2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8550150</v>
      </c>
      <c r="E162" s="31">
        <v>8550150</v>
      </c>
      <c r="F162" s="31">
        <v>1247708</v>
      </c>
      <c r="G162" s="36">
        <f t="shared" si="28"/>
        <v>0.14592820009005689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1247708</v>
      </c>
      <c r="O162" s="36">
        <f t="shared" si="32"/>
        <v>0.14592820009005689</v>
      </c>
      <c r="P162" s="31">
        <v>1438734</v>
      </c>
      <c r="Q162" s="31">
        <v>6760301</v>
      </c>
      <c r="R162" s="31">
        <v>6873101</v>
      </c>
      <c r="S162" s="31">
        <v>1438734</v>
      </c>
      <c r="T162" s="36">
        <f t="shared" si="33"/>
        <v>0.21282099717157565</v>
      </c>
      <c r="U162" s="36">
        <f t="shared" si="34"/>
        <v>-0.13277367463339296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15384766</v>
      </c>
      <c r="E163" s="32">
        <f>SUM(E158:E162)</f>
        <v>15384766</v>
      </c>
      <c r="F163" s="32">
        <f>SUM(F158:F162)</f>
        <v>2434649</v>
      </c>
      <c r="G163" s="37">
        <f t="shared" si="28"/>
        <v>0.15825063572627623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2434649</v>
      </c>
      <c r="O163" s="37">
        <f t="shared" si="32"/>
        <v>0.15825063572627623</v>
      </c>
      <c r="P163" s="32">
        <f>SUM(P158:P162)</f>
        <v>2605860</v>
      </c>
      <c r="Q163" s="32">
        <f>SUM(Q158:Q162)</f>
        <v>13815649</v>
      </c>
      <c r="R163" s="32">
        <f>SUM(R158:R162)</f>
        <v>13477824</v>
      </c>
      <c r="S163" s="32">
        <f>SUM(S158:S162)</f>
        <v>2605860</v>
      </c>
      <c r="T163" s="37">
        <f t="shared" si="33"/>
        <v>0.18861654635261796</v>
      </c>
      <c r="U163" s="37">
        <f t="shared" si="34"/>
        <v>-6.5702301735319657E-2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20000</v>
      </c>
      <c r="E165" s="31">
        <v>20000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3633051</v>
      </c>
      <c r="E167" s="31">
        <v>3633051</v>
      </c>
      <c r="F167" s="31">
        <v>246347</v>
      </c>
      <c r="G167" s="36">
        <f t="shared" si="28"/>
        <v>6.7807195660066433E-2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246347</v>
      </c>
      <c r="O167" s="36">
        <f t="shared" si="32"/>
        <v>6.7807195660066433E-2</v>
      </c>
      <c r="P167" s="31">
        <v>374419</v>
      </c>
      <c r="Q167" s="31">
        <v>2797666</v>
      </c>
      <c r="R167" s="31">
        <v>2797666</v>
      </c>
      <c r="S167" s="31">
        <v>374419</v>
      </c>
      <c r="T167" s="36">
        <f t="shared" si="33"/>
        <v>0.13383263048555474</v>
      </c>
      <c r="U167" s="36">
        <f t="shared" si="34"/>
        <v>-0.34205529099751886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9894069</v>
      </c>
      <c r="E168" s="31">
        <v>9894069</v>
      </c>
      <c r="F168" s="31">
        <v>2300536</v>
      </c>
      <c r="G168" s="36">
        <f t="shared" si="28"/>
        <v>0.23251667236199788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2300536</v>
      </c>
      <c r="O168" s="36">
        <f t="shared" si="32"/>
        <v>0.23251667236199788</v>
      </c>
      <c r="P168" s="31">
        <v>3499282</v>
      </c>
      <c r="Q168" s="31">
        <v>9755209</v>
      </c>
      <c r="R168" s="31">
        <v>11417094</v>
      </c>
      <c r="S168" s="31">
        <v>3499282</v>
      </c>
      <c r="T168" s="36">
        <f t="shared" si="33"/>
        <v>0.35870907532580798</v>
      </c>
      <c r="U168" s="36">
        <f t="shared" si="34"/>
        <v>-0.34256913275351919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13547120</v>
      </c>
      <c r="E169" s="32">
        <f>SUM(E164:E168)</f>
        <v>13547120</v>
      </c>
      <c r="F169" s="32">
        <f>SUM(F164:F168)</f>
        <v>2546883</v>
      </c>
      <c r="G169" s="37">
        <f t="shared" si="28"/>
        <v>0.18800180407348574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2546883</v>
      </c>
      <c r="O169" s="37">
        <f t="shared" si="32"/>
        <v>0.18800180407348574</v>
      </c>
      <c r="P169" s="32">
        <f>SUM(P164:P168)</f>
        <v>3873701</v>
      </c>
      <c r="Q169" s="32">
        <f>SUM(Q164:Q168)</f>
        <v>12552875</v>
      </c>
      <c r="R169" s="32">
        <f>SUM(R164:R168)</f>
        <v>14214760</v>
      </c>
      <c r="S169" s="32">
        <f>SUM(S164:S168)</f>
        <v>3873701</v>
      </c>
      <c r="T169" s="37">
        <f t="shared" si="33"/>
        <v>0.30859074116487256</v>
      </c>
      <c r="U169" s="37">
        <f t="shared" si="34"/>
        <v>-0.34251946652568177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344472776</v>
      </c>
      <c r="E170" s="32">
        <f>SUM(E105,E107:E111,E113:E120,E122:E125,E127:E131,E133:E136,E138:E143,E145:E149,E151:E156,E158:E162,E164:E168)</f>
        <v>344472776</v>
      </c>
      <c r="F170" s="32">
        <f>SUM(F105,F107:F111,F113:F120,F122:F125,F127:F131,F133:F136,F138:F143,F145:F149,F151:F156,F158:F162,F164:F168)</f>
        <v>70842178</v>
      </c>
      <c r="G170" s="37">
        <f t="shared" si="28"/>
        <v>0.20565392372255276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70842178</v>
      </c>
      <c r="O170" s="37">
        <f t="shared" si="32"/>
        <v>0.20565392372255276</v>
      </c>
      <c r="P170" s="32">
        <f>SUM(P105,P107:P111,P113:P120,P122:P125,P127:P131,P133:P136,P138:P143,P145:P149,P151:P156,P158:P162,P164:P168)</f>
        <v>60547858</v>
      </c>
      <c r="Q170" s="32">
        <f>SUM(Q105,Q107:Q111,Q113:Q120,Q122:Q125,Q127:Q131,Q133:Q136,Q138:Q143,Q145:Q149,Q151:Q156,Q158:Q162,Q164:Q168)</f>
        <v>353179560</v>
      </c>
      <c r="R170" s="32">
        <f>SUM(R105,R107:R111,R113:R120,R122:R125,R127:R131,R133:R136,R138:R143,R145:R149,R151:R156,R158:R162,R164:R168)</f>
        <v>287019342</v>
      </c>
      <c r="S170" s="32">
        <f>SUM(S105,S107:S111,S113:S120,S122:S125,S127:S131,S133:S136,S138:S143,S145:S149,S151:S156,S158:S162,S164:S168)</f>
        <v>60547858</v>
      </c>
      <c r="T170" s="37">
        <f t="shared" si="33"/>
        <v>0.1714364727109349</v>
      </c>
      <c r="U170" s="37">
        <f t="shared" si="34"/>
        <v>0.17001955709151595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3009837</v>
      </c>
      <c r="E173" s="31">
        <v>3009837</v>
      </c>
      <c r="F173" s="31">
        <v>746956</v>
      </c>
      <c r="G173" s="36">
        <f t="shared" ref="G173:G205" si="35">IF(($D173     =0),0,($F173     /$D173     ))</f>
        <v>0.24817157872668852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746956</v>
      </c>
      <c r="O173" s="36">
        <f t="shared" ref="O173:O205" si="39">IF(($D173     =0),0,($N173     /$D173     ))</f>
        <v>0.24817157872668852</v>
      </c>
      <c r="P173" s="31">
        <v>642347</v>
      </c>
      <c r="Q173" s="31">
        <v>2906846</v>
      </c>
      <c r="R173" s="31">
        <v>2977183</v>
      </c>
      <c r="S173" s="31">
        <v>642347</v>
      </c>
      <c r="T173" s="36">
        <f t="shared" ref="T173:T205" si="40">IF(($Q173     =0),0,($S173     /$Q173     ))</f>
        <v>0.22097730667534504</v>
      </c>
      <c r="U173" s="36">
        <f t="shared" ref="U173:U205" si="41">IF(($P173     =0),0,(($F173     /$P173     )-1))</f>
        <v>0.16285434508139685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3137621</v>
      </c>
      <c r="E174" s="31">
        <v>3137621</v>
      </c>
      <c r="F174" s="31">
        <v>811657</v>
      </c>
      <c r="G174" s="36">
        <f t="shared" si="35"/>
        <v>0.2586854817710616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811657</v>
      </c>
      <c r="O174" s="36">
        <f t="shared" si="39"/>
        <v>0.2586854817710616</v>
      </c>
      <c r="P174" s="31">
        <v>758453</v>
      </c>
      <c r="Q174" s="31">
        <v>3001884</v>
      </c>
      <c r="R174" s="31">
        <v>2979696</v>
      </c>
      <c r="S174" s="31">
        <v>758453</v>
      </c>
      <c r="T174" s="36">
        <f t="shared" si="40"/>
        <v>0.25265899681666582</v>
      </c>
      <c r="U174" s="36">
        <f t="shared" si="41"/>
        <v>7.0148051362444397E-2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7828072</v>
      </c>
      <c r="E175" s="31">
        <v>7828072</v>
      </c>
      <c r="F175" s="31">
        <v>1050130</v>
      </c>
      <c r="G175" s="36">
        <f t="shared" si="35"/>
        <v>0.13414925156539184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1050130</v>
      </c>
      <c r="O175" s="36">
        <f t="shared" si="39"/>
        <v>0.13414925156539184</v>
      </c>
      <c r="P175" s="31">
        <v>1540144</v>
      </c>
      <c r="Q175" s="31">
        <v>6031463</v>
      </c>
      <c r="R175" s="31">
        <v>6267763</v>
      </c>
      <c r="S175" s="31">
        <v>1540144</v>
      </c>
      <c r="T175" s="36">
        <f t="shared" si="40"/>
        <v>0.25535164519785664</v>
      </c>
      <c r="U175" s="36">
        <f t="shared" si="41"/>
        <v>-0.31816115895656505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28683051</v>
      </c>
      <c r="E176" s="31">
        <v>28683051</v>
      </c>
      <c r="F176" s="31">
        <v>6215238</v>
      </c>
      <c r="G176" s="36">
        <f t="shared" si="35"/>
        <v>0.21668678133298999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6215238</v>
      </c>
      <c r="O176" s="36">
        <f t="shared" si="39"/>
        <v>0.21668678133298999</v>
      </c>
      <c r="P176" s="31">
        <v>6892589</v>
      </c>
      <c r="Q176" s="31">
        <v>27655104</v>
      </c>
      <c r="R176" s="31">
        <v>28024549</v>
      </c>
      <c r="S176" s="31">
        <v>6892589</v>
      </c>
      <c r="T176" s="36">
        <f t="shared" si="40"/>
        <v>0.24923388463843782</v>
      </c>
      <c r="U176" s="36">
        <f t="shared" si="41"/>
        <v>-9.8272361807732911E-2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9569395</v>
      </c>
      <c r="E178" s="31">
        <v>9569395</v>
      </c>
      <c r="F178" s="31">
        <v>2586906</v>
      </c>
      <c r="G178" s="36">
        <f t="shared" si="35"/>
        <v>0.27033119648629822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2586906</v>
      </c>
      <c r="O178" s="36">
        <f t="shared" si="39"/>
        <v>0.27033119648629822</v>
      </c>
      <c r="P178" s="31">
        <v>2147885</v>
      </c>
      <c r="Q178" s="31">
        <v>10207828</v>
      </c>
      <c r="R178" s="31">
        <v>9967028</v>
      </c>
      <c r="S178" s="31">
        <v>2147885</v>
      </c>
      <c r="T178" s="36">
        <f t="shared" si="40"/>
        <v>0.21041547722003154</v>
      </c>
      <c r="U178" s="36">
        <f t="shared" si="41"/>
        <v>0.20439688344580831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52227976</v>
      </c>
      <c r="E179" s="32">
        <f>SUM(E173:E178)</f>
        <v>52227976</v>
      </c>
      <c r="F179" s="32">
        <f>SUM(F173:F178)</f>
        <v>11410887</v>
      </c>
      <c r="G179" s="37">
        <f t="shared" si="35"/>
        <v>0.21848227471039658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11410887</v>
      </c>
      <c r="O179" s="37">
        <f t="shared" si="39"/>
        <v>0.21848227471039658</v>
      </c>
      <c r="P179" s="32">
        <f>SUM(P173:P178)</f>
        <v>11981418</v>
      </c>
      <c r="Q179" s="32">
        <f>SUM(Q173:Q178)</f>
        <v>49803125</v>
      </c>
      <c r="R179" s="32">
        <f>SUM(R173:R178)</f>
        <v>50216219</v>
      </c>
      <c r="S179" s="32">
        <f>SUM(S173:S178)</f>
        <v>11981418</v>
      </c>
      <c r="T179" s="37">
        <f t="shared" si="40"/>
        <v>0.24057562652945974</v>
      </c>
      <c r="U179" s="37">
        <f t="shared" si="41"/>
        <v>-4.7617986452020977E-2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1908444</v>
      </c>
      <c r="E180" s="31">
        <v>1908444</v>
      </c>
      <c r="F180" s="31">
        <v>726768</v>
      </c>
      <c r="G180" s="36">
        <f t="shared" si="35"/>
        <v>0.38081704257499827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726768</v>
      </c>
      <c r="O180" s="36">
        <f t="shared" si="39"/>
        <v>0.38081704257499827</v>
      </c>
      <c r="P180" s="31">
        <v>0</v>
      </c>
      <c r="Q180" s="31">
        <v>896717</v>
      </c>
      <c r="R180" s="31">
        <v>1596717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3015940</v>
      </c>
      <c r="E181" s="31">
        <v>3015940</v>
      </c>
      <c r="F181" s="31">
        <v>138625</v>
      </c>
      <c r="G181" s="36">
        <f t="shared" si="35"/>
        <v>4.5964110691857268E-2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138625</v>
      </c>
      <c r="O181" s="36">
        <f t="shared" si="39"/>
        <v>4.5964110691857268E-2</v>
      </c>
      <c r="P181" s="31">
        <v>103749</v>
      </c>
      <c r="Q181" s="31">
        <v>1281471</v>
      </c>
      <c r="R181" s="31">
        <v>980871</v>
      </c>
      <c r="S181" s="31">
        <v>103749</v>
      </c>
      <c r="T181" s="36">
        <f t="shared" si="40"/>
        <v>8.0960864506492924E-2</v>
      </c>
      <c r="U181" s="36">
        <f t="shared" si="41"/>
        <v>0.33615745693934396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6313648</v>
      </c>
      <c r="E183" s="31">
        <v>6313648</v>
      </c>
      <c r="F183" s="31">
        <v>1327723</v>
      </c>
      <c r="G183" s="36">
        <f t="shared" si="35"/>
        <v>0.21029411205692811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1327723</v>
      </c>
      <c r="O183" s="36">
        <f t="shared" si="39"/>
        <v>0.21029411205692811</v>
      </c>
      <c r="P183" s="31">
        <v>846041</v>
      </c>
      <c r="Q183" s="31">
        <v>6192636</v>
      </c>
      <c r="R183" s="31">
        <v>6546426</v>
      </c>
      <c r="S183" s="31">
        <v>846041</v>
      </c>
      <c r="T183" s="36">
        <f t="shared" si="40"/>
        <v>0.13662049569843923</v>
      </c>
      <c r="U183" s="36">
        <f t="shared" si="41"/>
        <v>0.56933647423706413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8624446</v>
      </c>
      <c r="E184" s="31">
        <v>8624446</v>
      </c>
      <c r="F184" s="31">
        <v>52979</v>
      </c>
      <c r="G184" s="36">
        <f t="shared" si="35"/>
        <v>6.1428873228494907E-3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52979</v>
      </c>
      <c r="O184" s="36">
        <f t="shared" si="39"/>
        <v>6.1428873228494907E-3</v>
      </c>
      <c r="P184" s="31">
        <v>811720</v>
      </c>
      <c r="Q184" s="31">
        <v>1954400</v>
      </c>
      <c r="R184" s="31">
        <v>2313200</v>
      </c>
      <c r="S184" s="31">
        <v>811720</v>
      </c>
      <c r="T184" s="36">
        <f t="shared" si="40"/>
        <v>0.41532951289398279</v>
      </c>
      <c r="U184" s="36">
        <f t="shared" si="41"/>
        <v>-0.9347324200463214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19862478</v>
      </c>
      <c r="E185" s="32">
        <f>SUM(E180:E184)</f>
        <v>19862478</v>
      </c>
      <c r="F185" s="32">
        <f>SUM(F180:F184)</f>
        <v>2246095</v>
      </c>
      <c r="G185" s="37">
        <f t="shared" si="35"/>
        <v>0.11308231530829134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2246095</v>
      </c>
      <c r="O185" s="37">
        <f t="shared" si="39"/>
        <v>0.11308231530829134</v>
      </c>
      <c r="P185" s="32">
        <f>SUM(P180:P184)</f>
        <v>1761510</v>
      </c>
      <c r="Q185" s="32">
        <f>SUM(Q180:Q184)</f>
        <v>10325224</v>
      </c>
      <c r="R185" s="32">
        <f>SUM(R180:R184)</f>
        <v>11437214</v>
      </c>
      <c r="S185" s="32">
        <f>SUM(S180:S184)</f>
        <v>1761510</v>
      </c>
      <c r="T185" s="37">
        <f t="shared" si="40"/>
        <v>0.17060259419069262</v>
      </c>
      <c r="U185" s="37">
        <f t="shared" si="41"/>
        <v>0.27509636618582922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12400476</v>
      </c>
      <c r="E187" s="31">
        <v>12400476</v>
      </c>
      <c r="F187" s="31">
        <v>1536291</v>
      </c>
      <c r="G187" s="36">
        <f t="shared" si="35"/>
        <v>0.12388967971874629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1536291</v>
      </c>
      <c r="O187" s="36">
        <f t="shared" si="39"/>
        <v>0.12388967971874629</v>
      </c>
      <c r="P187" s="31">
        <v>1967380</v>
      </c>
      <c r="Q187" s="31">
        <v>10159130</v>
      </c>
      <c r="R187" s="31">
        <v>10041933</v>
      </c>
      <c r="S187" s="31">
        <v>1967380</v>
      </c>
      <c r="T187" s="36">
        <f t="shared" si="40"/>
        <v>0.19365634655723474</v>
      </c>
      <c r="U187" s="36">
        <f t="shared" si="41"/>
        <v>-0.2191183197958706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16232260</v>
      </c>
      <c r="E188" s="31">
        <v>16232260</v>
      </c>
      <c r="F188" s="31">
        <v>4205110</v>
      </c>
      <c r="G188" s="36">
        <f t="shared" si="35"/>
        <v>0.25905881251286017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4205110</v>
      </c>
      <c r="O188" s="36">
        <f t="shared" si="39"/>
        <v>0.25905881251286017</v>
      </c>
      <c r="P188" s="31">
        <v>2353221</v>
      </c>
      <c r="Q188" s="31">
        <v>14141092</v>
      </c>
      <c r="R188" s="31">
        <v>13152502</v>
      </c>
      <c r="S188" s="31">
        <v>2353221</v>
      </c>
      <c r="T188" s="36">
        <f t="shared" si="40"/>
        <v>0.1664101329656861</v>
      </c>
      <c r="U188" s="36">
        <f t="shared" si="41"/>
        <v>0.78695923587287386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11974786</v>
      </c>
      <c r="E189" s="31">
        <v>11974786</v>
      </c>
      <c r="F189" s="31">
        <v>1266634</v>
      </c>
      <c r="G189" s="36">
        <f t="shared" si="35"/>
        <v>0.10577508441486971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1266634</v>
      </c>
      <c r="O189" s="36">
        <f t="shared" si="39"/>
        <v>0.10577508441486971</v>
      </c>
      <c r="P189" s="31">
        <v>908149</v>
      </c>
      <c r="Q189" s="31">
        <v>10125692</v>
      </c>
      <c r="R189" s="31">
        <v>9824108</v>
      </c>
      <c r="S189" s="31">
        <v>908149</v>
      </c>
      <c r="T189" s="36">
        <f t="shared" si="40"/>
        <v>8.9687598635234012E-2</v>
      </c>
      <c r="U189" s="36">
        <f t="shared" si="41"/>
        <v>0.39474249269668293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9434000</v>
      </c>
      <c r="E190" s="31">
        <v>9434000</v>
      </c>
      <c r="F190" s="31">
        <v>2057590</v>
      </c>
      <c r="G190" s="36">
        <f t="shared" si="35"/>
        <v>0.21810366758532965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2057590</v>
      </c>
      <c r="O190" s="36">
        <f t="shared" si="39"/>
        <v>0.21810366758532965</v>
      </c>
      <c r="P190" s="31">
        <v>1919821</v>
      </c>
      <c r="Q190" s="31">
        <v>7792000</v>
      </c>
      <c r="R190" s="31">
        <v>8721000</v>
      </c>
      <c r="S190" s="31">
        <v>1919821</v>
      </c>
      <c r="T190" s="36">
        <f t="shared" si="40"/>
        <v>0.24638359856262834</v>
      </c>
      <c r="U190" s="36">
        <f t="shared" si="41"/>
        <v>7.1761377753446709E-2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50041522</v>
      </c>
      <c r="E191" s="32">
        <f>SUM(E186:E190)</f>
        <v>50041522</v>
      </c>
      <c r="F191" s="32">
        <f>SUM(F186:F190)</f>
        <v>9065625</v>
      </c>
      <c r="G191" s="37">
        <f t="shared" si="35"/>
        <v>0.18116205578239608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9065625</v>
      </c>
      <c r="O191" s="37">
        <f t="shared" si="39"/>
        <v>0.18116205578239608</v>
      </c>
      <c r="P191" s="32">
        <f>SUM(P186:P190)</f>
        <v>7148571</v>
      </c>
      <c r="Q191" s="32">
        <f>SUM(Q186:Q190)</f>
        <v>42217914</v>
      </c>
      <c r="R191" s="32">
        <f>SUM(R186:R190)</f>
        <v>41739543</v>
      </c>
      <c r="S191" s="32">
        <f>SUM(S186:S190)</f>
        <v>7148571</v>
      </c>
      <c r="T191" s="37">
        <f t="shared" si="40"/>
        <v>0.16932553796949798</v>
      </c>
      <c r="U191" s="37">
        <f t="shared" si="41"/>
        <v>0.26817303766025402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2920041</v>
      </c>
      <c r="E192" s="31">
        <v>2920041</v>
      </c>
      <c r="F192" s="31">
        <v>624744</v>
      </c>
      <c r="G192" s="36">
        <f t="shared" si="35"/>
        <v>0.21395042055916338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624744</v>
      </c>
      <c r="O192" s="36">
        <f t="shared" si="39"/>
        <v>0.21395042055916338</v>
      </c>
      <c r="P192" s="31">
        <v>628733</v>
      </c>
      <c r="Q192" s="31">
        <v>3175759</v>
      </c>
      <c r="R192" s="31">
        <v>2798616</v>
      </c>
      <c r="S192" s="31">
        <v>628733</v>
      </c>
      <c r="T192" s="36">
        <f t="shared" si="40"/>
        <v>0.19797881388354721</v>
      </c>
      <c r="U192" s="36">
        <f t="shared" si="41"/>
        <v>-6.3445055373266834E-3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2789865</v>
      </c>
      <c r="E193" s="31">
        <v>2789865</v>
      </c>
      <c r="F193" s="31">
        <v>813428</v>
      </c>
      <c r="G193" s="36">
        <f t="shared" si="35"/>
        <v>0.29156536248169712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813428</v>
      </c>
      <c r="O193" s="36">
        <f t="shared" si="39"/>
        <v>0.29156536248169712</v>
      </c>
      <c r="P193" s="31">
        <v>609336</v>
      </c>
      <c r="Q193" s="31">
        <v>2935248</v>
      </c>
      <c r="R193" s="31">
        <v>2647888</v>
      </c>
      <c r="S193" s="31">
        <v>609336</v>
      </c>
      <c r="T193" s="36">
        <f t="shared" si="40"/>
        <v>0.20759268041405701</v>
      </c>
      <c r="U193" s="36">
        <f t="shared" si="41"/>
        <v>0.33494164139325422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3387426</v>
      </c>
      <c r="E194" s="31">
        <v>3387426</v>
      </c>
      <c r="F194" s="31">
        <v>769503</v>
      </c>
      <c r="G194" s="36">
        <f t="shared" si="35"/>
        <v>0.22716451960869405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769503</v>
      </c>
      <c r="O194" s="36">
        <f t="shared" si="39"/>
        <v>0.22716451960869405</v>
      </c>
      <c r="P194" s="31">
        <v>140432</v>
      </c>
      <c r="Q194" s="31">
        <v>3324498</v>
      </c>
      <c r="R194" s="31">
        <v>3442498</v>
      </c>
      <c r="S194" s="31">
        <v>140432</v>
      </c>
      <c r="T194" s="36">
        <f t="shared" si="40"/>
        <v>4.2241565493497064E-2</v>
      </c>
      <c r="U194" s="36">
        <f t="shared" si="41"/>
        <v>4.4795416998974593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5137971</v>
      </c>
      <c r="E195" s="31">
        <v>5137971</v>
      </c>
      <c r="F195" s="31">
        <v>786684</v>
      </c>
      <c r="G195" s="36">
        <f t="shared" si="35"/>
        <v>0.15311180230483978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786684</v>
      </c>
      <c r="O195" s="36">
        <f t="shared" si="39"/>
        <v>0.15311180230483978</v>
      </c>
      <c r="P195" s="31">
        <v>1148841</v>
      </c>
      <c r="Q195" s="31">
        <v>4397809</v>
      </c>
      <c r="R195" s="31">
        <v>4441935</v>
      </c>
      <c r="S195" s="31">
        <v>1148841</v>
      </c>
      <c r="T195" s="36">
        <f t="shared" si="40"/>
        <v>0.26123030809205222</v>
      </c>
      <c r="U195" s="36">
        <f t="shared" si="41"/>
        <v>-0.31523683434000005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6324877</v>
      </c>
      <c r="E196" s="31">
        <v>6324877</v>
      </c>
      <c r="F196" s="31">
        <v>1328332</v>
      </c>
      <c r="G196" s="36">
        <f t="shared" si="35"/>
        <v>0.21001704855288095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1328332</v>
      </c>
      <c r="O196" s="36">
        <f t="shared" si="39"/>
        <v>0.21001704855288095</v>
      </c>
      <c r="P196" s="31">
        <v>1342636</v>
      </c>
      <c r="Q196" s="31">
        <v>4702146</v>
      </c>
      <c r="R196" s="31">
        <v>4702146</v>
      </c>
      <c r="S196" s="31">
        <v>1342636</v>
      </c>
      <c r="T196" s="36">
        <f t="shared" si="40"/>
        <v>0.28553685912772592</v>
      </c>
      <c r="U196" s="36">
        <f t="shared" si="41"/>
        <v>-1.0653669348952399E-2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20560180</v>
      </c>
      <c r="E198" s="32">
        <f>SUM(E192:E197)</f>
        <v>20560180</v>
      </c>
      <c r="F198" s="32">
        <f>SUM(F192:F197)</f>
        <v>4322691</v>
      </c>
      <c r="G198" s="37">
        <f t="shared" si="35"/>
        <v>0.21024577605838082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4322691</v>
      </c>
      <c r="O198" s="37">
        <f t="shared" si="39"/>
        <v>0.21024577605838082</v>
      </c>
      <c r="P198" s="32">
        <f>SUM(P192:P197)</f>
        <v>3869978</v>
      </c>
      <c r="Q198" s="32">
        <f>SUM(Q192:Q197)</f>
        <v>18535460</v>
      </c>
      <c r="R198" s="32">
        <f>SUM(R192:R197)</f>
        <v>18033083</v>
      </c>
      <c r="S198" s="32">
        <f>SUM(S192:S197)</f>
        <v>3869978</v>
      </c>
      <c r="T198" s="37">
        <f t="shared" si="40"/>
        <v>0.20878780456487187</v>
      </c>
      <c r="U198" s="37">
        <f t="shared" si="41"/>
        <v>0.11698076836612503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11472419</v>
      </c>
      <c r="E200" s="31">
        <v>11472419</v>
      </c>
      <c r="F200" s="31">
        <v>1196051</v>
      </c>
      <c r="G200" s="36">
        <f t="shared" si="35"/>
        <v>0.10425447327194029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1196051</v>
      </c>
      <c r="O200" s="36">
        <f t="shared" si="39"/>
        <v>0.10425447327194029</v>
      </c>
      <c r="P200" s="31">
        <v>1997602</v>
      </c>
      <c r="Q200" s="31">
        <v>9763828</v>
      </c>
      <c r="R200" s="31">
        <v>12113278</v>
      </c>
      <c r="S200" s="31">
        <v>1997602</v>
      </c>
      <c r="T200" s="36">
        <f t="shared" si="40"/>
        <v>0.20459209236377371</v>
      </c>
      <c r="U200" s="36">
        <f t="shared" si="41"/>
        <v>-0.40125660667139895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5279488</v>
      </c>
      <c r="E201" s="31">
        <v>5279488</v>
      </c>
      <c r="F201" s="31">
        <v>1908146</v>
      </c>
      <c r="G201" s="36">
        <f t="shared" si="35"/>
        <v>0.36142633528099694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1908146</v>
      </c>
      <c r="O201" s="36">
        <f t="shared" si="39"/>
        <v>0.36142633528099694</v>
      </c>
      <c r="P201" s="31">
        <v>1349342</v>
      </c>
      <c r="Q201" s="31">
        <v>3044960</v>
      </c>
      <c r="R201" s="31">
        <v>5780960</v>
      </c>
      <c r="S201" s="31">
        <v>1349342</v>
      </c>
      <c r="T201" s="36">
        <f t="shared" si="40"/>
        <v>0.4431394829488729</v>
      </c>
      <c r="U201" s="36">
        <f t="shared" si="41"/>
        <v>0.41413073927884847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16751907</v>
      </c>
      <c r="E204" s="32">
        <f>SUM(E199:E203)</f>
        <v>16751907</v>
      </c>
      <c r="F204" s="32">
        <f>SUM(F199:F203)</f>
        <v>3104197</v>
      </c>
      <c r="G204" s="37">
        <f t="shared" si="35"/>
        <v>0.18530409702011835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3104197</v>
      </c>
      <c r="O204" s="37">
        <f t="shared" si="39"/>
        <v>0.18530409702011835</v>
      </c>
      <c r="P204" s="32">
        <f>SUM(P199:P203)</f>
        <v>3346944</v>
      </c>
      <c r="Q204" s="32">
        <f>SUM(Q199:Q203)</f>
        <v>12808788</v>
      </c>
      <c r="R204" s="32">
        <f>SUM(R199:R203)</f>
        <v>17894238</v>
      </c>
      <c r="S204" s="32">
        <f>SUM(S199:S203)</f>
        <v>3346944</v>
      </c>
      <c r="T204" s="37">
        <f t="shared" si="40"/>
        <v>0.26130060080625894</v>
      </c>
      <c r="U204" s="37">
        <f t="shared" si="41"/>
        <v>-7.2527953858803729E-2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159444063</v>
      </c>
      <c r="E205" s="32">
        <f>SUM(E173:E178,E180:E184,E186:E190,E192:E197,E199:E203)</f>
        <v>159444063</v>
      </c>
      <c r="F205" s="32">
        <f>SUM(F173:F178,F180:F184,F186:F190,F192:F197,F199:F203)</f>
        <v>30149495</v>
      </c>
      <c r="G205" s="37">
        <f t="shared" si="35"/>
        <v>0.18909136177745295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30149495</v>
      </c>
      <c r="O205" s="37">
        <f t="shared" si="39"/>
        <v>0.18909136177745295</v>
      </c>
      <c r="P205" s="32">
        <f>SUM(P173:P178,P180:P184,P186:P190,P192:P197,P199:P203)</f>
        <v>28108421</v>
      </c>
      <c r="Q205" s="32">
        <f>SUM(Q173:Q178,Q180:Q184,Q186:Q190,Q192:Q197,Q199:Q203)</f>
        <v>133690511</v>
      </c>
      <c r="R205" s="32">
        <f>SUM(R173:R178,R180:R184,R186:R190,R192:R197,R199:R203)</f>
        <v>139320297</v>
      </c>
      <c r="S205" s="32">
        <f>SUM(S173:S178,S180:S184,S186:S190,S192:S197,S199:S203)</f>
        <v>28108421</v>
      </c>
      <c r="T205" s="37">
        <f t="shared" si="40"/>
        <v>0.21024993314596577</v>
      </c>
      <c r="U205" s="37">
        <f t="shared" si="41"/>
        <v>7.2614324369198791E-2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2205822</v>
      </c>
      <c r="E208" s="31">
        <v>2205822</v>
      </c>
      <c r="F208" s="31">
        <v>162721</v>
      </c>
      <c r="G208" s="36">
        <f t="shared" ref="G208:G231" si="42">IF(($D208     =0),0,($F208     /$D208     ))</f>
        <v>7.3768871649661671E-2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162721</v>
      </c>
      <c r="O208" s="36">
        <f t="shared" ref="O208:O231" si="46">IF(($D208     =0),0,($N208     /$D208     ))</f>
        <v>7.3768871649661671E-2</v>
      </c>
      <c r="P208" s="31">
        <v>641254</v>
      </c>
      <c r="Q208" s="31">
        <v>2882120</v>
      </c>
      <c r="R208" s="31">
        <v>2657884</v>
      </c>
      <c r="S208" s="31">
        <v>641254</v>
      </c>
      <c r="T208" s="36">
        <f t="shared" ref="T208:T231" si="47">IF(($Q208     =0),0,($S208     /$Q208     ))</f>
        <v>0.22249385868735513</v>
      </c>
      <c r="U208" s="36">
        <f t="shared" ref="U208:U231" si="48">IF(($P208     =0),0,(($F208     /$P208     )-1))</f>
        <v>-0.74624563745411332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0</v>
      </c>
      <c r="E209" s="31">
        <v>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0</v>
      </c>
      <c r="R209" s="31">
        <v>0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2236032</v>
      </c>
      <c r="E210" s="31">
        <v>2236032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2159872</v>
      </c>
      <c r="R210" s="31">
        <v>2146863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5065613</v>
      </c>
      <c r="E214" s="31">
        <v>5065613</v>
      </c>
      <c r="F214" s="31">
        <v>1104755</v>
      </c>
      <c r="G214" s="36">
        <f t="shared" si="42"/>
        <v>0.21808910392483594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1104755</v>
      </c>
      <c r="O214" s="36">
        <f t="shared" si="46"/>
        <v>0.21808910392483594</v>
      </c>
      <c r="P214" s="31">
        <v>1083568</v>
      </c>
      <c r="Q214" s="31">
        <v>4352122</v>
      </c>
      <c r="R214" s="31">
        <v>4352122</v>
      </c>
      <c r="S214" s="31">
        <v>1083568</v>
      </c>
      <c r="T214" s="36">
        <f t="shared" si="47"/>
        <v>0.24897463811906009</v>
      </c>
      <c r="U214" s="36">
        <f t="shared" si="48"/>
        <v>1.9552995289635833E-2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11219670</v>
      </c>
      <c r="E215" s="31">
        <v>11219670</v>
      </c>
      <c r="F215" s="31">
        <v>1840454</v>
      </c>
      <c r="G215" s="36">
        <f t="shared" si="42"/>
        <v>0.16403815798503876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1840454</v>
      </c>
      <c r="O215" s="36">
        <f t="shared" si="46"/>
        <v>0.16403815798503876</v>
      </c>
      <c r="P215" s="31">
        <v>1444076</v>
      </c>
      <c r="Q215" s="31">
        <v>10896820</v>
      </c>
      <c r="R215" s="31">
        <v>10896820</v>
      </c>
      <c r="S215" s="31">
        <v>1444076</v>
      </c>
      <c r="T215" s="36">
        <f t="shared" si="47"/>
        <v>0.13252269928291005</v>
      </c>
      <c r="U215" s="36">
        <f t="shared" si="48"/>
        <v>0.27448555339192682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20727137</v>
      </c>
      <c r="E216" s="32">
        <f>SUM(E208:E215)</f>
        <v>20727137</v>
      </c>
      <c r="F216" s="32">
        <f>SUM(F208:F215)</f>
        <v>3107930</v>
      </c>
      <c r="G216" s="37">
        <f t="shared" si="42"/>
        <v>0.14994497310458266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3107930</v>
      </c>
      <c r="O216" s="37">
        <f t="shared" si="46"/>
        <v>0.14994497310458266</v>
      </c>
      <c r="P216" s="32">
        <f>SUM(P208:P215)</f>
        <v>3168898</v>
      </c>
      <c r="Q216" s="32">
        <f>SUM(Q208:Q215)</f>
        <v>20290934</v>
      </c>
      <c r="R216" s="32">
        <f>SUM(R208:R215)</f>
        <v>20053689</v>
      </c>
      <c r="S216" s="32">
        <f>SUM(S208:S215)</f>
        <v>3168898</v>
      </c>
      <c r="T216" s="37">
        <f t="shared" si="47"/>
        <v>0.1561730968125962</v>
      </c>
      <c r="U216" s="37">
        <f t="shared" si="48"/>
        <v>-1.9239495875222223E-2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294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294</v>
      </c>
      <c r="O217" s="36">
        <f t="shared" si="46"/>
        <v>0</v>
      </c>
      <c r="P217" s="31">
        <v>0</v>
      </c>
      <c r="Q217" s="31">
        <v>0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11106</v>
      </c>
      <c r="E218" s="31">
        <v>11106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0</v>
      </c>
      <c r="R218" s="31">
        <v>11106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16474323</v>
      </c>
      <c r="E219" s="31">
        <v>11974323</v>
      </c>
      <c r="F219" s="31">
        <v>2800571</v>
      </c>
      <c r="G219" s="36">
        <f t="shared" si="42"/>
        <v>0.16999612062966107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2800571</v>
      </c>
      <c r="O219" s="36">
        <f t="shared" si="46"/>
        <v>0.16999612062966107</v>
      </c>
      <c r="P219" s="31">
        <v>3963438</v>
      </c>
      <c r="Q219" s="31">
        <v>9746440</v>
      </c>
      <c r="R219" s="31">
        <v>13141862</v>
      </c>
      <c r="S219" s="31">
        <v>3963438</v>
      </c>
      <c r="T219" s="36">
        <f t="shared" si="47"/>
        <v>0.40665494272780628</v>
      </c>
      <c r="U219" s="36">
        <f t="shared" si="48"/>
        <v>-0.2933985595334152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4144288</v>
      </c>
      <c r="E221" s="31">
        <v>4144288</v>
      </c>
      <c r="F221" s="31">
        <v>1707094</v>
      </c>
      <c r="G221" s="36">
        <f t="shared" si="42"/>
        <v>0.41191490552780113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1707094</v>
      </c>
      <c r="O221" s="36">
        <f t="shared" si="46"/>
        <v>0.41191490552780113</v>
      </c>
      <c r="P221" s="31">
        <v>1582225</v>
      </c>
      <c r="Q221" s="31">
        <v>3385536</v>
      </c>
      <c r="R221" s="31">
        <v>3526082</v>
      </c>
      <c r="S221" s="31">
        <v>1582225</v>
      </c>
      <c r="T221" s="36">
        <f t="shared" si="47"/>
        <v>0.46734844940358039</v>
      </c>
      <c r="U221" s="36">
        <f t="shared" si="48"/>
        <v>7.8919875491791691E-2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6186048</v>
      </c>
      <c r="E222" s="31">
        <v>6186048</v>
      </c>
      <c r="F222" s="31">
        <v>2114822</v>
      </c>
      <c r="G222" s="36">
        <f t="shared" si="42"/>
        <v>0.34186963955016192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2114822</v>
      </c>
      <c r="O222" s="36">
        <f t="shared" si="46"/>
        <v>0.34186963955016192</v>
      </c>
      <c r="P222" s="31">
        <v>2101799</v>
      </c>
      <c r="Q222" s="31">
        <v>7410660</v>
      </c>
      <c r="R222" s="31">
        <v>6500631</v>
      </c>
      <c r="S222" s="31">
        <v>2101799</v>
      </c>
      <c r="T222" s="36">
        <f t="shared" si="47"/>
        <v>0.28361832819209087</v>
      </c>
      <c r="U222" s="36">
        <f t="shared" si="48"/>
        <v>6.196120561480889E-3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11539770</v>
      </c>
      <c r="E223" s="31">
        <v>11539770</v>
      </c>
      <c r="F223" s="31">
        <v>2899775</v>
      </c>
      <c r="G223" s="36">
        <f t="shared" si="42"/>
        <v>0.2512853375760522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2899775</v>
      </c>
      <c r="O223" s="36">
        <f t="shared" si="46"/>
        <v>0.2512853375760522</v>
      </c>
      <c r="P223" s="31">
        <v>3187293</v>
      </c>
      <c r="Q223" s="31">
        <v>9981047</v>
      </c>
      <c r="R223" s="31">
        <v>12135290</v>
      </c>
      <c r="S223" s="31">
        <v>3187293</v>
      </c>
      <c r="T223" s="36">
        <f t="shared" si="47"/>
        <v>0.31933453474369972</v>
      </c>
      <c r="U223" s="36">
        <f t="shared" si="48"/>
        <v>-9.0207583676806591E-2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38355535</v>
      </c>
      <c r="E224" s="32">
        <f>SUM(E217:E223)</f>
        <v>33855535</v>
      </c>
      <c r="F224" s="32">
        <f>SUM(F217:F223)</f>
        <v>9522556</v>
      </c>
      <c r="G224" s="37">
        <f t="shared" si="42"/>
        <v>0.24827071242781518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9522556</v>
      </c>
      <c r="O224" s="37">
        <f t="shared" si="46"/>
        <v>0.24827071242781518</v>
      </c>
      <c r="P224" s="32">
        <f>SUM(P217:P223)</f>
        <v>10834755</v>
      </c>
      <c r="Q224" s="32">
        <f>SUM(Q217:Q223)</f>
        <v>30523683</v>
      </c>
      <c r="R224" s="32">
        <f>SUM(R217:R223)</f>
        <v>35314971</v>
      </c>
      <c r="S224" s="32">
        <f>SUM(S217:S223)</f>
        <v>10834755</v>
      </c>
      <c r="T224" s="37">
        <f t="shared" si="47"/>
        <v>0.35496224357984585</v>
      </c>
      <c r="U224" s="37">
        <f t="shared" si="48"/>
        <v>-0.12111016815793252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9349992</v>
      </c>
      <c r="E225" s="31">
        <v>9349992</v>
      </c>
      <c r="F225" s="31">
        <v>803937</v>
      </c>
      <c r="G225" s="36">
        <f t="shared" si="42"/>
        <v>8.5982640412954364E-2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803937</v>
      </c>
      <c r="O225" s="36">
        <f t="shared" si="46"/>
        <v>8.5982640412954364E-2</v>
      </c>
      <c r="P225" s="31">
        <v>888060</v>
      </c>
      <c r="Q225" s="31">
        <v>9199992</v>
      </c>
      <c r="R225" s="31">
        <v>9199992</v>
      </c>
      <c r="S225" s="31">
        <v>888060</v>
      </c>
      <c r="T225" s="36">
        <f t="shared" si="47"/>
        <v>9.6528344807256361E-2</v>
      </c>
      <c r="U225" s="36">
        <f t="shared" si="48"/>
        <v>-9.472670765488822E-2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7378189</v>
      </c>
      <c r="E226" s="31">
        <v>7378189</v>
      </c>
      <c r="F226" s="31">
        <v>1541931</v>
      </c>
      <c r="G226" s="36">
        <f t="shared" si="42"/>
        <v>0.20898502328959043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1541931</v>
      </c>
      <c r="O226" s="36">
        <f t="shared" si="46"/>
        <v>0.20898502328959043</v>
      </c>
      <c r="P226" s="31">
        <v>1110380</v>
      </c>
      <c r="Q226" s="31">
        <v>4744770</v>
      </c>
      <c r="R226" s="31">
        <v>4794770</v>
      </c>
      <c r="S226" s="31">
        <v>1110380</v>
      </c>
      <c r="T226" s="36">
        <f t="shared" si="47"/>
        <v>0.2340218809341654</v>
      </c>
      <c r="U226" s="36">
        <f t="shared" si="48"/>
        <v>0.38865163277436543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4819308</v>
      </c>
      <c r="E227" s="31">
        <v>4819308</v>
      </c>
      <c r="F227" s="31">
        <v>1054540</v>
      </c>
      <c r="G227" s="36">
        <f t="shared" si="42"/>
        <v>0.21881564739170023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1054540</v>
      </c>
      <c r="O227" s="36">
        <f t="shared" si="46"/>
        <v>0.21881564739170023</v>
      </c>
      <c r="P227" s="31">
        <v>992639</v>
      </c>
      <c r="Q227" s="31">
        <v>3865301</v>
      </c>
      <c r="R227" s="31">
        <v>3865301</v>
      </c>
      <c r="S227" s="31">
        <v>992639</v>
      </c>
      <c r="T227" s="36">
        <f t="shared" si="47"/>
        <v>0.25680768457618181</v>
      </c>
      <c r="U227" s="36">
        <f t="shared" si="48"/>
        <v>6.2360032197002147E-2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13508631</v>
      </c>
      <c r="E228" s="31">
        <v>13508631</v>
      </c>
      <c r="F228" s="31">
        <v>2473972</v>
      </c>
      <c r="G228" s="36">
        <f t="shared" si="42"/>
        <v>0.18314009761610928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2473972</v>
      </c>
      <c r="O228" s="36">
        <f t="shared" si="46"/>
        <v>0.18314009761610928</v>
      </c>
      <c r="P228" s="31">
        <v>3168961</v>
      </c>
      <c r="Q228" s="31">
        <v>17426633</v>
      </c>
      <c r="R228" s="31">
        <v>14734671</v>
      </c>
      <c r="S228" s="31">
        <v>3168961</v>
      </c>
      <c r="T228" s="36">
        <f t="shared" si="47"/>
        <v>0.18184585628216304</v>
      </c>
      <c r="U228" s="36">
        <f t="shared" si="48"/>
        <v>-0.2193113137081838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5801723</v>
      </c>
      <c r="E229" s="31">
        <v>5801723</v>
      </c>
      <c r="F229" s="31">
        <v>1196084</v>
      </c>
      <c r="G229" s="36">
        <f t="shared" si="42"/>
        <v>0.2061601355321514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1196084</v>
      </c>
      <c r="O229" s="36">
        <f t="shared" si="46"/>
        <v>0.2061601355321514</v>
      </c>
      <c r="P229" s="31">
        <v>973032</v>
      </c>
      <c r="Q229" s="31">
        <v>4155670</v>
      </c>
      <c r="R229" s="31">
        <v>4134670</v>
      </c>
      <c r="S229" s="31">
        <v>973032</v>
      </c>
      <c r="T229" s="36">
        <f t="shared" si="47"/>
        <v>0.23414563716560746</v>
      </c>
      <c r="U229" s="36">
        <f t="shared" si="48"/>
        <v>0.2292339820273126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40857843</v>
      </c>
      <c r="E230" s="32">
        <f>SUM(E225:E229)</f>
        <v>40857843</v>
      </c>
      <c r="F230" s="32">
        <f>SUM(F225:F229)</f>
        <v>7070464</v>
      </c>
      <c r="G230" s="37">
        <f t="shared" si="42"/>
        <v>0.17305034923160284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7070464</v>
      </c>
      <c r="O230" s="37">
        <f t="shared" si="46"/>
        <v>0.17305034923160284</v>
      </c>
      <c r="P230" s="32">
        <f>SUM(P225:P229)</f>
        <v>7133072</v>
      </c>
      <c r="Q230" s="32">
        <f>SUM(Q225:Q229)</f>
        <v>39392366</v>
      </c>
      <c r="R230" s="32">
        <f>SUM(R225:R229)</f>
        <v>36729404</v>
      </c>
      <c r="S230" s="32">
        <f>SUM(S225:S229)</f>
        <v>7133072</v>
      </c>
      <c r="T230" s="37">
        <f t="shared" si="47"/>
        <v>0.18107752146697662</v>
      </c>
      <c r="U230" s="37">
        <f t="shared" si="48"/>
        <v>-8.7771439850879984E-3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99940515</v>
      </c>
      <c r="E231" s="32">
        <f>SUM(E208:E215,E217:E223,E225:E229)</f>
        <v>95440515</v>
      </c>
      <c r="F231" s="32">
        <f>SUM(F208:F215,F217:F223,F225:F229)</f>
        <v>19700950</v>
      </c>
      <c r="G231" s="37">
        <f t="shared" si="42"/>
        <v>0.19712676085369382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19700950</v>
      </c>
      <c r="O231" s="37">
        <f t="shared" si="46"/>
        <v>0.19712676085369382</v>
      </c>
      <c r="P231" s="32">
        <f>SUM(P208:P215,P217:P223,P225:P229)</f>
        <v>21136725</v>
      </c>
      <c r="Q231" s="32">
        <f>SUM(Q208:Q215,Q217:Q223,Q225:Q229)</f>
        <v>90206983</v>
      </c>
      <c r="R231" s="32">
        <f>SUM(R208:R215,R217:R223,R225:R229)</f>
        <v>92098064</v>
      </c>
      <c r="S231" s="32">
        <f>SUM(S208:S215,S217:S223,S225:S229)</f>
        <v>21136725</v>
      </c>
      <c r="T231" s="37">
        <f t="shared" si="47"/>
        <v>0.23431362292650892</v>
      </c>
      <c r="U231" s="37">
        <f t="shared" si="48"/>
        <v>-6.7927978435637471E-2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7302815</v>
      </c>
      <c r="E234" s="31">
        <v>7302815</v>
      </c>
      <c r="F234" s="31">
        <v>1313566</v>
      </c>
      <c r="G234" s="36">
        <f t="shared" ref="G234:G260" si="49">IF(($D234     =0),0,($F234     /$D234     ))</f>
        <v>0.17987118665884319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1313566</v>
      </c>
      <c r="O234" s="36">
        <f t="shared" ref="O234:O260" si="53">IF(($D234     =0),0,($N234     /$D234     ))</f>
        <v>0.17987118665884319</v>
      </c>
      <c r="P234" s="31">
        <v>699646</v>
      </c>
      <c r="Q234" s="31">
        <v>6935832</v>
      </c>
      <c r="R234" s="31">
        <v>6935832</v>
      </c>
      <c r="S234" s="31">
        <v>699646</v>
      </c>
      <c r="T234" s="36">
        <f t="shared" ref="T234:T260" si="54">IF(($Q234     =0),0,($S234     /$Q234     ))</f>
        <v>0.10087412728566666</v>
      </c>
      <c r="U234" s="36">
        <f t="shared" ref="U234:U260" si="55">IF(($P234     =0),0,(($F234     /$P234     )-1))</f>
        <v>0.87747232171698264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14761610</v>
      </c>
      <c r="E235" s="31">
        <v>14761610</v>
      </c>
      <c r="F235" s="31">
        <v>2375659</v>
      </c>
      <c r="G235" s="36">
        <f t="shared" si="49"/>
        <v>0.16093495221727169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2375659</v>
      </c>
      <c r="O235" s="36">
        <f t="shared" si="53"/>
        <v>0.16093495221727169</v>
      </c>
      <c r="P235" s="31">
        <v>2371651</v>
      </c>
      <c r="Q235" s="31">
        <v>12569760</v>
      </c>
      <c r="R235" s="31">
        <v>12781166</v>
      </c>
      <c r="S235" s="31">
        <v>2371651</v>
      </c>
      <c r="T235" s="36">
        <f t="shared" si="54"/>
        <v>0.18867909968050306</v>
      </c>
      <c r="U235" s="36">
        <f t="shared" si="55"/>
        <v>1.6899619716390646E-3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9164220</v>
      </c>
      <c r="E236" s="31">
        <v>9164220</v>
      </c>
      <c r="F236" s="31">
        <v>1379395</v>
      </c>
      <c r="G236" s="36">
        <f t="shared" si="49"/>
        <v>0.15051962960295584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1379395</v>
      </c>
      <c r="O236" s="36">
        <f t="shared" si="53"/>
        <v>0.15051962960295584</v>
      </c>
      <c r="P236" s="31">
        <v>1747040</v>
      </c>
      <c r="Q236" s="31">
        <v>9263803</v>
      </c>
      <c r="R236" s="31">
        <v>9263803</v>
      </c>
      <c r="S236" s="31">
        <v>1747040</v>
      </c>
      <c r="T236" s="36">
        <f t="shared" si="54"/>
        <v>0.18858777545247885</v>
      </c>
      <c r="U236" s="36">
        <f t="shared" si="55"/>
        <v>-0.21043879934059895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4801965</v>
      </c>
      <c r="E238" s="31">
        <v>4801965</v>
      </c>
      <c r="F238" s="31">
        <v>1362847</v>
      </c>
      <c r="G238" s="36">
        <f t="shared" si="49"/>
        <v>0.28381027350261823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1362847</v>
      </c>
      <c r="O238" s="36">
        <f t="shared" si="53"/>
        <v>0.28381027350261823</v>
      </c>
      <c r="P238" s="31">
        <v>1020408</v>
      </c>
      <c r="Q238" s="31">
        <v>3372485</v>
      </c>
      <c r="R238" s="31">
        <v>3372485</v>
      </c>
      <c r="S238" s="31">
        <v>1020408</v>
      </c>
      <c r="T238" s="36">
        <f t="shared" si="54"/>
        <v>0.30256858073497733</v>
      </c>
      <c r="U238" s="36">
        <f t="shared" si="55"/>
        <v>0.33559027369444383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36030610</v>
      </c>
      <c r="E240" s="32">
        <f>SUM(E234:E239)</f>
        <v>36030610</v>
      </c>
      <c r="F240" s="32">
        <f>SUM(F234:F239)</f>
        <v>6431467</v>
      </c>
      <c r="G240" s="37">
        <f t="shared" si="49"/>
        <v>0.17850008645426763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6431467</v>
      </c>
      <c r="O240" s="37">
        <f t="shared" si="53"/>
        <v>0.17850008645426763</v>
      </c>
      <c r="P240" s="32">
        <f>SUM(P234:P239)</f>
        <v>5838745</v>
      </c>
      <c r="Q240" s="32">
        <f>SUM(Q234:Q239)</f>
        <v>32141880</v>
      </c>
      <c r="R240" s="32">
        <f>SUM(R234:R239)</f>
        <v>32353286</v>
      </c>
      <c r="S240" s="32">
        <f>SUM(S234:S239)</f>
        <v>5838745</v>
      </c>
      <c r="T240" s="37">
        <f t="shared" si="54"/>
        <v>0.18165536676759417</v>
      </c>
      <c r="U240" s="37">
        <f t="shared" si="55"/>
        <v>0.10151530851236013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3389039</v>
      </c>
      <c r="E243" s="31">
        <v>3389039</v>
      </c>
      <c r="F243" s="31">
        <v>1279295</v>
      </c>
      <c r="G243" s="36">
        <f t="shared" si="49"/>
        <v>0.37748016473106388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1279295</v>
      </c>
      <c r="O243" s="36">
        <f t="shared" si="53"/>
        <v>0.37748016473106388</v>
      </c>
      <c r="P243" s="31">
        <v>784202</v>
      </c>
      <c r="Q243" s="31">
        <v>3092208</v>
      </c>
      <c r="R243" s="31">
        <v>3277208</v>
      </c>
      <c r="S243" s="31">
        <v>784202</v>
      </c>
      <c r="T243" s="36">
        <f t="shared" si="54"/>
        <v>0.25360583764093492</v>
      </c>
      <c r="U243" s="36">
        <f t="shared" si="55"/>
        <v>0.63133350845827985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8796684</v>
      </c>
      <c r="E245" s="31">
        <v>8796684</v>
      </c>
      <c r="F245" s="31">
        <v>862845</v>
      </c>
      <c r="G245" s="36">
        <f t="shared" si="49"/>
        <v>9.8087529346285493E-2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862845</v>
      </c>
      <c r="O245" s="36">
        <f t="shared" si="53"/>
        <v>9.8087529346285493E-2</v>
      </c>
      <c r="P245" s="31">
        <v>1560122</v>
      </c>
      <c r="Q245" s="31">
        <v>7345496</v>
      </c>
      <c r="R245" s="31">
        <v>8000508</v>
      </c>
      <c r="S245" s="31">
        <v>1560122</v>
      </c>
      <c r="T245" s="36">
        <f t="shared" si="54"/>
        <v>0.21239164788871984</v>
      </c>
      <c r="U245" s="36">
        <f t="shared" si="55"/>
        <v>-0.44693748309427084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11072299</v>
      </c>
      <c r="E246" s="31">
        <v>11072299</v>
      </c>
      <c r="F246" s="31">
        <v>2549787</v>
      </c>
      <c r="G246" s="36">
        <f t="shared" si="49"/>
        <v>0.23028523705871742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2549787</v>
      </c>
      <c r="O246" s="36">
        <f t="shared" si="53"/>
        <v>0.23028523705871742</v>
      </c>
      <c r="P246" s="31">
        <v>2414622</v>
      </c>
      <c r="Q246" s="31">
        <v>10948955</v>
      </c>
      <c r="R246" s="31">
        <v>10948955</v>
      </c>
      <c r="S246" s="31">
        <v>2414622</v>
      </c>
      <c r="T246" s="36">
        <f t="shared" si="54"/>
        <v>0.2205344710979267</v>
      </c>
      <c r="U246" s="36">
        <f t="shared" si="55"/>
        <v>5.5977705827247481E-2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23258022</v>
      </c>
      <c r="E247" s="32">
        <f>SUM(E241:E246)</f>
        <v>23258022</v>
      </c>
      <c r="F247" s="32">
        <f>SUM(F241:F246)</f>
        <v>4691927</v>
      </c>
      <c r="G247" s="37">
        <f t="shared" si="49"/>
        <v>0.20173370719143699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4691927</v>
      </c>
      <c r="O247" s="37">
        <f t="shared" si="53"/>
        <v>0.20173370719143699</v>
      </c>
      <c r="P247" s="32">
        <f>SUM(P241:P246)</f>
        <v>4758946</v>
      </c>
      <c r="Q247" s="32">
        <f>SUM(Q241:Q246)</f>
        <v>21386659</v>
      </c>
      <c r="R247" s="32">
        <f>SUM(R241:R246)</f>
        <v>22226671</v>
      </c>
      <c r="S247" s="32">
        <f>SUM(S241:S246)</f>
        <v>4758946</v>
      </c>
      <c r="T247" s="37">
        <f t="shared" si="54"/>
        <v>0.22251937527970123</v>
      </c>
      <c r="U247" s="37">
        <f t="shared" si="55"/>
        <v>-1.4082740169777064E-2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211342</v>
      </c>
      <c r="E248" s="31">
        <v>211342</v>
      </c>
      <c r="F248" s="31">
        <v>21491</v>
      </c>
      <c r="G248" s="36">
        <f t="shared" si="49"/>
        <v>0.10168825884112008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21491</v>
      </c>
      <c r="O248" s="36">
        <f t="shared" si="53"/>
        <v>0.10168825884112008</v>
      </c>
      <c r="P248" s="31">
        <v>0</v>
      </c>
      <c r="Q248" s="31">
        <v>0</v>
      </c>
      <c r="R248" s="31">
        <v>200705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19208445</v>
      </c>
      <c r="E253" s="31">
        <v>19208445</v>
      </c>
      <c r="F253" s="31">
        <v>5616386</v>
      </c>
      <c r="G253" s="36">
        <f t="shared" si="49"/>
        <v>0.29239149759389688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5616386</v>
      </c>
      <c r="O253" s="36">
        <f t="shared" si="53"/>
        <v>0.29239149759389688</v>
      </c>
      <c r="P253" s="31">
        <v>3840823</v>
      </c>
      <c r="Q253" s="31">
        <v>17498787</v>
      </c>
      <c r="R253" s="31">
        <v>19020548</v>
      </c>
      <c r="S253" s="31">
        <v>3840823</v>
      </c>
      <c r="T253" s="36">
        <f t="shared" si="54"/>
        <v>0.21949081384898278</v>
      </c>
      <c r="U253" s="36">
        <f t="shared" si="55"/>
        <v>0.46228711919294385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19419787</v>
      </c>
      <c r="E254" s="32">
        <f>SUM(E248:E253)</f>
        <v>19419787</v>
      </c>
      <c r="F254" s="32">
        <f>SUM(F248:F253)</f>
        <v>5637877</v>
      </c>
      <c r="G254" s="37">
        <f t="shared" si="49"/>
        <v>0.29031610902838428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5637877</v>
      </c>
      <c r="O254" s="37">
        <f t="shared" si="53"/>
        <v>0.29031610902838428</v>
      </c>
      <c r="P254" s="32">
        <f>SUM(P248:P253)</f>
        <v>3840823</v>
      </c>
      <c r="Q254" s="32">
        <f>SUM(Q248:Q253)</f>
        <v>17498787</v>
      </c>
      <c r="R254" s="32">
        <f>SUM(R248:R253)</f>
        <v>19221253</v>
      </c>
      <c r="S254" s="32">
        <f>SUM(S248:S253)</f>
        <v>3840823</v>
      </c>
      <c r="T254" s="37">
        <f t="shared" si="54"/>
        <v>0.21949081384898278</v>
      </c>
      <c r="U254" s="37">
        <f t="shared" si="55"/>
        <v>0.46788253455053774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6321269</v>
      </c>
      <c r="E255" s="31">
        <v>6321269</v>
      </c>
      <c r="F255" s="31">
        <v>1585112</v>
      </c>
      <c r="G255" s="36">
        <f t="shared" si="49"/>
        <v>0.25075851067246152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1585112</v>
      </c>
      <c r="O255" s="36">
        <f t="shared" si="53"/>
        <v>0.25075851067246152</v>
      </c>
      <c r="P255" s="31">
        <v>1308631</v>
      </c>
      <c r="Q255" s="31">
        <v>6000911</v>
      </c>
      <c r="R255" s="31">
        <v>6000911</v>
      </c>
      <c r="S255" s="31">
        <v>1308631</v>
      </c>
      <c r="T255" s="36">
        <f t="shared" si="54"/>
        <v>0.21807205605948829</v>
      </c>
      <c r="U255" s="36">
        <f t="shared" si="55"/>
        <v>0.21127498890061447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2637956</v>
      </c>
      <c r="E257" s="31">
        <v>2637956</v>
      </c>
      <c r="F257" s="31">
        <v>584670</v>
      </c>
      <c r="G257" s="36">
        <f t="shared" si="49"/>
        <v>0.22163751025415132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584670</v>
      </c>
      <c r="O257" s="36">
        <f t="shared" si="53"/>
        <v>0.22163751025415132</v>
      </c>
      <c r="P257" s="31">
        <v>15553</v>
      </c>
      <c r="Q257" s="31">
        <v>4774930</v>
      </c>
      <c r="R257" s="31">
        <v>4703594</v>
      </c>
      <c r="S257" s="31">
        <v>15553</v>
      </c>
      <c r="T257" s="36">
        <f t="shared" si="54"/>
        <v>3.2572205246987913E-3</v>
      </c>
      <c r="U257" s="36">
        <f t="shared" si="55"/>
        <v>36.592104417154246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6711787</v>
      </c>
      <c r="E258" s="31">
        <v>6711787</v>
      </c>
      <c r="F258" s="31">
        <v>1678645</v>
      </c>
      <c r="G258" s="36">
        <f t="shared" si="49"/>
        <v>0.25010403339676901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1678645</v>
      </c>
      <c r="O258" s="36">
        <f t="shared" si="53"/>
        <v>0.25010403339676901</v>
      </c>
      <c r="P258" s="31">
        <v>1573315</v>
      </c>
      <c r="Q258" s="31">
        <v>6885460</v>
      </c>
      <c r="R258" s="31">
        <v>6785278</v>
      </c>
      <c r="S258" s="31">
        <v>1573315</v>
      </c>
      <c r="T258" s="36">
        <f t="shared" si="54"/>
        <v>0.22849816860456673</v>
      </c>
      <c r="U258" s="36">
        <f t="shared" si="55"/>
        <v>6.6947814010544615E-2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15671012</v>
      </c>
      <c r="E259" s="32">
        <f>SUM(E255:E258)</f>
        <v>15671012</v>
      </c>
      <c r="F259" s="32">
        <f>SUM(F255:F258)</f>
        <v>3848427</v>
      </c>
      <c r="G259" s="37">
        <f t="shared" si="49"/>
        <v>0.245576163173125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3848427</v>
      </c>
      <c r="O259" s="37">
        <f t="shared" si="53"/>
        <v>0.245576163173125</v>
      </c>
      <c r="P259" s="32">
        <f>SUM(P255:P258)</f>
        <v>2897499</v>
      </c>
      <c r="Q259" s="32">
        <f>SUM(Q255:Q258)</f>
        <v>17661301</v>
      </c>
      <c r="R259" s="32">
        <f>SUM(R255:R258)</f>
        <v>17489783</v>
      </c>
      <c r="S259" s="32">
        <f>SUM(S255:S258)</f>
        <v>2897499</v>
      </c>
      <c r="T259" s="37">
        <f t="shared" si="54"/>
        <v>0.16405920492493731</v>
      </c>
      <c r="U259" s="37">
        <f t="shared" si="55"/>
        <v>0.32818924182545017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94379431</v>
      </c>
      <c r="E260" s="32">
        <f>SUM(E234:E239,E241:E246,E248:E253,E255:E258)</f>
        <v>94379431</v>
      </c>
      <c r="F260" s="32">
        <f>SUM(F234:F239,F241:F246,F248:F253,F255:F258)</f>
        <v>20609698</v>
      </c>
      <c r="G260" s="37">
        <f t="shared" si="49"/>
        <v>0.21837065324117075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20609698</v>
      </c>
      <c r="O260" s="37">
        <f t="shared" si="53"/>
        <v>0.21837065324117075</v>
      </c>
      <c r="P260" s="32">
        <f>SUM(P234:P239,P241:P246,P248:P253,P255:P258)</f>
        <v>17336013</v>
      </c>
      <c r="Q260" s="32">
        <f>SUM(Q234:Q239,Q241:Q246,Q248:Q253,Q255:Q258)</f>
        <v>88688627</v>
      </c>
      <c r="R260" s="32">
        <f>SUM(R234:R239,R241:R246,R248:R253,R255:R258)</f>
        <v>91290993</v>
      </c>
      <c r="S260" s="32">
        <f>SUM(S234:S239,S241:S246,S248:S253,S255:S258)</f>
        <v>17336013</v>
      </c>
      <c r="T260" s="37">
        <f t="shared" si="54"/>
        <v>0.19547053084946281</v>
      </c>
      <c r="U260" s="37">
        <f t="shared" si="55"/>
        <v>0.1888372487953256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2829366</v>
      </c>
      <c r="E263" s="31">
        <v>2829366</v>
      </c>
      <c r="F263" s="31">
        <v>564760</v>
      </c>
      <c r="G263" s="36">
        <f t="shared" ref="G263:G299" si="56">IF(($D263     =0),0,($F263     /$D263     ))</f>
        <v>0.19960655496673108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564760</v>
      </c>
      <c r="O263" s="36">
        <f t="shared" ref="O263:O299" si="60">IF(($D263     =0),0,($N263     /$D263     ))</f>
        <v>0.19960655496673108</v>
      </c>
      <c r="P263" s="31">
        <v>307230</v>
      </c>
      <c r="Q263" s="31">
        <v>2367800</v>
      </c>
      <c r="R263" s="31">
        <v>2050216</v>
      </c>
      <c r="S263" s="31">
        <v>307230</v>
      </c>
      <c r="T263" s="36">
        <f t="shared" ref="T263:T299" si="61">IF(($Q263     =0),0,($S263     /$Q263     ))</f>
        <v>0.12975335754709014</v>
      </c>
      <c r="U263" s="36">
        <f t="shared" ref="U263:U299" si="62">IF(($P263     =0),0,(($F263     /$P263     )-1))</f>
        <v>0.83823194349510133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8968851</v>
      </c>
      <c r="E264" s="31">
        <v>8968851</v>
      </c>
      <c r="F264" s="31">
        <v>12610</v>
      </c>
      <c r="G264" s="36">
        <f t="shared" si="56"/>
        <v>1.4059771981940607E-3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12610</v>
      </c>
      <c r="O264" s="36">
        <f t="shared" si="60"/>
        <v>1.4059771981940607E-3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5235200</v>
      </c>
      <c r="E266" s="31">
        <v>5235200</v>
      </c>
      <c r="F266" s="31">
        <v>879913</v>
      </c>
      <c r="G266" s="36">
        <f t="shared" si="56"/>
        <v>0.1680762912591687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879913</v>
      </c>
      <c r="O266" s="36">
        <f t="shared" si="60"/>
        <v>0.1680762912591687</v>
      </c>
      <c r="P266" s="31">
        <v>841267</v>
      </c>
      <c r="Q266" s="31">
        <v>4267674</v>
      </c>
      <c r="R266" s="31">
        <v>4189608</v>
      </c>
      <c r="S266" s="31">
        <v>841267</v>
      </c>
      <c r="T266" s="36">
        <f t="shared" si="61"/>
        <v>0.19712541304701342</v>
      </c>
      <c r="U266" s="36">
        <f t="shared" si="62"/>
        <v>4.5937853261806216E-2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17033417</v>
      </c>
      <c r="E267" s="32">
        <f>SUM(E263:E266)</f>
        <v>17033417</v>
      </c>
      <c r="F267" s="32">
        <f>SUM(F263:F266)</f>
        <v>1457283</v>
      </c>
      <c r="G267" s="37">
        <f t="shared" si="56"/>
        <v>8.5554354713443581E-2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1457283</v>
      </c>
      <c r="O267" s="37">
        <f t="shared" si="60"/>
        <v>8.5554354713443581E-2</v>
      </c>
      <c r="P267" s="32">
        <f>SUM(P263:P266)</f>
        <v>1148497</v>
      </c>
      <c r="Q267" s="32">
        <f>SUM(Q263:Q266)</f>
        <v>6635474</v>
      </c>
      <c r="R267" s="32">
        <f>SUM(R263:R266)</f>
        <v>6239824</v>
      </c>
      <c r="S267" s="32">
        <f>SUM(S263:S266)</f>
        <v>1148497</v>
      </c>
      <c r="T267" s="37">
        <f t="shared" si="61"/>
        <v>0.17308439457377123</v>
      </c>
      <c r="U267" s="37">
        <f t="shared" si="62"/>
        <v>0.2688609547957026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1279858</v>
      </c>
      <c r="E268" s="31">
        <v>1279858</v>
      </c>
      <c r="F268" s="31">
        <v>36781</v>
      </c>
      <c r="G268" s="36">
        <f t="shared" si="56"/>
        <v>2.8738344410082994E-2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36781</v>
      </c>
      <c r="O268" s="36">
        <f t="shared" si="60"/>
        <v>2.8738344410082994E-2</v>
      </c>
      <c r="P268" s="31">
        <v>79780</v>
      </c>
      <c r="Q268" s="31">
        <v>407523</v>
      </c>
      <c r="R268" s="31">
        <v>104950</v>
      </c>
      <c r="S268" s="31">
        <v>79780</v>
      </c>
      <c r="T268" s="36">
        <f t="shared" si="61"/>
        <v>0.19576809161691489</v>
      </c>
      <c r="U268" s="36">
        <f t="shared" si="62"/>
        <v>-0.53896966658310352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1346544</v>
      </c>
      <c r="E269" s="31">
        <v>1346544</v>
      </c>
      <c r="F269" s="31">
        <v>144951</v>
      </c>
      <c r="G269" s="36">
        <f t="shared" si="56"/>
        <v>0.10764668662888105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144951</v>
      </c>
      <c r="O269" s="36">
        <f t="shared" si="60"/>
        <v>0.10764668662888105</v>
      </c>
      <c r="P269" s="31">
        <v>279720</v>
      </c>
      <c r="Q269" s="31">
        <v>2030206</v>
      </c>
      <c r="R269" s="31">
        <v>1277974</v>
      </c>
      <c r="S269" s="31">
        <v>279720</v>
      </c>
      <c r="T269" s="36">
        <f t="shared" si="61"/>
        <v>0.13777912192161781</v>
      </c>
      <c r="U269" s="36">
        <f t="shared" si="62"/>
        <v>-0.48179965679965675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1865936</v>
      </c>
      <c r="E271" s="31">
        <v>1865936</v>
      </c>
      <c r="F271" s="31">
        <v>266927</v>
      </c>
      <c r="G271" s="36">
        <f t="shared" si="56"/>
        <v>0.14305260201850439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266927</v>
      </c>
      <c r="O271" s="36">
        <f t="shared" si="60"/>
        <v>0.14305260201850439</v>
      </c>
      <c r="P271" s="31">
        <v>338631</v>
      </c>
      <c r="Q271" s="31">
        <v>1713461</v>
      </c>
      <c r="R271" s="31">
        <v>1770719</v>
      </c>
      <c r="S271" s="31">
        <v>338631</v>
      </c>
      <c r="T271" s="36">
        <f t="shared" si="61"/>
        <v>0.19762982641565813</v>
      </c>
      <c r="U271" s="36">
        <f t="shared" si="62"/>
        <v>-0.21174670954519814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1168204</v>
      </c>
      <c r="E274" s="31">
        <v>1168204</v>
      </c>
      <c r="F274" s="31">
        <v>222351</v>
      </c>
      <c r="G274" s="36">
        <f t="shared" si="56"/>
        <v>0.19033576327422266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222351</v>
      </c>
      <c r="O274" s="36">
        <f t="shared" si="60"/>
        <v>0.19033576327422266</v>
      </c>
      <c r="P274" s="31">
        <v>253800</v>
      </c>
      <c r="Q274" s="31">
        <v>1163633</v>
      </c>
      <c r="R274" s="31">
        <v>1090608</v>
      </c>
      <c r="S274" s="31">
        <v>253800</v>
      </c>
      <c r="T274" s="36">
        <f t="shared" si="61"/>
        <v>0.21811000547423456</v>
      </c>
      <c r="U274" s="36">
        <f t="shared" si="62"/>
        <v>-0.12391252955082743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5660542</v>
      </c>
      <c r="E275" s="32">
        <f>SUM(E268:E274)</f>
        <v>5660542</v>
      </c>
      <c r="F275" s="32">
        <f>SUM(F268:F274)</f>
        <v>671010</v>
      </c>
      <c r="G275" s="37">
        <f t="shared" si="56"/>
        <v>0.11854165201848162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671010</v>
      </c>
      <c r="O275" s="37">
        <f t="shared" si="60"/>
        <v>0.11854165201848162</v>
      </c>
      <c r="P275" s="32">
        <f>SUM(P268:P274)</f>
        <v>951931</v>
      </c>
      <c r="Q275" s="32">
        <f>SUM(Q268:Q274)</f>
        <v>5314823</v>
      </c>
      <c r="R275" s="32">
        <f>SUM(R268:R274)</f>
        <v>4244251</v>
      </c>
      <c r="S275" s="32">
        <f>SUM(S268:S274)</f>
        <v>951931</v>
      </c>
      <c r="T275" s="37">
        <f t="shared" si="61"/>
        <v>0.17910869280124664</v>
      </c>
      <c r="U275" s="37">
        <f t="shared" si="62"/>
        <v>-0.29510647305319393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1076853</v>
      </c>
      <c r="E278" s="31">
        <v>1076853</v>
      </c>
      <c r="F278" s="31">
        <v>4446</v>
      </c>
      <c r="G278" s="36">
        <f t="shared" si="56"/>
        <v>4.1286972316555738E-3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4446</v>
      </c>
      <c r="O278" s="36">
        <f t="shared" si="60"/>
        <v>4.1286972316555738E-3</v>
      </c>
      <c r="P278" s="31">
        <v>390995</v>
      </c>
      <c r="Q278" s="31">
        <v>1053523</v>
      </c>
      <c r="R278" s="31">
        <v>1565218</v>
      </c>
      <c r="S278" s="31">
        <v>390995</v>
      </c>
      <c r="T278" s="36">
        <f t="shared" si="61"/>
        <v>0.37113095774843075</v>
      </c>
      <c r="U278" s="36">
        <f t="shared" si="62"/>
        <v>-0.9886290106011586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7428692</v>
      </c>
      <c r="E284" s="31">
        <v>7428692</v>
      </c>
      <c r="F284" s="31">
        <v>1727338</v>
      </c>
      <c r="G284" s="36">
        <f t="shared" si="56"/>
        <v>0.23252249521180848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1727338</v>
      </c>
      <c r="O284" s="36">
        <f t="shared" si="60"/>
        <v>0.23252249521180848</v>
      </c>
      <c r="P284" s="31">
        <v>1707293</v>
      </c>
      <c r="Q284" s="31">
        <v>6872203</v>
      </c>
      <c r="R284" s="31">
        <v>6851685</v>
      </c>
      <c r="S284" s="31">
        <v>1707293</v>
      </c>
      <c r="T284" s="36">
        <f t="shared" si="61"/>
        <v>0.24843459950179003</v>
      </c>
      <c r="U284" s="36">
        <f t="shared" si="62"/>
        <v>1.1740808402541436E-2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8505545</v>
      </c>
      <c r="E285" s="32">
        <f>SUM(E276:E284)</f>
        <v>8505545</v>
      </c>
      <c r="F285" s="32">
        <f>SUM(F276:F284)</f>
        <v>1731784</v>
      </c>
      <c r="G285" s="37">
        <f t="shared" si="56"/>
        <v>0.20360647083755362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1731784</v>
      </c>
      <c r="O285" s="37">
        <f t="shared" si="60"/>
        <v>0.20360647083755362</v>
      </c>
      <c r="P285" s="32">
        <f>SUM(P276:P284)</f>
        <v>2098288</v>
      </c>
      <c r="Q285" s="32">
        <f>SUM(Q276:Q284)</f>
        <v>7925726</v>
      </c>
      <c r="R285" s="32">
        <f>SUM(R276:R284)</f>
        <v>8416903</v>
      </c>
      <c r="S285" s="32">
        <f>SUM(S276:S284)</f>
        <v>2098288</v>
      </c>
      <c r="T285" s="37">
        <f t="shared" si="61"/>
        <v>0.26474394900858295</v>
      </c>
      <c r="U285" s="37">
        <f t="shared" si="62"/>
        <v>-0.17466811038332197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1753170</v>
      </c>
      <c r="E286" s="31">
        <v>1753170</v>
      </c>
      <c r="F286" s="31">
        <v>352061</v>
      </c>
      <c r="G286" s="36">
        <f t="shared" si="56"/>
        <v>0.20081395415162248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352061</v>
      </c>
      <c r="O286" s="36">
        <f t="shared" si="60"/>
        <v>0.20081395415162248</v>
      </c>
      <c r="P286" s="31">
        <v>301131</v>
      </c>
      <c r="Q286" s="31">
        <v>2195667</v>
      </c>
      <c r="R286" s="31">
        <v>1674515</v>
      </c>
      <c r="S286" s="31">
        <v>301131</v>
      </c>
      <c r="T286" s="36">
        <f t="shared" si="61"/>
        <v>0.13714784618979106</v>
      </c>
      <c r="U286" s="36">
        <f t="shared" si="62"/>
        <v>0.16912905014761015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732332</v>
      </c>
      <c r="E288" s="31">
        <v>732332</v>
      </c>
      <c r="F288" s="31">
        <v>232245</v>
      </c>
      <c r="G288" s="36">
        <f t="shared" si="56"/>
        <v>0.31713075490351372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232245</v>
      </c>
      <c r="O288" s="36">
        <f t="shared" si="60"/>
        <v>0.31713075490351372</v>
      </c>
      <c r="P288" s="31">
        <v>0</v>
      </c>
      <c r="Q288" s="31">
        <v>705583</v>
      </c>
      <c r="R288" s="31">
        <v>705599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2016770</v>
      </c>
      <c r="E289" s="31">
        <v>2016770</v>
      </c>
      <c r="F289" s="31">
        <v>302827</v>
      </c>
      <c r="G289" s="36">
        <f t="shared" si="56"/>
        <v>0.15015445489569956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302827</v>
      </c>
      <c r="O289" s="36">
        <f t="shared" si="60"/>
        <v>0.15015445489569956</v>
      </c>
      <c r="P289" s="31">
        <v>120123</v>
      </c>
      <c r="Q289" s="31">
        <v>1035166</v>
      </c>
      <c r="R289" s="31">
        <v>1387375</v>
      </c>
      <c r="S289" s="31">
        <v>120123</v>
      </c>
      <c r="T289" s="36">
        <f t="shared" si="61"/>
        <v>0.11604225795669487</v>
      </c>
      <c r="U289" s="36">
        <f t="shared" si="62"/>
        <v>1.5209743346403268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4486447</v>
      </c>
      <c r="E290" s="31">
        <v>4486447</v>
      </c>
      <c r="F290" s="31">
        <v>962649</v>
      </c>
      <c r="G290" s="36">
        <f t="shared" si="56"/>
        <v>0.21456823183245005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962649</v>
      </c>
      <c r="O290" s="36">
        <f t="shared" si="60"/>
        <v>0.21456823183245005</v>
      </c>
      <c r="P290" s="31">
        <v>1043521</v>
      </c>
      <c r="Q290" s="31">
        <v>4307176</v>
      </c>
      <c r="R290" s="31">
        <v>4287089</v>
      </c>
      <c r="S290" s="31">
        <v>1043521</v>
      </c>
      <c r="T290" s="36">
        <f t="shared" si="61"/>
        <v>0.24227498481603724</v>
      </c>
      <c r="U290" s="36">
        <f t="shared" si="62"/>
        <v>-7.7499159096941939E-2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4377654</v>
      </c>
      <c r="E291" s="31">
        <v>4377654</v>
      </c>
      <c r="F291" s="31">
        <v>323828</v>
      </c>
      <c r="G291" s="36">
        <f t="shared" si="56"/>
        <v>7.3972954463737889E-2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323828</v>
      </c>
      <c r="O291" s="36">
        <f t="shared" si="60"/>
        <v>7.3972954463737889E-2</v>
      </c>
      <c r="P291" s="31">
        <v>879642</v>
      </c>
      <c r="Q291" s="31">
        <v>3985330</v>
      </c>
      <c r="R291" s="31">
        <v>4060617</v>
      </c>
      <c r="S291" s="31">
        <v>879642</v>
      </c>
      <c r="T291" s="36">
        <f t="shared" si="61"/>
        <v>0.22071999056539859</v>
      </c>
      <c r="U291" s="36">
        <f t="shared" si="62"/>
        <v>-0.63186387189333848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13366373</v>
      </c>
      <c r="E292" s="32">
        <f>SUM(E286:E291)</f>
        <v>13366373</v>
      </c>
      <c r="F292" s="32">
        <f>SUM(F286:F291)</f>
        <v>2173610</v>
      </c>
      <c r="G292" s="37">
        <f t="shared" si="56"/>
        <v>0.16261778718879086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2173610</v>
      </c>
      <c r="O292" s="37">
        <f t="shared" si="60"/>
        <v>0.16261778718879086</v>
      </c>
      <c r="P292" s="32">
        <f>SUM(P286:P291)</f>
        <v>2344417</v>
      </c>
      <c r="Q292" s="32">
        <f>SUM(Q286:Q291)</f>
        <v>12228922</v>
      </c>
      <c r="R292" s="32">
        <f>SUM(R286:R291)</f>
        <v>12115195</v>
      </c>
      <c r="S292" s="32">
        <f>SUM(S286:S291)</f>
        <v>2344417</v>
      </c>
      <c r="T292" s="37">
        <f t="shared" si="61"/>
        <v>0.19171084744836872</v>
      </c>
      <c r="U292" s="37">
        <f t="shared" si="62"/>
        <v>-7.2856919225547379E-2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6675918</v>
      </c>
      <c r="E293" s="31">
        <v>6675918</v>
      </c>
      <c r="F293" s="31">
        <v>1420206</v>
      </c>
      <c r="G293" s="36">
        <f t="shared" si="56"/>
        <v>0.21273568668758364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1420206</v>
      </c>
      <c r="O293" s="36">
        <f t="shared" si="60"/>
        <v>0.21273568668758364</v>
      </c>
      <c r="P293" s="31">
        <v>1176988</v>
      </c>
      <c r="Q293" s="31">
        <v>6538094</v>
      </c>
      <c r="R293" s="31">
        <v>6538094</v>
      </c>
      <c r="S293" s="31">
        <v>1176988</v>
      </c>
      <c r="T293" s="36">
        <f t="shared" si="61"/>
        <v>0.18002004865638213</v>
      </c>
      <c r="U293" s="36">
        <f t="shared" si="62"/>
        <v>0.20664441778505815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3998404</v>
      </c>
      <c r="E297" s="31">
        <v>3998404</v>
      </c>
      <c r="F297" s="31">
        <v>355107</v>
      </c>
      <c r="G297" s="36">
        <f t="shared" si="56"/>
        <v>8.8812186062238827E-2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355107</v>
      </c>
      <c r="O297" s="36">
        <f t="shared" si="60"/>
        <v>8.8812186062238827E-2</v>
      </c>
      <c r="P297" s="31">
        <v>772833</v>
      </c>
      <c r="Q297" s="31">
        <v>3472210</v>
      </c>
      <c r="R297" s="31">
        <v>3472210</v>
      </c>
      <c r="S297" s="31">
        <v>772833</v>
      </c>
      <c r="T297" s="36">
        <f t="shared" si="61"/>
        <v>0.22257668746993989</v>
      </c>
      <c r="U297" s="36">
        <f t="shared" si="62"/>
        <v>-0.54051263338910216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10674322</v>
      </c>
      <c r="E298" s="32">
        <f>SUM(E293:E297)</f>
        <v>10674322</v>
      </c>
      <c r="F298" s="32">
        <f>SUM(F293:F297)</f>
        <v>1775313</v>
      </c>
      <c r="G298" s="37">
        <f t="shared" si="56"/>
        <v>0.16631623067020088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1775313</v>
      </c>
      <c r="O298" s="37">
        <f t="shared" si="60"/>
        <v>0.16631623067020088</v>
      </c>
      <c r="P298" s="32">
        <f>SUM(P293:P297)</f>
        <v>1949821</v>
      </c>
      <c r="Q298" s="32">
        <f>SUM(Q293:Q297)</f>
        <v>10010304</v>
      </c>
      <c r="R298" s="32">
        <f>SUM(R293:R297)</f>
        <v>10010304</v>
      </c>
      <c r="S298" s="32">
        <f>SUM(S293:S297)</f>
        <v>1949821</v>
      </c>
      <c r="T298" s="37">
        <f t="shared" si="61"/>
        <v>0.19478139724827537</v>
      </c>
      <c r="U298" s="37">
        <f t="shared" si="62"/>
        <v>-8.9499497646194137E-2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55240199</v>
      </c>
      <c r="E299" s="32">
        <f>SUM(E263:E266,E268:E274,E276:E284,E286:E291,E293:E297)</f>
        <v>55240199</v>
      </c>
      <c r="F299" s="32">
        <f>SUM(F263:F266,F268:F274,F276:F284,F286:F291,F293:F297)</f>
        <v>7809000</v>
      </c>
      <c r="G299" s="37">
        <f t="shared" si="56"/>
        <v>0.14136444367262327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7809000</v>
      </c>
      <c r="O299" s="37">
        <f t="shared" si="60"/>
        <v>0.14136444367262327</v>
      </c>
      <c r="P299" s="32">
        <f>SUM(P263:P266,P268:P274,P276:P284,P286:P291,P293:P297)</f>
        <v>8492954</v>
      </c>
      <c r="Q299" s="32">
        <f>SUM(Q263:Q266,Q268:Q274,Q276:Q284,Q286:Q291,Q293:Q297)</f>
        <v>42115249</v>
      </c>
      <c r="R299" s="32">
        <f>SUM(R263:R266,R268:R274,R276:R284,R286:R291,R293:R297)</f>
        <v>41026477</v>
      </c>
      <c r="S299" s="32">
        <f>SUM(S263:S266,S268:S274,S276:S284,S286:S291,S293:S297)</f>
        <v>8492954</v>
      </c>
      <c r="T299" s="37">
        <f t="shared" si="61"/>
        <v>0.20165983109823238</v>
      </c>
      <c r="U299" s="37">
        <f t="shared" si="62"/>
        <v>-8.0531932705628639E-2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61987313</v>
      </c>
      <c r="E302" s="31">
        <v>61987313</v>
      </c>
      <c r="F302" s="31">
        <v>14501392</v>
      </c>
      <c r="G302" s="36">
        <f t="shared" ref="G302:G339" si="63">IF(($D302     =0),0,($F302     /$D302     ))</f>
        <v>0.23394129053472604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14501392</v>
      </c>
      <c r="O302" s="36">
        <f t="shared" ref="O302:O339" si="67">IF(($D302     =0),0,($N302     /$D302     ))</f>
        <v>0.23394129053472604</v>
      </c>
      <c r="P302" s="31">
        <v>13065803</v>
      </c>
      <c r="Q302" s="31">
        <v>55860350</v>
      </c>
      <c r="R302" s="31">
        <v>57771688</v>
      </c>
      <c r="S302" s="31">
        <v>13065803</v>
      </c>
      <c r="T302" s="36">
        <f t="shared" ref="T302:T339" si="68">IF(($Q302     =0),0,($S302     /$Q302     ))</f>
        <v>0.23390120183636515</v>
      </c>
      <c r="U302" s="36">
        <f t="shared" ref="U302:U339" si="69">IF(($P302     =0),0,(($F302     /$P302     )-1))</f>
        <v>0.10987376742171917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61987313</v>
      </c>
      <c r="E303" s="32">
        <f>E302</f>
        <v>61987313</v>
      </c>
      <c r="F303" s="32">
        <f>F302</f>
        <v>14501392</v>
      </c>
      <c r="G303" s="37">
        <f t="shared" si="63"/>
        <v>0.23394129053472604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14501392</v>
      </c>
      <c r="O303" s="37">
        <f t="shared" si="67"/>
        <v>0.23394129053472604</v>
      </c>
      <c r="P303" s="32">
        <f>P302</f>
        <v>13065803</v>
      </c>
      <c r="Q303" s="32">
        <f>Q302</f>
        <v>55860350</v>
      </c>
      <c r="R303" s="32">
        <f>R302</f>
        <v>57771688</v>
      </c>
      <c r="S303" s="32">
        <f>S302</f>
        <v>13065803</v>
      </c>
      <c r="T303" s="37">
        <f t="shared" si="68"/>
        <v>0.23390120183636515</v>
      </c>
      <c r="U303" s="37">
        <f t="shared" si="69"/>
        <v>0.10987376742171917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1206734</v>
      </c>
      <c r="E305" s="31">
        <v>1206734</v>
      </c>
      <c r="F305" s="31">
        <v>267262</v>
      </c>
      <c r="G305" s="36">
        <f t="shared" si="63"/>
        <v>0.22147548672698375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267262</v>
      </c>
      <c r="O305" s="36">
        <f t="shared" si="67"/>
        <v>0.22147548672698375</v>
      </c>
      <c r="P305" s="31">
        <v>240471</v>
      </c>
      <c r="Q305" s="31">
        <v>1081820</v>
      </c>
      <c r="R305" s="31">
        <v>1142651</v>
      </c>
      <c r="S305" s="31">
        <v>240471</v>
      </c>
      <c r="T305" s="36">
        <f t="shared" si="68"/>
        <v>0.22228374406093435</v>
      </c>
      <c r="U305" s="36">
        <f t="shared" si="69"/>
        <v>0.11141052351426994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1576972</v>
      </c>
      <c r="E306" s="31">
        <v>1576972</v>
      </c>
      <c r="F306" s="31">
        <v>387736</v>
      </c>
      <c r="G306" s="36">
        <f t="shared" si="63"/>
        <v>0.24587373777086721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387736</v>
      </c>
      <c r="O306" s="36">
        <f t="shared" si="67"/>
        <v>0.24587373777086721</v>
      </c>
      <c r="P306" s="31">
        <v>236623</v>
      </c>
      <c r="Q306" s="31">
        <v>1500280</v>
      </c>
      <c r="R306" s="31">
        <v>1160400</v>
      </c>
      <c r="S306" s="31">
        <v>236623</v>
      </c>
      <c r="T306" s="36">
        <f t="shared" si="68"/>
        <v>0.15771922574452768</v>
      </c>
      <c r="U306" s="36">
        <f t="shared" si="69"/>
        <v>0.63862346432933403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4160556</v>
      </c>
      <c r="E307" s="31">
        <v>4160556</v>
      </c>
      <c r="F307" s="31">
        <v>987917</v>
      </c>
      <c r="G307" s="36">
        <f t="shared" si="63"/>
        <v>0.23744831219673523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987917</v>
      </c>
      <c r="O307" s="36">
        <f t="shared" si="67"/>
        <v>0.23744831219673523</v>
      </c>
      <c r="P307" s="31">
        <v>836140</v>
      </c>
      <c r="Q307" s="31">
        <v>4179405</v>
      </c>
      <c r="R307" s="31">
        <v>4172615</v>
      </c>
      <c r="S307" s="31">
        <v>836140</v>
      </c>
      <c r="T307" s="36">
        <f t="shared" si="68"/>
        <v>0.20006197054365393</v>
      </c>
      <c r="U307" s="36">
        <f t="shared" si="69"/>
        <v>0.18152103714688939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3152478</v>
      </c>
      <c r="E308" s="31">
        <v>3152478</v>
      </c>
      <c r="F308" s="31">
        <v>454441</v>
      </c>
      <c r="G308" s="36">
        <f t="shared" si="63"/>
        <v>0.14415358330811506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454441</v>
      </c>
      <c r="O308" s="36">
        <f t="shared" si="67"/>
        <v>0.14415358330811506</v>
      </c>
      <c r="P308" s="31">
        <v>442582</v>
      </c>
      <c r="Q308" s="31">
        <v>2143636</v>
      </c>
      <c r="R308" s="31">
        <v>2557836</v>
      </c>
      <c r="S308" s="31">
        <v>442582</v>
      </c>
      <c r="T308" s="36">
        <f t="shared" si="68"/>
        <v>0.2064632241667895</v>
      </c>
      <c r="U308" s="36">
        <f t="shared" si="69"/>
        <v>2.6795034592459688E-2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2461841</v>
      </c>
      <c r="E309" s="31">
        <v>2461841</v>
      </c>
      <c r="F309" s="31">
        <v>337651</v>
      </c>
      <c r="G309" s="36">
        <f t="shared" si="63"/>
        <v>0.13715386168318749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337651</v>
      </c>
      <c r="O309" s="36">
        <f t="shared" si="67"/>
        <v>0.13715386168318749</v>
      </c>
      <c r="P309" s="31">
        <v>298932</v>
      </c>
      <c r="Q309" s="31">
        <v>2286012</v>
      </c>
      <c r="R309" s="31">
        <v>2286012</v>
      </c>
      <c r="S309" s="31">
        <v>298932</v>
      </c>
      <c r="T309" s="36">
        <f t="shared" si="68"/>
        <v>0.13076571776526108</v>
      </c>
      <c r="U309" s="36">
        <f t="shared" si="69"/>
        <v>0.12952444034094701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12558581</v>
      </c>
      <c r="E310" s="32">
        <f>SUM(E304:E309)</f>
        <v>12558581</v>
      </c>
      <c r="F310" s="32">
        <f>SUM(F304:F309)</f>
        <v>2435007</v>
      </c>
      <c r="G310" s="37">
        <f t="shared" si="63"/>
        <v>0.19389188953752021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2435007</v>
      </c>
      <c r="O310" s="37">
        <f t="shared" si="67"/>
        <v>0.19389188953752021</v>
      </c>
      <c r="P310" s="32">
        <f>SUM(P304:P309)</f>
        <v>2054748</v>
      </c>
      <c r="Q310" s="32">
        <f>SUM(Q304:Q309)</f>
        <v>11191153</v>
      </c>
      <c r="R310" s="32">
        <f>SUM(R304:R309)</f>
        <v>11319514</v>
      </c>
      <c r="S310" s="32">
        <f>SUM(S304:S309)</f>
        <v>2054748</v>
      </c>
      <c r="T310" s="37">
        <f t="shared" si="68"/>
        <v>0.18360467415645199</v>
      </c>
      <c r="U310" s="37">
        <f t="shared" si="69"/>
        <v>0.18506356983922112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3002372</v>
      </c>
      <c r="E311" s="31">
        <v>3002372</v>
      </c>
      <c r="F311" s="31">
        <v>878803</v>
      </c>
      <c r="G311" s="36">
        <f t="shared" si="63"/>
        <v>0.29270290290476997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878803</v>
      </c>
      <c r="O311" s="36">
        <f t="shared" si="67"/>
        <v>0.29270290290476997</v>
      </c>
      <c r="P311" s="31">
        <v>671937</v>
      </c>
      <c r="Q311" s="31">
        <v>2231034</v>
      </c>
      <c r="R311" s="31">
        <v>2236502</v>
      </c>
      <c r="S311" s="31">
        <v>671937</v>
      </c>
      <c r="T311" s="36">
        <f t="shared" si="68"/>
        <v>0.30117739129031651</v>
      </c>
      <c r="U311" s="36">
        <f t="shared" si="69"/>
        <v>0.30786517188367357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10435982</v>
      </c>
      <c r="E312" s="31">
        <v>10435982</v>
      </c>
      <c r="F312" s="31">
        <v>2451107</v>
      </c>
      <c r="G312" s="36">
        <f t="shared" si="63"/>
        <v>0.23487075773032187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2451107</v>
      </c>
      <c r="O312" s="36">
        <f t="shared" si="67"/>
        <v>0.23487075773032187</v>
      </c>
      <c r="P312" s="31">
        <v>2192637</v>
      </c>
      <c r="Q312" s="31">
        <v>9687924</v>
      </c>
      <c r="R312" s="31">
        <v>9855530</v>
      </c>
      <c r="S312" s="31">
        <v>2192637</v>
      </c>
      <c r="T312" s="36">
        <f t="shared" si="68"/>
        <v>0.22632681676693583</v>
      </c>
      <c r="U312" s="36">
        <f t="shared" si="69"/>
        <v>0.11788088954076748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5803947</v>
      </c>
      <c r="E313" s="31">
        <v>5803947</v>
      </c>
      <c r="F313" s="31">
        <v>163027</v>
      </c>
      <c r="G313" s="36">
        <f t="shared" si="63"/>
        <v>2.8088988407371743E-2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163027</v>
      </c>
      <c r="O313" s="36">
        <f t="shared" si="67"/>
        <v>2.8088988407371743E-2</v>
      </c>
      <c r="P313" s="31">
        <v>1664513</v>
      </c>
      <c r="Q313" s="31">
        <v>13738026</v>
      </c>
      <c r="R313" s="31">
        <v>13664026</v>
      </c>
      <c r="S313" s="31">
        <v>1664513</v>
      </c>
      <c r="T313" s="36">
        <f t="shared" si="68"/>
        <v>0.1211610023157621</v>
      </c>
      <c r="U313" s="36">
        <f t="shared" si="69"/>
        <v>-0.90205723836341323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4615705</v>
      </c>
      <c r="E314" s="31">
        <v>4615705</v>
      </c>
      <c r="F314" s="31">
        <v>1063729</v>
      </c>
      <c r="G314" s="36">
        <f t="shared" si="63"/>
        <v>0.23045861899753126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1063729</v>
      </c>
      <c r="O314" s="36">
        <f t="shared" si="67"/>
        <v>0.23045861899753126</v>
      </c>
      <c r="P314" s="31">
        <v>991965</v>
      </c>
      <c r="Q314" s="31">
        <v>4382400</v>
      </c>
      <c r="R314" s="31">
        <v>3884365</v>
      </c>
      <c r="S314" s="31">
        <v>991965</v>
      </c>
      <c r="T314" s="36">
        <f t="shared" si="68"/>
        <v>0.22635199890470975</v>
      </c>
      <c r="U314" s="36">
        <f t="shared" si="69"/>
        <v>7.2345294440832042E-2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4603806</v>
      </c>
      <c r="E315" s="31">
        <v>4603670</v>
      </c>
      <c r="F315" s="31">
        <v>737529</v>
      </c>
      <c r="G315" s="36">
        <f t="shared" si="63"/>
        <v>0.16019984334700463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737529</v>
      </c>
      <c r="O315" s="36">
        <f t="shared" si="67"/>
        <v>0.16019984334700463</v>
      </c>
      <c r="P315" s="31">
        <v>590547</v>
      </c>
      <c r="Q315" s="31">
        <v>4233525</v>
      </c>
      <c r="R315" s="31">
        <v>4500920</v>
      </c>
      <c r="S315" s="31">
        <v>590547</v>
      </c>
      <c r="T315" s="36">
        <f t="shared" si="68"/>
        <v>0.13949297571172958</v>
      </c>
      <c r="U315" s="36">
        <f t="shared" si="69"/>
        <v>0.24889128215027756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3223481</v>
      </c>
      <c r="E316" s="31">
        <v>3223481</v>
      </c>
      <c r="F316" s="31">
        <v>748091</v>
      </c>
      <c r="G316" s="36">
        <f t="shared" si="63"/>
        <v>0.23207551091506357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748091</v>
      </c>
      <c r="O316" s="36">
        <f t="shared" si="67"/>
        <v>0.23207551091506357</v>
      </c>
      <c r="P316" s="31">
        <v>618554</v>
      </c>
      <c r="Q316" s="31">
        <v>2510104</v>
      </c>
      <c r="R316" s="31">
        <v>2767104</v>
      </c>
      <c r="S316" s="31">
        <v>618554</v>
      </c>
      <c r="T316" s="36">
        <f t="shared" si="68"/>
        <v>0.24642564610868714</v>
      </c>
      <c r="U316" s="36">
        <f t="shared" si="69"/>
        <v>0.20941906446324809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31685293</v>
      </c>
      <c r="E317" s="32">
        <f>SUM(E311:E316)</f>
        <v>31685157</v>
      </c>
      <c r="F317" s="32">
        <f>SUM(F311:F316)</f>
        <v>6042286</v>
      </c>
      <c r="G317" s="37">
        <f t="shared" si="63"/>
        <v>0.1906968636837286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6042286</v>
      </c>
      <c r="O317" s="37">
        <f t="shared" si="67"/>
        <v>0.1906968636837286</v>
      </c>
      <c r="P317" s="32">
        <f>SUM(P311:P316)</f>
        <v>6730153</v>
      </c>
      <c r="Q317" s="32">
        <f>SUM(Q311:Q316)</f>
        <v>36783013</v>
      </c>
      <c r="R317" s="32">
        <f>SUM(R311:R316)</f>
        <v>36908447</v>
      </c>
      <c r="S317" s="32">
        <f>SUM(S311:S316)</f>
        <v>6730153</v>
      </c>
      <c r="T317" s="37">
        <f t="shared" si="68"/>
        <v>0.18296905150211593</v>
      </c>
      <c r="U317" s="37">
        <f t="shared" si="69"/>
        <v>-0.10220674032224819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3053795</v>
      </c>
      <c r="E318" s="31">
        <v>3053795</v>
      </c>
      <c r="F318" s="31">
        <v>765881</v>
      </c>
      <c r="G318" s="36">
        <f t="shared" si="63"/>
        <v>0.25079646800129018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765881</v>
      </c>
      <c r="O318" s="36">
        <f t="shared" si="67"/>
        <v>0.25079646800129018</v>
      </c>
      <c r="P318" s="31">
        <v>775402</v>
      </c>
      <c r="Q318" s="31">
        <v>5252941</v>
      </c>
      <c r="R318" s="31">
        <v>2933560</v>
      </c>
      <c r="S318" s="31">
        <v>775402</v>
      </c>
      <c r="T318" s="36">
        <f t="shared" si="68"/>
        <v>0.14761292769136375</v>
      </c>
      <c r="U318" s="36">
        <f t="shared" si="69"/>
        <v>-1.2278792162001118E-2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4365852</v>
      </c>
      <c r="E319" s="31">
        <v>4365852</v>
      </c>
      <c r="F319" s="31">
        <v>789566</v>
      </c>
      <c r="G319" s="36">
        <f t="shared" si="63"/>
        <v>0.18085038155210026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789566</v>
      </c>
      <c r="O319" s="36">
        <f t="shared" si="67"/>
        <v>0.18085038155210026</v>
      </c>
      <c r="P319" s="31">
        <v>727438</v>
      </c>
      <c r="Q319" s="31">
        <v>4165430</v>
      </c>
      <c r="R319" s="31">
        <v>3604388</v>
      </c>
      <c r="S319" s="31">
        <v>727438</v>
      </c>
      <c r="T319" s="36">
        <f t="shared" si="68"/>
        <v>0.17463695224742704</v>
      </c>
      <c r="U319" s="36">
        <f t="shared" si="69"/>
        <v>8.5406591352115147E-2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1887900</v>
      </c>
      <c r="E320" s="31">
        <v>1887900</v>
      </c>
      <c r="F320" s="31">
        <v>330395</v>
      </c>
      <c r="G320" s="36">
        <f t="shared" si="63"/>
        <v>0.17500662111340642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330395</v>
      </c>
      <c r="O320" s="36">
        <f t="shared" si="67"/>
        <v>0.17500662111340642</v>
      </c>
      <c r="P320" s="31">
        <v>447187</v>
      </c>
      <c r="Q320" s="31">
        <v>1831130</v>
      </c>
      <c r="R320" s="31">
        <v>1577430</v>
      </c>
      <c r="S320" s="31">
        <v>447187</v>
      </c>
      <c r="T320" s="36">
        <f t="shared" si="68"/>
        <v>0.24421368226177279</v>
      </c>
      <c r="U320" s="36">
        <f t="shared" si="69"/>
        <v>-0.26117038285996685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1504758</v>
      </c>
      <c r="E321" s="31">
        <v>1504758</v>
      </c>
      <c r="F321" s="31">
        <v>261011</v>
      </c>
      <c r="G321" s="36">
        <f t="shared" si="63"/>
        <v>0.17345712732545698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261011</v>
      </c>
      <c r="O321" s="36">
        <f t="shared" si="67"/>
        <v>0.17345712732545698</v>
      </c>
      <c r="P321" s="31">
        <v>274336</v>
      </c>
      <c r="Q321" s="31">
        <v>2587696</v>
      </c>
      <c r="R321" s="31">
        <v>1195884</v>
      </c>
      <c r="S321" s="31">
        <v>274336</v>
      </c>
      <c r="T321" s="36">
        <f t="shared" si="68"/>
        <v>0.10601554432978216</v>
      </c>
      <c r="U321" s="36">
        <f t="shared" si="69"/>
        <v>-4.8571824332205749E-2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1983954</v>
      </c>
      <c r="E322" s="31">
        <v>1983954</v>
      </c>
      <c r="F322" s="31">
        <v>423747</v>
      </c>
      <c r="G322" s="36">
        <f t="shared" si="63"/>
        <v>0.21358710937854405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423747</v>
      </c>
      <c r="O322" s="36">
        <f t="shared" si="67"/>
        <v>0.21358710937854405</v>
      </c>
      <c r="P322" s="31">
        <v>435526</v>
      </c>
      <c r="Q322" s="31">
        <v>1880432</v>
      </c>
      <c r="R322" s="31">
        <v>1879997</v>
      </c>
      <c r="S322" s="31">
        <v>435526</v>
      </c>
      <c r="T322" s="36">
        <f t="shared" si="68"/>
        <v>0.23160954504071404</v>
      </c>
      <c r="U322" s="36">
        <f t="shared" si="69"/>
        <v>-2.7045457676464824E-2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12796259</v>
      </c>
      <c r="E323" s="32">
        <f>SUM(E318:E322)</f>
        <v>12796259</v>
      </c>
      <c r="F323" s="32">
        <f>SUM(F318:F322)</f>
        <v>2570600</v>
      </c>
      <c r="G323" s="37">
        <f t="shared" si="63"/>
        <v>0.20088683731706275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2570600</v>
      </c>
      <c r="O323" s="37">
        <f t="shared" si="67"/>
        <v>0.20088683731706275</v>
      </c>
      <c r="P323" s="32">
        <f>SUM(P318:P322)</f>
        <v>2659889</v>
      </c>
      <c r="Q323" s="32">
        <f>SUM(Q318:Q322)</f>
        <v>15717629</v>
      </c>
      <c r="R323" s="32">
        <f>SUM(R318:R322)</f>
        <v>11191259</v>
      </c>
      <c r="S323" s="32">
        <f>SUM(S318:S322)</f>
        <v>2659889</v>
      </c>
      <c r="T323" s="37">
        <f t="shared" si="68"/>
        <v>0.16922965925713096</v>
      </c>
      <c r="U323" s="37">
        <f t="shared" si="69"/>
        <v>-3.3568694031969049E-2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2226167</v>
      </c>
      <c r="E325" s="31">
        <v>2226167</v>
      </c>
      <c r="F325" s="31">
        <v>493351</v>
      </c>
      <c r="G325" s="36">
        <f t="shared" si="63"/>
        <v>0.22161455092991675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493351</v>
      </c>
      <c r="O325" s="36">
        <f t="shared" si="67"/>
        <v>0.22161455092991675</v>
      </c>
      <c r="P325" s="31">
        <v>454387</v>
      </c>
      <c r="Q325" s="31">
        <v>2223896</v>
      </c>
      <c r="R325" s="31">
        <v>2223896</v>
      </c>
      <c r="S325" s="31">
        <v>454387</v>
      </c>
      <c r="T325" s="36">
        <f t="shared" si="68"/>
        <v>0.20432025598319345</v>
      </c>
      <c r="U325" s="36">
        <f t="shared" si="69"/>
        <v>8.5750692691472175E-2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9347276</v>
      </c>
      <c r="E326" s="31">
        <v>9332276</v>
      </c>
      <c r="F326" s="31">
        <v>627586</v>
      </c>
      <c r="G326" s="36">
        <f t="shared" si="63"/>
        <v>6.7141057993794134E-2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627586</v>
      </c>
      <c r="O326" s="36">
        <f t="shared" si="67"/>
        <v>6.7141057993794134E-2</v>
      </c>
      <c r="P326" s="31">
        <v>594946</v>
      </c>
      <c r="Q326" s="31">
        <v>8953339</v>
      </c>
      <c r="R326" s="31">
        <v>8654216</v>
      </c>
      <c r="S326" s="31">
        <v>594946</v>
      </c>
      <c r="T326" s="36">
        <f t="shared" si="68"/>
        <v>6.6449622872539513E-2</v>
      </c>
      <c r="U326" s="36">
        <f t="shared" si="69"/>
        <v>5.486212194047857E-2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18948780</v>
      </c>
      <c r="E327" s="31">
        <v>18963780</v>
      </c>
      <c r="F327" s="31">
        <v>1484738</v>
      </c>
      <c r="G327" s="36">
        <f t="shared" si="63"/>
        <v>7.8355334749783359E-2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1484738</v>
      </c>
      <c r="O327" s="36">
        <f t="shared" si="67"/>
        <v>7.8355334749783359E-2</v>
      </c>
      <c r="P327" s="31">
        <v>1785434</v>
      </c>
      <c r="Q327" s="31">
        <v>18939530</v>
      </c>
      <c r="R327" s="31">
        <v>19275348</v>
      </c>
      <c r="S327" s="31">
        <v>1785434</v>
      </c>
      <c r="T327" s="36">
        <f t="shared" si="68"/>
        <v>9.427023796261047E-2</v>
      </c>
      <c r="U327" s="36">
        <f t="shared" si="69"/>
        <v>-0.16841619460590529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2830400</v>
      </c>
      <c r="E328" s="31">
        <v>2830400</v>
      </c>
      <c r="F328" s="31">
        <v>630103</v>
      </c>
      <c r="G328" s="36">
        <f t="shared" si="63"/>
        <v>0.22261977105709441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630103</v>
      </c>
      <c r="O328" s="36">
        <f t="shared" si="67"/>
        <v>0.22261977105709441</v>
      </c>
      <c r="P328" s="31">
        <v>693580</v>
      </c>
      <c r="Q328" s="31">
        <v>2712900</v>
      </c>
      <c r="R328" s="31">
        <v>2750900</v>
      </c>
      <c r="S328" s="31">
        <v>693580</v>
      </c>
      <c r="T328" s="36">
        <f t="shared" si="68"/>
        <v>0.25565999483947066</v>
      </c>
      <c r="U328" s="36">
        <f t="shared" si="69"/>
        <v>-9.1520805098186275E-2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5975732</v>
      </c>
      <c r="E329" s="31">
        <v>5975732</v>
      </c>
      <c r="F329" s="31">
        <v>1053969</v>
      </c>
      <c r="G329" s="36">
        <f t="shared" si="63"/>
        <v>0.17637487758821849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1053969</v>
      </c>
      <c r="O329" s="36">
        <f t="shared" si="67"/>
        <v>0.17637487758821849</v>
      </c>
      <c r="P329" s="31">
        <v>1164732</v>
      </c>
      <c r="Q329" s="31">
        <v>5681320</v>
      </c>
      <c r="R329" s="31">
        <v>5730938</v>
      </c>
      <c r="S329" s="31">
        <v>1164732</v>
      </c>
      <c r="T329" s="36">
        <f t="shared" si="68"/>
        <v>0.20501080734758823</v>
      </c>
      <c r="U329" s="36">
        <f t="shared" si="69"/>
        <v>-9.5097412967103168E-2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5004819</v>
      </c>
      <c r="E330" s="31">
        <v>5059819</v>
      </c>
      <c r="F330" s="31">
        <v>1050924</v>
      </c>
      <c r="G330" s="36">
        <f t="shared" si="63"/>
        <v>0.20998241894462116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1050924</v>
      </c>
      <c r="O330" s="36">
        <f t="shared" si="67"/>
        <v>0.20998241894462116</v>
      </c>
      <c r="P330" s="31">
        <v>737031</v>
      </c>
      <c r="Q330" s="31">
        <v>4217673</v>
      </c>
      <c r="R330" s="31">
        <v>4610793</v>
      </c>
      <c r="S330" s="31">
        <v>737031</v>
      </c>
      <c r="T330" s="36">
        <f t="shared" si="68"/>
        <v>0.17474825573248567</v>
      </c>
      <c r="U330" s="36">
        <f t="shared" si="69"/>
        <v>0.42588846330751351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3185880</v>
      </c>
      <c r="E331" s="31">
        <v>3185880</v>
      </c>
      <c r="F331" s="31">
        <v>738821</v>
      </c>
      <c r="G331" s="36">
        <f t="shared" si="63"/>
        <v>0.23190484261805216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738821</v>
      </c>
      <c r="O331" s="36">
        <f t="shared" si="67"/>
        <v>0.23190484261805216</v>
      </c>
      <c r="P331" s="31">
        <v>705093</v>
      </c>
      <c r="Q331" s="31">
        <v>2919421</v>
      </c>
      <c r="R331" s="31">
        <v>2986669</v>
      </c>
      <c r="S331" s="31">
        <v>705093</v>
      </c>
      <c r="T331" s="36">
        <f t="shared" si="68"/>
        <v>0.24151809554017731</v>
      </c>
      <c r="U331" s="36">
        <f t="shared" si="69"/>
        <v>4.7834824625971217E-2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47519054</v>
      </c>
      <c r="E332" s="32">
        <f>SUM(E324:E331)</f>
        <v>47574054</v>
      </c>
      <c r="F332" s="32">
        <f>SUM(F324:F331)</f>
        <v>6079492</v>
      </c>
      <c r="G332" s="37">
        <f t="shared" si="63"/>
        <v>0.12793798462402051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6079492</v>
      </c>
      <c r="O332" s="37">
        <f t="shared" si="67"/>
        <v>0.12793798462402051</v>
      </c>
      <c r="P332" s="32">
        <f>SUM(P324:P331)</f>
        <v>6135203</v>
      </c>
      <c r="Q332" s="32">
        <f>SUM(Q324:Q331)</f>
        <v>45648079</v>
      </c>
      <c r="R332" s="32">
        <f>SUM(R324:R331)</f>
        <v>46232760</v>
      </c>
      <c r="S332" s="32">
        <f>SUM(S324:S331)</f>
        <v>6135203</v>
      </c>
      <c r="T332" s="37">
        <f t="shared" si="68"/>
        <v>0.13440221657520351</v>
      </c>
      <c r="U332" s="37">
        <f t="shared" si="69"/>
        <v>-9.0805471310403396E-3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0</v>
      </c>
      <c r="E333" s="31">
        <v>0</v>
      </c>
      <c r="F333" s="31">
        <v>0</v>
      </c>
      <c r="G333" s="36">
        <f t="shared" si="63"/>
        <v>0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0</v>
      </c>
      <c r="O333" s="36">
        <f t="shared" si="67"/>
        <v>0</v>
      </c>
      <c r="P333" s="31">
        <v>0</v>
      </c>
      <c r="Q333" s="31">
        <v>0</v>
      </c>
      <c r="R333" s="31">
        <v>0</v>
      </c>
      <c r="S333" s="31">
        <v>0</v>
      </c>
      <c r="T333" s="36">
        <f t="shared" si="68"/>
        <v>0</v>
      </c>
      <c r="U333" s="36">
        <f t="shared" si="69"/>
        <v>0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1218762</v>
      </c>
      <c r="E335" s="31">
        <v>1218762</v>
      </c>
      <c r="F335" s="31">
        <v>261804</v>
      </c>
      <c r="G335" s="36">
        <f t="shared" si="63"/>
        <v>0.21481142339521581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261804</v>
      </c>
      <c r="O335" s="36">
        <f t="shared" si="67"/>
        <v>0.21481142339521581</v>
      </c>
      <c r="P335" s="31">
        <v>243149</v>
      </c>
      <c r="Q335" s="31">
        <v>1687915</v>
      </c>
      <c r="R335" s="31">
        <v>1116500</v>
      </c>
      <c r="S335" s="31">
        <v>243149</v>
      </c>
      <c r="T335" s="36">
        <f t="shared" si="68"/>
        <v>0.14405286996086888</v>
      </c>
      <c r="U335" s="36">
        <f t="shared" si="69"/>
        <v>7.6722503485517013E-2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1135196</v>
      </c>
      <c r="E336" s="31">
        <v>1135196</v>
      </c>
      <c r="F336" s="31">
        <v>310743</v>
      </c>
      <c r="G336" s="36">
        <f t="shared" si="63"/>
        <v>0.27373510829847886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310743</v>
      </c>
      <c r="O336" s="36">
        <f t="shared" si="67"/>
        <v>0.27373510829847886</v>
      </c>
      <c r="P336" s="31">
        <v>219164</v>
      </c>
      <c r="Q336" s="31">
        <v>921363</v>
      </c>
      <c r="R336" s="31">
        <v>1176509</v>
      </c>
      <c r="S336" s="31">
        <v>219164</v>
      </c>
      <c r="T336" s="36">
        <f t="shared" si="68"/>
        <v>0.23786933054615825</v>
      </c>
      <c r="U336" s="36">
        <f t="shared" si="69"/>
        <v>0.4178560347502327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2353958</v>
      </c>
      <c r="E337" s="32">
        <f>SUM(E333:E336)</f>
        <v>2353958</v>
      </c>
      <c r="F337" s="32">
        <f>SUM(F333:F336)</f>
        <v>572547</v>
      </c>
      <c r="G337" s="37">
        <f t="shared" si="63"/>
        <v>0.24322736429452013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572547</v>
      </c>
      <c r="O337" s="37">
        <f t="shared" si="67"/>
        <v>0.24322736429452013</v>
      </c>
      <c r="P337" s="32">
        <f>SUM(P333:P336)</f>
        <v>462313</v>
      </c>
      <c r="Q337" s="32">
        <f>SUM(Q333:Q336)</f>
        <v>2609278</v>
      </c>
      <c r="R337" s="32">
        <f>SUM(R333:R336)</f>
        <v>2293009</v>
      </c>
      <c r="S337" s="32">
        <f>SUM(S333:S336)</f>
        <v>462313</v>
      </c>
      <c r="T337" s="37">
        <f t="shared" si="68"/>
        <v>0.17718043075517442</v>
      </c>
      <c r="U337" s="37">
        <f t="shared" si="69"/>
        <v>0.2384401909528826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168900458</v>
      </c>
      <c r="E338" s="32">
        <f>SUM(E302,E304:E309,E311:E316,E318:E322,E324:E331,E333:E336)</f>
        <v>168955322</v>
      </c>
      <c r="F338" s="32">
        <f>SUM(F302,F304:F309,F311:F316,F318:F322,F324:F331,F333:F336)</f>
        <v>32201324</v>
      </c>
      <c r="G338" s="37">
        <f t="shared" si="63"/>
        <v>0.1906526742514813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32201324</v>
      </c>
      <c r="O338" s="37">
        <f t="shared" si="67"/>
        <v>0.1906526742514813</v>
      </c>
      <c r="P338" s="32">
        <f>SUM(P302,P304:P309,P311:P316,P318:P322,P324:P331,P333:P336)</f>
        <v>31108109</v>
      </c>
      <c r="Q338" s="32">
        <f>SUM(Q302,Q304:Q309,Q311:Q316,Q318:Q322,Q324:Q331,Q333:Q336)</f>
        <v>167809502</v>
      </c>
      <c r="R338" s="32">
        <f>SUM(R302,R304:R309,R311:R316,R318:R322,R324:R331,R333:R336)</f>
        <v>165716677</v>
      </c>
      <c r="S338" s="32">
        <f>SUM(S302,S304:S309,S311:S316,S318:S322,S324:S331,S333:S336)</f>
        <v>31108109</v>
      </c>
      <c r="T338" s="37">
        <f t="shared" si="68"/>
        <v>0.18537751813362749</v>
      </c>
      <c r="U338" s="37">
        <f t="shared" si="69"/>
        <v>3.5142444691832697E-2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1619286936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1615101866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294170073</v>
      </c>
      <c r="G339" s="39">
        <f t="shared" si="63"/>
        <v>0.18166642764787921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294170073</v>
      </c>
      <c r="O339" s="39">
        <f t="shared" si="67"/>
        <v>0.18166642764787921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263853626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1438701935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1501118455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263853626</v>
      </c>
      <c r="T339" s="39">
        <f t="shared" si="68"/>
        <v>0.18339700502314263</v>
      </c>
      <c r="U339" s="39">
        <f t="shared" si="69"/>
        <v>0.11489873176880283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605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217896695</v>
      </c>
      <c r="E8" s="31">
        <v>217896695</v>
      </c>
      <c r="F8" s="31">
        <v>38971094</v>
      </c>
      <c r="G8" s="36">
        <f>IF(($D8       =0),0,($F8       /$D8       ))</f>
        <v>0.17885123957479024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38971094</v>
      </c>
      <c r="O8" s="36">
        <f>IF(($D8       =0),0,($N8       /$D8       ))</f>
        <v>0.17885123957479024</v>
      </c>
      <c r="P8" s="31">
        <v>41193403</v>
      </c>
      <c r="Q8" s="31">
        <v>166496291</v>
      </c>
      <c r="R8" s="31">
        <v>159206472</v>
      </c>
      <c r="S8" s="31">
        <v>41193403</v>
      </c>
      <c r="T8" s="36">
        <f>IF(($Q8       =0),0,($S8       /$Q8       ))</f>
        <v>0.24741333727368137</v>
      </c>
      <c r="U8" s="36">
        <f>IF(($P8       =0),0,(($F8       /$P8       )-1))</f>
        <v>-5.3948177090394789E-2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430194530</v>
      </c>
      <c r="E9" s="31">
        <v>430194530</v>
      </c>
      <c r="F9" s="31">
        <v>64436334</v>
      </c>
      <c r="G9" s="36">
        <f>IF(($D9       =0),0,($F9       /$D9       ))</f>
        <v>0.14978417786948617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64436334</v>
      </c>
      <c r="O9" s="36">
        <f>IF(($D9       =0),0,($N9       /$D9       ))</f>
        <v>0.14978417786948617</v>
      </c>
      <c r="P9" s="31">
        <v>62464907</v>
      </c>
      <c r="Q9" s="31">
        <v>379367920</v>
      </c>
      <c r="R9" s="31">
        <v>370510730</v>
      </c>
      <c r="S9" s="31">
        <v>62464907</v>
      </c>
      <c r="T9" s="36">
        <f>IF(($Q9       =0),0,($S9       /$Q9       ))</f>
        <v>0.16465521649801068</v>
      </c>
      <c r="U9" s="36">
        <f>IF(($P9       =0),0,(($F9       /$P9       )-1))</f>
        <v>3.156055287171089E-2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648091225</v>
      </c>
      <c r="E10" s="32">
        <f>SUM(E8:E9)</f>
        <v>648091225</v>
      </c>
      <c r="F10" s="32">
        <f>SUM(F8:F9)</f>
        <v>103407428</v>
      </c>
      <c r="G10" s="37">
        <f t="shared" ref="G10:G54" si="0">IF(($D10      =0),0,($F10      /$D10      ))</f>
        <v>0.15955690188522456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103407428</v>
      </c>
      <c r="O10" s="37">
        <f t="shared" ref="O10:O54" si="4">IF(($D10      =0),0,($N10      /$D10      ))</f>
        <v>0.15955690188522456</v>
      </c>
      <c r="P10" s="32">
        <f>SUM(P8:P9)</f>
        <v>103658310</v>
      </c>
      <c r="Q10" s="32">
        <f>SUM(Q8:Q9)</f>
        <v>545864211</v>
      </c>
      <c r="R10" s="32">
        <f>SUM(R8:R9)</f>
        <v>529717202</v>
      </c>
      <c r="S10" s="32">
        <f>SUM(S8:S9)</f>
        <v>103658310</v>
      </c>
      <c r="T10" s="37">
        <f t="shared" ref="T10:T54" si="5">IF(($Q10      =0),0,($S10      /$Q10      ))</f>
        <v>0.1898976117340655</v>
      </c>
      <c r="U10" s="37">
        <f t="shared" ref="U10:U54" si="6">IF(($P10      =0),0,(($F10      /$P10      )-1))</f>
        <v>-2.4202787022091776E-3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7211094</v>
      </c>
      <c r="E11" s="31">
        <v>7211094</v>
      </c>
      <c r="F11" s="31">
        <v>1668950</v>
      </c>
      <c r="G11" s="36">
        <f t="shared" si="0"/>
        <v>0.23144199756652736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1668950</v>
      </c>
      <c r="O11" s="36">
        <f t="shared" si="4"/>
        <v>0.23144199756652736</v>
      </c>
      <c r="P11" s="31">
        <v>1695392</v>
      </c>
      <c r="Q11" s="31">
        <v>6269653</v>
      </c>
      <c r="R11" s="31">
        <v>6106798</v>
      </c>
      <c r="S11" s="31">
        <v>1695392</v>
      </c>
      <c r="T11" s="36">
        <f t="shared" si="5"/>
        <v>0.27041241357376555</v>
      </c>
      <c r="U11" s="36">
        <f t="shared" si="6"/>
        <v>-1.5596393046563906E-2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8731317</v>
      </c>
      <c r="E12" s="31">
        <v>8731317</v>
      </c>
      <c r="F12" s="31">
        <v>1814372</v>
      </c>
      <c r="G12" s="36">
        <f t="shared" si="0"/>
        <v>0.20780049561824407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1814372</v>
      </c>
      <c r="O12" s="36">
        <f t="shared" si="4"/>
        <v>0.20780049561824407</v>
      </c>
      <c r="P12" s="31">
        <v>1929354</v>
      </c>
      <c r="Q12" s="31">
        <v>8719653</v>
      </c>
      <c r="R12" s="31">
        <v>8799454</v>
      </c>
      <c r="S12" s="31">
        <v>1929354</v>
      </c>
      <c r="T12" s="36">
        <f t="shared" si="5"/>
        <v>0.22126499758648652</v>
      </c>
      <c r="U12" s="36">
        <f t="shared" si="6"/>
        <v>-5.9596113517788818E-2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18117393</v>
      </c>
      <c r="E13" s="31">
        <v>18117393</v>
      </c>
      <c r="F13" s="31">
        <v>1179917</v>
      </c>
      <c r="G13" s="36">
        <f t="shared" si="0"/>
        <v>6.5126202208010839E-2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1179917</v>
      </c>
      <c r="O13" s="36">
        <f t="shared" si="4"/>
        <v>6.5126202208010839E-2</v>
      </c>
      <c r="P13" s="31">
        <v>3165685</v>
      </c>
      <c r="Q13" s="31">
        <v>18431940</v>
      </c>
      <c r="R13" s="31">
        <v>17998940</v>
      </c>
      <c r="S13" s="31">
        <v>3165685</v>
      </c>
      <c r="T13" s="36">
        <f t="shared" si="5"/>
        <v>0.17174996229371406</v>
      </c>
      <c r="U13" s="36">
        <f t="shared" si="6"/>
        <v>-0.62727908809625721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12170314</v>
      </c>
      <c r="E14" s="31">
        <v>12170314</v>
      </c>
      <c r="F14" s="31">
        <v>2400810</v>
      </c>
      <c r="G14" s="36">
        <f t="shared" si="0"/>
        <v>0.1972677122381559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2400810</v>
      </c>
      <c r="O14" s="36">
        <f t="shared" si="4"/>
        <v>0.1972677122381559</v>
      </c>
      <c r="P14" s="31">
        <v>2576693</v>
      </c>
      <c r="Q14" s="31">
        <v>11428458</v>
      </c>
      <c r="R14" s="31">
        <v>12747807</v>
      </c>
      <c r="S14" s="31">
        <v>2576693</v>
      </c>
      <c r="T14" s="36">
        <f t="shared" si="5"/>
        <v>0.22546287521903655</v>
      </c>
      <c r="U14" s="36">
        <f t="shared" si="6"/>
        <v>-6.8259198903400597E-2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21093047</v>
      </c>
      <c r="E15" s="31">
        <v>21093047</v>
      </c>
      <c r="F15" s="31">
        <v>6958210</v>
      </c>
      <c r="G15" s="36">
        <f t="shared" si="0"/>
        <v>0.32988169039778842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6958210</v>
      </c>
      <c r="O15" s="36">
        <f t="shared" si="4"/>
        <v>0.32988169039778842</v>
      </c>
      <c r="P15" s="31">
        <v>4264815</v>
      </c>
      <c r="Q15" s="31">
        <v>15694570</v>
      </c>
      <c r="R15" s="31">
        <v>23887154</v>
      </c>
      <c r="S15" s="31">
        <v>4264815</v>
      </c>
      <c r="T15" s="36">
        <f t="shared" si="5"/>
        <v>0.27173825087275411</v>
      </c>
      <c r="U15" s="36">
        <f t="shared" si="6"/>
        <v>0.63153853097965573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12896757</v>
      </c>
      <c r="E16" s="31">
        <v>12896757</v>
      </c>
      <c r="F16" s="31">
        <v>2071965</v>
      </c>
      <c r="G16" s="36">
        <f t="shared" si="0"/>
        <v>0.16065783049180504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2071965</v>
      </c>
      <c r="O16" s="36">
        <f t="shared" si="4"/>
        <v>0.16065783049180504</v>
      </c>
      <c r="P16" s="31">
        <v>1869991</v>
      </c>
      <c r="Q16" s="31">
        <v>12179627</v>
      </c>
      <c r="R16" s="31">
        <v>12296968</v>
      </c>
      <c r="S16" s="31">
        <v>1869991</v>
      </c>
      <c r="T16" s="36">
        <f t="shared" si="5"/>
        <v>0.15353434058366483</v>
      </c>
      <c r="U16" s="36">
        <f t="shared" si="6"/>
        <v>0.10800800645564612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7741319</v>
      </c>
      <c r="E17" s="31">
        <v>7741319</v>
      </c>
      <c r="F17" s="31">
        <v>1350690</v>
      </c>
      <c r="G17" s="36">
        <f t="shared" si="0"/>
        <v>0.17447801853921793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1350690</v>
      </c>
      <c r="O17" s="36">
        <f t="shared" si="4"/>
        <v>0.17447801853921793</v>
      </c>
      <c r="P17" s="31">
        <v>6507228</v>
      </c>
      <c r="Q17" s="31">
        <v>25920939</v>
      </c>
      <c r="R17" s="31">
        <v>7005533</v>
      </c>
      <c r="S17" s="31">
        <v>6507228</v>
      </c>
      <c r="T17" s="36">
        <f t="shared" si="5"/>
        <v>0.25104136852449677</v>
      </c>
      <c r="U17" s="36">
        <f t="shared" si="6"/>
        <v>-0.79243235368424159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8458114</v>
      </c>
      <c r="E18" s="31">
        <v>8487566</v>
      </c>
      <c r="F18" s="31">
        <v>2398369</v>
      </c>
      <c r="G18" s="36">
        <f t="shared" si="0"/>
        <v>0.28355836774013687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2398369</v>
      </c>
      <c r="O18" s="36">
        <f t="shared" si="4"/>
        <v>0.28355836774013687</v>
      </c>
      <c r="P18" s="31">
        <v>1710559</v>
      </c>
      <c r="Q18" s="31">
        <v>9248220</v>
      </c>
      <c r="R18" s="31">
        <v>9142221</v>
      </c>
      <c r="S18" s="31">
        <v>1710559</v>
      </c>
      <c r="T18" s="36">
        <f t="shared" si="5"/>
        <v>0.18496088977122083</v>
      </c>
      <c r="U18" s="36">
        <f t="shared" si="6"/>
        <v>0.40209662455372785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96419355</v>
      </c>
      <c r="E19" s="32">
        <f>SUM(E11:E18)</f>
        <v>96448807</v>
      </c>
      <c r="F19" s="32">
        <f>SUM(F11:F18)</f>
        <v>19843283</v>
      </c>
      <c r="G19" s="37">
        <f t="shared" si="0"/>
        <v>0.20580186415891291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19843283</v>
      </c>
      <c r="O19" s="37">
        <f t="shared" si="4"/>
        <v>0.20580186415891291</v>
      </c>
      <c r="P19" s="32">
        <f>SUM(P11:P18)</f>
        <v>23719717</v>
      </c>
      <c r="Q19" s="32">
        <f>SUM(Q11:Q18)</f>
        <v>107893060</v>
      </c>
      <c r="R19" s="32">
        <f>SUM(R11:R18)</f>
        <v>97984875</v>
      </c>
      <c r="S19" s="32">
        <f>SUM(S11:S18)</f>
        <v>23719717</v>
      </c>
      <c r="T19" s="37">
        <f t="shared" si="5"/>
        <v>0.21984469622049835</v>
      </c>
      <c r="U19" s="37">
        <f t="shared" si="6"/>
        <v>-0.16342665471093099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52116348</v>
      </c>
      <c r="E20" s="31">
        <v>52116348</v>
      </c>
      <c r="F20" s="31">
        <v>747726</v>
      </c>
      <c r="G20" s="36">
        <f t="shared" si="0"/>
        <v>1.4347244745545102E-2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747726</v>
      </c>
      <c r="O20" s="36">
        <f t="shared" si="4"/>
        <v>1.4347244745545102E-2</v>
      </c>
      <c r="P20" s="31">
        <v>2968594</v>
      </c>
      <c r="Q20" s="31">
        <v>48106887</v>
      </c>
      <c r="R20" s="31">
        <v>48990263</v>
      </c>
      <c r="S20" s="31">
        <v>2968594</v>
      </c>
      <c r="T20" s="36">
        <f t="shared" si="5"/>
        <v>6.1708295529494563E-2</v>
      </c>
      <c r="U20" s="36">
        <f t="shared" si="6"/>
        <v>-0.74812116443002985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27786383</v>
      </c>
      <c r="E21" s="31">
        <v>29853979</v>
      </c>
      <c r="F21" s="31">
        <v>6352608</v>
      </c>
      <c r="G21" s="36">
        <f t="shared" si="0"/>
        <v>0.22862306331846069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6352608</v>
      </c>
      <c r="O21" s="36">
        <f t="shared" si="4"/>
        <v>0.22862306331846069</v>
      </c>
      <c r="P21" s="31">
        <v>6336699</v>
      </c>
      <c r="Q21" s="31">
        <v>28319049</v>
      </c>
      <c r="R21" s="31">
        <v>29030861</v>
      </c>
      <c r="S21" s="31">
        <v>6336699</v>
      </c>
      <c r="T21" s="36">
        <f t="shared" si="5"/>
        <v>0.22376100977119676</v>
      </c>
      <c r="U21" s="36">
        <f t="shared" si="6"/>
        <v>2.5106131757244299E-3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450000</v>
      </c>
      <c r="E22" s="31">
        <v>450000</v>
      </c>
      <c r="F22" s="31">
        <v>1018192</v>
      </c>
      <c r="G22" s="36">
        <f t="shared" si="0"/>
        <v>2.2626488888888887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1018192</v>
      </c>
      <c r="O22" s="36">
        <f t="shared" si="4"/>
        <v>2.2626488888888887</v>
      </c>
      <c r="P22" s="31">
        <v>985005</v>
      </c>
      <c r="Q22" s="31">
        <v>0</v>
      </c>
      <c r="R22" s="31">
        <v>51872</v>
      </c>
      <c r="S22" s="31">
        <v>985005</v>
      </c>
      <c r="T22" s="36">
        <f t="shared" si="5"/>
        <v>0</v>
      </c>
      <c r="U22" s="36">
        <f t="shared" si="6"/>
        <v>3.3692214760331129E-2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8077262</v>
      </c>
      <c r="E23" s="31">
        <v>8077262</v>
      </c>
      <c r="F23" s="31">
        <v>1137082</v>
      </c>
      <c r="G23" s="36">
        <f t="shared" si="0"/>
        <v>0.14077567373696681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1137082</v>
      </c>
      <c r="O23" s="36">
        <f t="shared" si="4"/>
        <v>0.14077567373696681</v>
      </c>
      <c r="P23" s="31">
        <v>1081393</v>
      </c>
      <c r="Q23" s="31">
        <v>11912561</v>
      </c>
      <c r="R23" s="31">
        <v>11265555</v>
      </c>
      <c r="S23" s="31">
        <v>1081393</v>
      </c>
      <c r="T23" s="36">
        <f t="shared" si="5"/>
        <v>9.0777541453932534E-2</v>
      </c>
      <c r="U23" s="36">
        <f t="shared" si="6"/>
        <v>5.1497466693422256E-2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1706438</v>
      </c>
      <c r="E24" s="31">
        <v>1706438</v>
      </c>
      <c r="F24" s="31">
        <v>141781</v>
      </c>
      <c r="G24" s="36">
        <f t="shared" si="0"/>
        <v>8.3085936904827476E-2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141781</v>
      </c>
      <c r="O24" s="36">
        <f t="shared" si="4"/>
        <v>8.3085936904827476E-2</v>
      </c>
      <c r="P24" s="31">
        <v>228954</v>
      </c>
      <c r="Q24" s="31">
        <v>1051029</v>
      </c>
      <c r="R24" s="31">
        <v>1091029</v>
      </c>
      <c r="S24" s="31">
        <v>228954</v>
      </c>
      <c r="T24" s="36">
        <f t="shared" si="5"/>
        <v>0.21783794738299322</v>
      </c>
      <c r="U24" s="36">
        <f t="shared" si="6"/>
        <v>-0.38074460371952445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5471812</v>
      </c>
      <c r="E25" s="31">
        <v>5471812</v>
      </c>
      <c r="F25" s="31">
        <v>1110159</v>
      </c>
      <c r="G25" s="36">
        <f t="shared" si="0"/>
        <v>0.20288690474014823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1110159</v>
      </c>
      <c r="O25" s="36">
        <f t="shared" si="4"/>
        <v>0.20288690474014823</v>
      </c>
      <c r="P25" s="31">
        <v>952393</v>
      </c>
      <c r="Q25" s="31">
        <v>4819312</v>
      </c>
      <c r="R25" s="31">
        <v>4819312</v>
      </c>
      <c r="S25" s="31">
        <v>952393</v>
      </c>
      <c r="T25" s="36">
        <f t="shared" si="5"/>
        <v>0.19762011673035487</v>
      </c>
      <c r="U25" s="36">
        <f t="shared" si="6"/>
        <v>0.16565220449961315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8895123</v>
      </c>
      <c r="E26" s="31">
        <v>8895123</v>
      </c>
      <c r="F26" s="31">
        <v>1634012</v>
      </c>
      <c r="G26" s="36">
        <f t="shared" si="0"/>
        <v>0.18369751604334195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1634012</v>
      </c>
      <c r="O26" s="36">
        <f t="shared" si="4"/>
        <v>0.18369751604334195</v>
      </c>
      <c r="P26" s="31">
        <v>1737672</v>
      </c>
      <c r="Q26" s="31">
        <v>10257179</v>
      </c>
      <c r="R26" s="31">
        <v>8989463</v>
      </c>
      <c r="S26" s="31">
        <v>1737672</v>
      </c>
      <c r="T26" s="36">
        <f t="shared" si="5"/>
        <v>0.16941032227281985</v>
      </c>
      <c r="U26" s="36">
        <f t="shared" si="6"/>
        <v>-5.9654526285743192E-2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104503366</v>
      </c>
      <c r="E27" s="32">
        <f>SUM(E20:E26)</f>
        <v>106570962</v>
      </c>
      <c r="F27" s="32">
        <f>SUM(F20:F26)</f>
        <v>12141560</v>
      </c>
      <c r="G27" s="37">
        <f t="shared" si="0"/>
        <v>0.11618343470391183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12141560</v>
      </c>
      <c r="O27" s="37">
        <f t="shared" si="4"/>
        <v>0.11618343470391183</v>
      </c>
      <c r="P27" s="32">
        <f>SUM(P20:P26)</f>
        <v>14290710</v>
      </c>
      <c r="Q27" s="32">
        <f>SUM(Q20:Q26)</f>
        <v>104466017</v>
      </c>
      <c r="R27" s="32">
        <f>SUM(R20:R26)</f>
        <v>104238355</v>
      </c>
      <c r="S27" s="32">
        <f>SUM(S20:S26)</f>
        <v>14290710</v>
      </c>
      <c r="T27" s="37">
        <f t="shared" si="5"/>
        <v>0.13679769182738152</v>
      </c>
      <c r="U27" s="37">
        <f t="shared" si="6"/>
        <v>-0.15038790934810098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14965767</v>
      </c>
      <c r="E28" s="31">
        <v>14965767</v>
      </c>
      <c r="F28" s="31">
        <v>3169356</v>
      </c>
      <c r="G28" s="36">
        <f t="shared" si="0"/>
        <v>0.21177370996087269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3169356</v>
      </c>
      <c r="O28" s="36">
        <f t="shared" si="4"/>
        <v>0.21177370996087269</v>
      </c>
      <c r="P28" s="31">
        <v>2986362</v>
      </c>
      <c r="Q28" s="31">
        <v>14945129</v>
      </c>
      <c r="R28" s="31">
        <v>15280278</v>
      </c>
      <c r="S28" s="31">
        <v>2986362</v>
      </c>
      <c r="T28" s="36">
        <f t="shared" si="5"/>
        <v>0.19982176132437532</v>
      </c>
      <c r="U28" s="36">
        <f t="shared" si="6"/>
        <v>6.1276563256564387E-2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8017825</v>
      </c>
      <c r="E29" s="31">
        <v>8017825</v>
      </c>
      <c r="F29" s="31">
        <v>11806036</v>
      </c>
      <c r="G29" s="36">
        <f t="shared" si="0"/>
        <v>1.4724736446604909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11806036</v>
      </c>
      <c r="O29" s="36">
        <f t="shared" si="4"/>
        <v>1.4724736446604909</v>
      </c>
      <c r="P29" s="31">
        <v>10043895</v>
      </c>
      <c r="Q29" s="31">
        <v>43322519</v>
      </c>
      <c r="R29" s="31">
        <v>43886350</v>
      </c>
      <c r="S29" s="31">
        <v>10043895</v>
      </c>
      <c r="T29" s="36">
        <f t="shared" si="5"/>
        <v>0.23184005066741387</v>
      </c>
      <c r="U29" s="36">
        <f t="shared" si="6"/>
        <v>0.17544398861198762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18115350</v>
      </c>
      <c r="E30" s="31">
        <v>18115350</v>
      </c>
      <c r="F30" s="31">
        <v>4878090</v>
      </c>
      <c r="G30" s="36">
        <f t="shared" si="0"/>
        <v>0.26927936804974789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4878090</v>
      </c>
      <c r="O30" s="36">
        <f t="shared" si="4"/>
        <v>0.26927936804974789</v>
      </c>
      <c r="P30" s="31">
        <v>4743465</v>
      </c>
      <c r="Q30" s="31">
        <v>23288886</v>
      </c>
      <c r="R30" s="31">
        <v>16948540</v>
      </c>
      <c r="S30" s="31">
        <v>4743465</v>
      </c>
      <c r="T30" s="36">
        <f t="shared" si="5"/>
        <v>0.20367934301365895</v>
      </c>
      <c r="U30" s="36">
        <f t="shared" si="6"/>
        <v>2.8381151752990608E-2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16419214</v>
      </c>
      <c r="E31" s="31">
        <v>16419214</v>
      </c>
      <c r="F31" s="31">
        <v>2818985</v>
      </c>
      <c r="G31" s="36">
        <f t="shared" si="0"/>
        <v>0.17168818190688057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2818985</v>
      </c>
      <c r="O31" s="36">
        <f t="shared" si="4"/>
        <v>0.17168818190688057</v>
      </c>
      <c r="P31" s="31">
        <v>3556090</v>
      </c>
      <c r="Q31" s="31">
        <v>6555024</v>
      </c>
      <c r="R31" s="31">
        <v>11168033</v>
      </c>
      <c r="S31" s="31">
        <v>3556090</v>
      </c>
      <c r="T31" s="36">
        <f t="shared" si="5"/>
        <v>0.54249839512410636</v>
      </c>
      <c r="U31" s="36">
        <f t="shared" si="6"/>
        <v>-0.20727962453143767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6594488</v>
      </c>
      <c r="E32" s="31">
        <v>6594488</v>
      </c>
      <c r="F32" s="31">
        <v>1314441</v>
      </c>
      <c r="G32" s="36">
        <f t="shared" si="0"/>
        <v>0.19932419317466343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1314441</v>
      </c>
      <c r="O32" s="36">
        <f t="shared" si="4"/>
        <v>0.19932419317466343</v>
      </c>
      <c r="P32" s="31">
        <v>532618</v>
      </c>
      <c r="Q32" s="31">
        <v>6731387</v>
      </c>
      <c r="R32" s="31">
        <v>3100371</v>
      </c>
      <c r="S32" s="31">
        <v>532618</v>
      </c>
      <c r="T32" s="36">
        <f t="shared" si="5"/>
        <v>7.9124554865141458E-2</v>
      </c>
      <c r="U32" s="36">
        <f t="shared" si="6"/>
        <v>1.4678869283426397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16182666</v>
      </c>
      <c r="E33" s="31">
        <v>23498666</v>
      </c>
      <c r="F33" s="31">
        <v>7501232</v>
      </c>
      <c r="G33" s="36">
        <f t="shared" si="0"/>
        <v>0.4635349947901044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7501232</v>
      </c>
      <c r="O33" s="36">
        <f t="shared" si="4"/>
        <v>0.4635349947901044</v>
      </c>
      <c r="P33" s="31">
        <v>4604097</v>
      </c>
      <c r="Q33" s="31">
        <v>21073079</v>
      </c>
      <c r="R33" s="31">
        <v>21215025</v>
      </c>
      <c r="S33" s="31">
        <v>4604097</v>
      </c>
      <c r="T33" s="36">
        <f t="shared" si="5"/>
        <v>0.21848240591704704</v>
      </c>
      <c r="U33" s="36">
        <f t="shared" si="6"/>
        <v>0.62925151229437604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17681962</v>
      </c>
      <c r="E34" s="31">
        <v>17681962</v>
      </c>
      <c r="F34" s="31">
        <v>3033946</v>
      </c>
      <c r="G34" s="36">
        <f t="shared" si="0"/>
        <v>0.17158423935081413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3033946</v>
      </c>
      <c r="O34" s="36">
        <f t="shared" si="4"/>
        <v>0.17158423935081413</v>
      </c>
      <c r="P34" s="31">
        <v>3170743</v>
      </c>
      <c r="Q34" s="31">
        <v>16678324</v>
      </c>
      <c r="R34" s="31">
        <v>14251150</v>
      </c>
      <c r="S34" s="31">
        <v>3170743</v>
      </c>
      <c r="T34" s="36">
        <f t="shared" si="5"/>
        <v>0.19011160833666502</v>
      </c>
      <c r="U34" s="36">
        <f t="shared" si="6"/>
        <v>-4.3143515573479174E-2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97977272</v>
      </c>
      <c r="E35" s="32">
        <f>SUM(E28:E34)</f>
        <v>105293272</v>
      </c>
      <c r="F35" s="32">
        <f>SUM(F28:F34)</f>
        <v>34522086</v>
      </c>
      <c r="G35" s="37">
        <f t="shared" si="0"/>
        <v>0.3523478996230881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34522086</v>
      </c>
      <c r="O35" s="37">
        <f t="shared" si="4"/>
        <v>0.3523478996230881</v>
      </c>
      <c r="P35" s="32">
        <f>SUM(P28:P34)</f>
        <v>29637270</v>
      </c>
      <c r="Q35" s="32">
        <f>SUM(Q28:Q34)</f>
        <v>132594348</v>
      </c>
      <c r="R35" s="32">
        <f>SUM(R28:R34)</f>
        <v>125849747</v>
      </c>
      <c r="S35" s="32">
        <f>SUM(S28:S34)</f>
        <v>29637270</v>
      </c>
      <c r="T35" s="37">
        <f t="shared" si="5"/>
        <v>0.22351835087269331</v>
      </c>
      <c r="U35" s="37">
        <f t="shared" si="6"/>
        <v>0.16482003909266951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13190112</v>
      </c>
      <c r="E36" s="31">
        <v>13190112</v>
      </c>
      <c r="F36" s="31">
        <v>2277700</v>
      </c>
      <c r="G36" s="36">
        <f t="shared" si="0"/>
        <v>0.17268238510787476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2277700</v>
      </c>
      <c r="O36" s="36">
        <f t="shared" si="4"/>
        <v>0.17268238510787476</v>
      </c>
      <c r="P36" s="31">
        <v>1767680</v>
      </c>
      <c r="Q36" s="31">
        <v>9371556</v>
      </c>
      <c r="R36" s="31">
        <v>9689373</v>
      </c>
      <c r="S36" s="31">
        <v>1767680</v>
      </c>
      <c r="T36" s="36">
        <f t="shared" si="5"/>
        <v>0.1886218254471296</v>
      </c>
      <c r="U36" s="36">
        <f t="shared" si="6"/>
        <v>0.28852507241129621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18977071</v>
      </c>
      <c r="E37" s="31">
        <v>18977130</v>
      </c>
      <c r="F37" s="31">
        <v>3612439</v>
      </c>
      <c r="G37" s="36">
        <f t="shared" si="0"/>
        <v>0.19035809056097225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3612439</v>
      </c>
      <c r="O37" s="36">
        <f t="shared" si="4"/>
        <v>0.19035809056097225</v>
      </c>
      <c r="P37" s="31">
        <v>3736748</v>
      </c>
      <c r="Q37" s="31">
        <v>18676740</v>
      </c>
      <c r="R37" s="31">
        <v>18748671</v>
      </c>
      <c r="S37" s="31">
        <v>3736748</v>
      </c>
      <c r="T37" s="36">
        <f t="shared" si="5"/>
        <v>0.20007495954861501</v>
      </c>
      <c r="U37" s="36">
        <f t="shared" si="6"/>
        <v>-3.3266626489129036E-2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5286535</v>
      </c>
      <c r="E38" s="31">
        <v>5286535</v>
      </c>
      <c r="F38" s="31">
        <v>436854</v>
      </c>
      <c r="G38" s="36">
        <f t="shared" si="0"/>
        <v>8.2635223260604532E-2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436854</v>
      </c>
      <c r="O38" s="36">
        <f t="shared" si="4"/>
        <v>8.2635223260604532E-2</v>
      </c>
      <c r="P38" s="31">
        <v>775858</v>
      </c>
      <c r="Q38" s="31">
        <v>3908349</v>
      </c>
      <c r="R38" s="31">
        <v>3128087</v>
      </c>
      <c r="S38" s="31">
        <v>775858</v>
      </c>
      <c r="T38" s="36">
        <f t="shared" si="5"/>
        <v>0.19851297824221942</v>
      </c>
      <c r="U38" s="36">
        <f t="shared" si="6"/>
        <v>-0.43694078040053719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37453718</v>
      </c>
      <c r="E40" s="32">
        <f>SUM(E36:E39)</f>
        <v>37453777</v>
      </c>
      <c r="F40" s="32">
        <f>SUM(F36:F39)</f>
        <v>6326993</v>
      </c>
      <c r="G40" s="37">
        <f t="shared" si="0"/>
        <v>0.1689283023917679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6326993</v>
      </c>
      <c r="O40" s="37">
        <f t="shared" si="4"/>
        <v>0.1689283023917679</v>
      </c>
      <c r="P40" s="32">
        <f>SUM(P36:P39)</f>
        <v>6280286</v>
      </c>
      <c r="Q40" s="32">
        <f>SUM(Q36:Q39)</f>
        <v>31956645</v>
      </c>
      <c r="R40" s="32">
        <f>SUM(R36:R39)</f>
        <v>31566131</v>
      </c>
      <c r="S40" s="32">
        <f>SUM(S36:S39)</f>
        <v>6280286</v>
      </c>
      <c r="T40" s="37">
        <f t="shared" si="5"/>
        <v>0.19652519843681965</v>
      </c>
      <c r="U40" s="37">
        <f t="shared" si="6"/>
        <v>7.4370816870441558E-3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36978285</v>
      </c>
      <c r="E42" s="31">
        <v>36978285</v>
      </c>
      <c r="F42" s="31">
        <v>9307401</v>
      </c>
      <c r="G42" s="36">
        <f t="shared" si="0"/>
        <v>0.25169909853850714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9307401</v>
      </c>
      <c r="O42" s="36">
        <f t="shared" si="4"/>
        <v>0.25169909853850714</v>
      </c>
      <c r="P42" s="31">
        <v>8274074</v>
      </c>
      <c r="Q42" s="31">
        <v>36594051</v>
      </c>
      <c r="R42" s="31">
        <v>43818211</v>
      </c>
      <c r="S42" s="31">
        <v>8274074</v>
      </c>
      <c r="T42" s="36">
        <f t="shared" si="5"/>
        <v>0.22610434685135022</v>
      </c>
      <c r="U42" s="36">
        <f t="shared" si="6"/>
        <v>0.12488732878144426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19313726</v>
      </c>
      <c r="E43" s="31">
        <v>19313726</v>
      </c>
      <c r="F43" s="31">
        <v>3017837</v>
      </c>
      <c r="G43" s="36">
        <f t="shared" si="0"/>
        <v>0.15625348521564406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3017837</v>
      </c>
      <c r="O43" s="36">
        <f t="shared" si="4"/>
        <v>0.15625348521564406</v>
      </c>
      <c r="P43" s="31">
        <v>3557018</v>
      </c>
      <c r="Q43" s="31">
        <v>21597738</v>
      </c>
      <c r="R43" s="31">
        <v>22442635</v>
      </c>
      <c r="S43" s="31">
        <v>3557018</v>
      </c>
      <c r="T43" s="36">
        <f t="shared" si="5"/>
        <v>0.16469400638159423</v>
      </c>
      <c r="U43" s="36">
        <f t="shared" si="6"/>
        <v>-0.15158230855171384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1609151</v>
      </c>
      <c r="E44" s="31">
        <v>1609151</v>
      </c>
      <c r="F44" s="31">
        <v>402309</v>
      </c>
      <c r="G44" s="36">
        <f t="shared" si="0"/>
        <v>0.25001320572152647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402309</v>
      </c>
      <c r="O44" s="36">
        <f t="shared" si="4"/>
        <v>0.25001320572152647</v>
      </c>
      <c r="P44" s="31">
        <v>7429</v>
      </c>
      <c r="Q44" s="31">
        <v>1588342</v>
      </c>
      <c r="R44" s="31">
        <v>1588342</v>
      </c>
      <c r="S44" s="31">
        <v>7429</v>
      </c>
      <c r="T44" s="36">
        <f t="shared" si="5"/>
        <v>4.6772042796828393E-3</v>
      </c>
      <c r="U44" s="36">
        <f t="shared" si="6"/>
        <v>53.153856508278366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43189794</v>
      </c>
      <c r="E45" s="31">
        <v>43189794</v>
      </c>
      <c r="F45" s="31">
        <v>5476146</v>
      </c>
      <c r="G45" s="36">
        <f t="shared" si="0"/>
        <v>0.12679259363913614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5476146</v>
      </c>
      <c r="O45" s="36">
        <f t="shared" si="4"/>
        <v>0.12679259363913614</v>
      </c>
      <c r="P45" s="31">
        <v>5411050</v>
      </c>
      <c r="Q45" s="31">
        <v>13211229</v>
      </c>
      <c r="R45" s="31">
        <v>21029213</v>
      </c>
      <c r="S45" s="31">
        <v>5411050</v>
      </c>
      <c r="T45" s="36">
        <f t="shared" si="5"/>
        <v>0.4095796083770859</v>
      </c>
      <c r="U45" s="36">
        <f t="shared" si="6"/>
        <v>1.2030197466295744E-2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51372722</v>
      </c>
      <c r="E46" s="31">
        <v>51372722</v>
      </c>
      <c r="F46" s="31">
        <v>2359484</v>
      </c>
      <c r="G46" s="36">
        <f t="shared" si="0"/>
        <v>4.5928732372795038E-2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2359484</v>
      </c>
      <c r="O46" s="36">
        <f t="shared" si="4"/>
        <v>4.5928732372795038E-2</v>
      </c>
      <c r="P46" s="31">
        <v>8463698</v>
      </c>
      <c r="Q46" s="31">
        <v>46402610</v>
      </c>
      <c r="R46" s="31">
        <v>46532150</v>
      </c>
      <c r="S46" s="31">
        <v>8463698</v>
      </c>
      <c r="T46" s="36">
        <f t="shared" si="5"/>
        <v>0.18239702465012206</v>
      </c>
      <c r="U46" s="36">
        <f t="shared" si="6"/>
        <v>-0.72122303985799108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152463678</v>
      </c>
      <c r="E47" s="32">
        <f>SUM(E41:E46)</f>
        <v>152463678</v>
      </c>
      <c r="F47" s="32">
        <f>SUM(F41:F46)</f>
        <v>20563177</v>
      </c>
      <c r="G47" s="37">
        <f t="shared" si="0"/>
        <v>0.13487262848269999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20563177</v>
      </c>
      <c r="O47" s="37">
        <f t="shared" si="4"/>
        <v>0.13487262848269999</v>
      </c>
      <c r="P47" s="32">
        <f>SUM(P41:P46)</f>
        <v>25713269</v>
      </c>
      <c r="Q47" s="32">
        <f>SUM(Q41:Q46)</f>
        <v>119393970</v>
      </c>
      <c r="R47" s="32">
        <f>SUM(R41:R46)</f>
        <v>135410551</v>
      </c>
      <c r="S47" s="32">
        <f>SUM(S41:S46)</f>
        <v>25713269</v>
      </c>
      <c r="T47" s="37">
        <f t="shared" si="5"/>
        <v>0.21536488819326471</v>
      </c>
      <c r="U47" s="37">
        <f t="shared" si="6"/>
        <v>-0.20028927477093639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27466332</v>
      </c>
      <c r="E48" s="31">
        <v>27466332</v>
      </c>
      <c r="F48" s="31">
        <v>5823498</v>
      </c>
      <c r="G48" s="36">
        <f t="shared" si="0"/>
        <v>0.21202314164119185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5823498</v>
      </c>
      <c r="O48" s="36">
        <f t="shared" si="4"/>
        <v>0.21202314164119185</v>
      </c>
      <c r="P48" s="31">
        <v>5116090</v>
      </c>
      <c r="Q48" s="31">
        <v>27956400</v>
      </c>
      <c r="R48" s="31">
        <v>31218747</v>
      </c>
      <c r="S48" s="31">
        <v>5116090</v>
      </c>
      <c r="T48" s="36">
        <f t="shared" si="5"/>
        <v>0.18300246097494671</v>
      </c>
      <c r="U48" s="36">
        <f t="shared" si="6"/>
        <v>0.13827121884095073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3107</v>
      </c>
      <c r="E49" s="31">
        <v>3107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2904</v>
      </c>
      <c r="R49" s="31">
        <v>2904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13747836</v>
      </c>
      <c r="E50" s="31">
        <v>13747836</v>
      </c>
      <c r="F50" s="31">
        <v>1526202</v>
      </c>
      <c r="G50" s="36">
        <f t="shared" si="0"/>
        <v>0.11101398067303102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1526202</v>
      </c>
      <c r="O50" s="36">
        <f t="shared" si="4"/>
        <v>0.11101398067303102</v>
      </c>
      <c r="P50" s="31">
        <v>1226928</v>
      </c>
      <c r="Q50" s="31">
        <v>12936045</v>
      </c>
      <c r="R50" s="31">
        <v>12826045</v>
      </c>
      <c r="S50" s="31">
        <v>1226928</v>
      </c>
      <c r="T50" s="36">
        <f t="shared" si="5"/>
        <v>9.4845681195450393E-2</v>
      </c>
      <c r="U50" s="36">
        <f t="shared" si="6"/>
        <v>0.24392140370095072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39846201</v>
      </c>
      <c r="E51" s="31">
        <v>39846201</v>
      </c>
      <c r="F51" s="31">
        <v>8142052</v>
      </c>
      <c r="G51" s="36">
        <f t="shared" si="0"/>
        <v>0.20433697054331479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8142052</v>
      </c>
      <c r="O51" s="36">
        <f t="shared" si="4"/>
        <v>0.20433697054331479</v>
      </c>
      <c r="P51" s="31">
        <v>8065744</v>
      </c>
      <c r="Q51" s="31">
        <v>50061103</v>
      </c>
      <c r="R51" s="31">
        <v>39185916</v>
      </c>
      <c r="S51" s="31">
        <v>8065744</v>
      </c>
      <c r="T51" s="36">
        <f t="shared" si="5"/>
        <v>0.16111798415628198</v>
      </c>
      <c r="U51" s="36">
        <f t="shared" si="6"/>
        <v>9.4607515438129841E-3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31560423</v>
      </c>
      <c r="E52" s="31">
        <v>31560423</v>
      </c>
      <c r="F52" s="31">
        <v>6021452</v>
      </c>
      <c r="G52" s="36">
        <f t="shared" si="0"/>
        <v>0.19079123242422955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6021452</v>
      </c>
      <c r="O52" s="36">
        <f t="shared" si="4"/>
        <v>0.19079123242422955</v>
      </c>
      <c r="P52" s="31">
        <v>6236991</v>
      </c>
      <c r="Q52" s="31">
        <v>29664582</v>
      </c>
      <c r="R52" s="31">
        <v>41692372</v>
      </c>
      <c r="S52" s="31">
        <v>6236991</v>
      </c>
      <c r="T52" s="36">
        <f t="shared" si="5"/>
        <v>0.21025042591195117</v>
      </c>
      <c r="U52" s="36">
        <f t="shared" si="6"/>
        <v>-3.4558170758944518E-2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112623899</v>
      </c>
      <c r="E53" s="32">
        <f>SUM(E48:E52)</f>
        <v>112623899</v>
      </c>
      <c r="F53" s="32">
        <f>SUM(F48:F52)</f>
        <v>21513204</v>
      </c>
      <c r="G53" s="37">
        <f t="shared" si="0"/>
        <v>0.19101810708933101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21513204</v>
      </c>
      <c r="O53" s="37">
        <f t="shared" si="4"/>
        <v>0.19101810708933101</v>
      </c>
      <c r="P53" s="32">
        <f>SUM(P48:P52)</f>
        <v>20645753</v>
      </c>
      <c r="Q53" s="32">
        <f>SUM(Q48:Q52)</f>
        <v>120621034</v>
      </c>
      <c r="R53" s="32">
        <f>SUM(R48:R52)</f>
        <v>124925984</v>
      </c>
      <c r="S53" s="32">
        <f>SUM(S48:S52)</f>
        <v>20645753</v>
      </c>
      <c r="T53" s="37">
        <f t="shared" si="5"/>
        <v>0.17116212915236659</v>
      </c>
      <c r="U53" s="37">
        <f t="shared" si="6"/>
        <v>4.2015953595879951E-2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1249532513</v>
      </c>
      <c r="E54" s="32">
        <f>SUM(E8:E9,E11:E18,E20:E26,E28:E34,E36:E39,E41:E46,E48:E52)</f>
        <v>1258945620</v>
      </c>
      <c r="F54" s="32">
        <f>SUM(F8:F9,F11:F18,F20:F26,F28:F34,F36:F39,F41:F46,F48:F52)</f>
        <v>218317731</v>
      </c>
      <c r="G54" s="37">
        <f t="shared" si="0"/>
        <v>0.17471952808642122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218317731</v>
      </c>
      <c r="O54" s="37">
        <f t="shared" si="4"/>
        <v>0.17471952808642122</v>
      </c>
      <c r="P54" s="32">
        <f>SUM(P8:P9,P11:P18,P20:P26,P28:P34,P36:P39,P41:P46,P48:P52)</f>
        <v>223945315</v>
      </c>
      <c r="Q54" s="32">
        <f>SUM(Q8:Q9,Q11:Q18,Q20:Q26,Q28:Q34,Q36:Q39,Q41:Q46,Q48:Q52)</f>
        <v>1162789285</v>
      </c>
      <c r="R54" s="32">
        <f>SUM(R8:R9,R11:R18,R20:R26,R28:R34,R36:R39,R41:R46,R48:R52)</f>
        <v>1149692845</v>
      </c>
      <c r="S54" s="32">
        <f>SUM(S8:S9,S11:S18,S20:S26,S28:S34,S36:S39,S41:S46,S48:S52)</f>
        <v>223945315</v>
      </c>
      <c r="T54" s="37">
        <f t="shared" si="5"/>
        <v>0.1925932048814846</v>
      </c>
      <c r="U54" s="37">
        <f t="shared" si="6"/>
        <v>-2.512927765423445E-2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55027334</v>
      </c>
      <c r="E57" s="31">
        <v>55027334</v>
      </c>
      <c r="F57" s="31">
        <v>11113929</v>
      </c>
      <c r="G57" s="36">
        <f t="shared" ref="G57:G85" si="7">IF(($D57      =0),0,($F57      /$D57      ))</f>
        <v>0.2019710604188093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11113929</v>
      </c>
      <c r="O57" s="36">
        <f t="shared" ref="O57:O85" si="11">IF(($D57      =0),0,($N57      /$D57      ))</f>
        <v>0.2019710604188093</v>
      </c>
      <c r="P57" s="31">
        <v>11503682</v>
      </c>
      <c r="Q57" s="31">
        <v>54708288</v>
      </c>
      <c r="R57" s="31">
        <v>49752490</v>
      </c>
      <c r="S57" s="31">
        <v>11503682</v>
      </c>
      <c r="T57" s="36">
        <f t="shared" ref="T57:T85" si="12">IF(($Q57      =0),0,($S57      /$Q57      ))</f>
        <v>0.2102731125492357</v>
      </c>
      <c r="U57" s="36">
        <f t="shared" ref="U57:U85" si="13">IF(($P57      =0),0,(($F57      /$P57      )-1))</f>
        <v>-3.3880717495494039E-2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55027334</v>
      </c>
      <c r="E58" s="32">
        <f>E57</f>
        <v>55027334</v>
      </c>
      <c r="F58" s="32">
        <f>F57</f>
        <v>11113929</v>
      </c>
      <c r="G58" s="37">
        <f t="shared" si="7"/>
        <v>0.2019710604188093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11113929</v>
      </c>
      <c r="O58" s="37">
        <f t="shared" si="11"/>
        <v>0.2019710604188093</v>
      </c>
      <c r="P58" s="32">
        <f>P57</f>
        <v>11503682</v>
      </c>
      <c r="Q58" s="32">
        <f>Q57</f>
        <v>54708288</v>
      </c>
      <c r="R58" s="32">
        <f>R57</f>
        <v>49752490</v>
      </c>
      <c r="S58" s="32">
        <f>S57</f>
        <v>11503682</v>
      </c>
      <c r="T58" s="37">
        <f t="shared" si="12"/>
        <v>0.2102731125492357</v>
      </c>
      <c r="U58" s="37">
        <f t="shared" si="13"/>
        <v>-3.3880717495494039E-2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2000000</v>
      </c>
      <c r="E59" s="31">
        <v>2000000</v>
      </c>
      <c r="F59" s="31">
        <v>2000</v>
      </c>
      <c r="G59" s="36">
        <f t="shared" si="7"/>
        <v>1E-3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2000</v>
      </c>
      <c r="O59" s="36">
        <f t="shared" si="11"/>
        <v>1E-3</v>
      </c>
      <c r="P59" s="31">
        <v>291690</v>
      </c>
      <c r="Q59" s="31">
        <v>3816156</v>
      </c>
      <c r="R59" s="31">
        <v>3253285</v>
      </c>
      <c r="S59" s="31">
        <v>291690</v>
      </c>
      <c r="T59" s="36">
        <f t="shared" si="12"/>
        <v>7.6435554521356044E-2</v>
      </c>
      <c r="U59" s="36">
        <f t="shared" si="13"/>
        <v>-0.99314340567040349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3999129</v>
      </c>
      <c r="E60" s="31">
        <v>3999129</v>
      </c>
      <c r="F60" s="31">
        <v>4757134</v>
      </c>
      <c r="G60" s="36">
        <f t="shared" si="7"/>
        <v>1.1895425228843581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4757134</v>
      </c>
      <c r="O60" s="36">
        <f t="shared" si="11"/>
        <v>1.1895425228843581</v>
      </c>
      <c r="P60" s="31">
        <v>7013298</v>
      </c>
      <c r="Q60" s="31">
        <v>34136148</v>
      </c>
      <c r="R60" s="31">
        <v>29203148</v>
      </c>
      <c r="S60" s="31">
        <v>7013298</v>
      </c>
      <c r="T60" s="36">
        <f t="shared" si="12"/>
        <v>0.20545077318038343</v>
      </c>
      <c r="U60" s="36">
        <f t="shared" si="13"/>
        <v>-0.32169800855460584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8602823</v>
      </c>
      <c r="E61" s="31">
        <v>8602823</v>
      </c>
      <c r="F61" s="31">
        <v>645450</v>
      </c>
      <c r="G61" s="36">
        <f t="shared" si="7"/>
        <v>7.5027697303547913E-2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645450</v>
      </c>
      <c r="O61" s="36">
        <f t="shared" si="11"/>
        <v>7.5027697303547913E-2</v>
      </c>
      <c r="P61" s="31">
        <v>1912940</v>
      </c>
      <c r="Q61" s="31">
        <v>8150995</v>
      </c>
      <c r="R61" s="31">
        <v>7939965</v>
      </c>
      <c r="S61" s="31">
        <v>1912940</v>
      </c>
      <c r="T61" s="36">
        <f t="shared" si="12"/>
        <v>0.23468791233462907</v>
      </c>
      <c r="U61" s="36">
        <f t="shared" si="13"/>
        <v>-0.66258743086557859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70000</v>
      </c>
      <c r="E62" s="31">
        <v>70000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100000</v>
      </c>
      <c r="R62" s="31">
        <v>109479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14671952</v>
      </c>
      <c r="E63" s="32">
        <f>SUM(E59:E62)</f>
        <v>14671952</v>
      </c>
      <c r="F63" s="32">
        <f>SUM(F59:F62)</f>
        <v>5404584</v>
      </c>
      <c r="G63" s="37">
        <f t="shared" si="7"/>
        <v>0.36836161950366247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5404584</v>
      </c>
      <c r="O63" s="37">
        <f t="shared" si="11"/>
        <v>0.36836161950366247</v>
      </c>
      <c r="P63" s="32">
        <f>SUM(P59:P62)</f>
        <v>9217928</v>
      </c>
      <c r="Q63" s="32">
        <f>SUM(Q59:Q62)</f>
        <v>46203299</v>
      </c>
      <c r="R63" s="32">
        <f>SUM(R59:R62)</f>
        <v>40505877</v>
      </c>
      <c r="S63" s="32">
        <f>SUM(S59:S62)</f>
        <v>9217928</v>
      </c>
      <c r="T63" s="37">
        <f t="shared" si="12"/>
        <v>0.19950800482883269</v>
      </c>
      <c r="U63" s="37">
        <f t="shared" si="13"/>
        <v>-0.41368776150128317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11851964</v>
      </c>
      <c r="E64" s="31">
        <v>11851964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12882470</v>
      </c>
      <c r="R64" s="31">
        <v>12882470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1141848</v>
      </c>
      <c r="E65" s="31">
        <v>1141848</v>
      </c>
      <c r="F65" s="31">
        <v>338526</v>
      </c>
      <c r="G65" s="36">
        <f t="shared" si="7"/>
        <v>0.29647203480673434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338526</v>
      </c>
      <c r="O65" s="36">
        <f t="shared" si="11"/>
        <v>0.29647203480673434</v>
      </c>
      <c r="P65" s="31">
        <v>232946</v>
      </c>
      <c r="Q65" s="31">
        <v>1240462</v>
      </c>
      <c r="R65" s="31">
        <v>1240462</v>
      </c>
      <c r="S65" s="31">
        <v>232946</v>
      </c>
      <c r="T65" s="36">
        <f t="shared" si="12"/>
        <v>0.18778971060782193</v>
      </c>
      <c r="U65" s="36">
        <f t="shared" si="13"/>
        <v>0.453238089514308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3464855</v>
      </c>
      <c r="E66" s="31">
        <v>3464855</v>
      </c>
      <c r="F66" s="31">
        <v>6289</v>
      </c>
      <c r="G66" s="36">
        <f t="shared" si="7"/>
        <v>1.8150831708686223E-3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6289</v>
      </c>
      <c r="O66" s="36">
        <f t="shared" si="11"/>
        <v>1.8150831708686223E-3</v>
      </c>
      <c r="P66" s="31">
        <v>0</v>
      </c>
      <c r="Q66" s="31">
        <v>4369789</v>
      </c>
      <c r="R66" s="31">
        <v>4423989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137554376</v>
      </c>
      <c r="E67" s="31">
        <v>137554376</v>
      </c>
      <c r="F67" s="31">
        <v>15499292</v>
      </c>
      <c r="G67" s="36">
        <f t="shared" si="7"/>
        <v>0.11267756396205091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15499292</v>
      </c>
      <c r="O67" s="36">
        <f t="shared" si="11"/>
        <v>0.11267756396205091</v>
      </c>
      <c r="P67" s="31">
        <v>16648802</v>
      </c>
      <c r="Q67" s="31">
        <v>159565824</v>
      </c>
      <c r="R67" s="31">
        <v>157979324</v>
      </c>
      <c r="S67" s="31">
        <v>16648802</v>
      </c>
      <c r="T67" s="36">
        <f t="shared" si="12"/>
        <v>0.10433814448888504</v>
      </c>
      <c r="U67" s="36">
        <f t="shared" si="13"/>
        <v>-6.9044607533923497E-2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2685821</v>
      </c>
      <c r="E68" s="31">
        <v>2685821</v>
      </c>
      <c r="F68" s="31">
        <v>288998</v>
      </c>
      <c r="G68" s="36">
        <f t="shared" si="7"/>
        <v>0.10760136286074165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288998</v>
      </c>
      <c r="O68" s="36">
        <f t="shared" si="11"/>
        <v>0.10760136286074165</v>
      </c>
      <c r="P68" s="31">
        <v>208247</v>
      </c>
      <c r="Q68" s="31">
        <v>2562422</v>
      </c>
      <c r="R68" s="31">
        <v>2562422</v>
      </c>
      <c r="S68" s="31">
        <v>208247</v>
      </c>
      <c r="T68" s="36">
        <f t="shared" si="12"/>
        <v>8.1269595718425777E-2</v>
      </c>
      <c r="U68" s="36">
        <f t="shared" si="13"/>
        <v>0.38776549001906391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15761940</v>
      </c>
      <c r="E69" s="31">
        <v>15761940</v>
      </c>
      <c r="F69" s="31">
        <v>3415899</v>
      </c>
      <c r="G69" s="36">
        <f t="shared" si="7"/>
        <v>0.21671818316780803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3415899</v>
      </c>
      <c r="O69" s="36">
        <f t="shared" si="11"/>
        <v>0.21671818316780803</v>
      </c>
      <c r="P69" s="31">
        <v>3369452</v>
      </c>
      <c r="Q69" s="31">
        <v>18474511</v>
      </c>
      <c r="R69" s="31">
        <v>17857978</v>
      </c>
      <c r="S69" s="31">
        <v>3369452</v>
      </c>
      <c r="T69" s="36">
        <f t="shared" si="12"/>
        <v>0.18238382601845321</v>
      </c>
      <c r="U69" s="36">
        <f t="shared" si="13"/>
        <v>1.3784734134808962E-2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172460804</v>
      </c>
      <c r="E70" s="32">
        <f>SUM(E64:E69)</f>
        <v>172460804</v>
      </c>
      <c r="F70" s="32">
        <f>SUM(F64:F69)</f>
        <v>19549004</v>
      </c>
      <c r="G70" s="37">
        <f t="shared" si="7"/>
        <v>0.11335331592215006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19549004</v>
      </c>
      <c r="O70" s="37">
        <f t="shared" si="11"/>
        <v>0.11335331592215006</v>
      </c>
      <c r="P70" s="32">
        <f>SUM(P64:P69)</f>
        <v>20459447</v>
      </c>
      <c r="Q70" s="32">
        <f>SUM(Q64:Q69)</f>
        <v>199095478</v>
      </c>
      <c r="R70" s="32">
        <f>SUM(R64:R69)</f>
        <v>196946645</v>
      </c>
      <c r="S70" s="32">
        <f>SUM(S64:S69)</f>
        <v>20459447</v>
      </c>
      <c r="T70" s="37">
        <f t="shared" si="12"/>
        <v>0.10276198739179802</v>
      </c>
      <c r="U70" s="37">
        <f t="shared" si="13"/>
        <v>-4.4499883110232674E-2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20134788</v>
      </c>
      <c r="E71" s="31">
        <v>20134788</v>
      </c>
      <c r="F71" s="31">
        <v>5563501</v>
      </c>
      <c r="G71" s="36">
        <f t="shared" si="7"/>
        <v>0.27631286706371083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5563501</v>
      </c>
      <c r="O71" s="36">
        <f t="shared" si="11"/>
        <v>0.27631286706371083</v>
      </c>
      <c r="P71" s="31">
        <v>1605391</v>
      </c>
      <c r="Q71" s="31">
        <v>6268932</v>
      </c>
      <c r="R71" s="31">
        <v>18655564</v>
      </c>
      <c r="S71" s="31">
        <v>1605391</v>
      </c>
      <c r="T71" s="36">
        <f t="shared" si="12"/>
        <v>0.25608684222448097</v>
      </c>
      <c r="U71" s="36">
        <f t="shared" si="13"/>
        <v>2.4655115171319637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15102069</v>
      </c>
      <c r="E72" s="31">
        <v>15102069</v>
      </c>
      <c r="F72" s="31">
        <v>3232468</v>
      </c>
      <c r="G72" s="36">
        <f t="shared" si="7"/>
        <v>0.21404140055246734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3232468</v>
      </c>
      <c r="O72" s="36">
        <f t="shared" si="11"/>
        <v>0.21404140055246734</v>
      </c>
      <c r="P72" s="31">
        <v>3201293</v>
      </c>
      <c r="Q72" s="31">
        <v>12694303</v>
      </c>
      <c r="R72" s="31">
        <v>14098156</v>
      </c>
      <c r="S72" s="31">
        <v>3201293</v>
      </c>
      <c r="T72" s="36">
        <f t="shared" si="12"/>
        <v>0.25218344008331928</v>
      </c>
      <c r="U72" s="36">
        <f t="shared" si="13"/>
        <v>9.7382526372937761E-3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4226731</v>
      </c>
      <c r="E73" s="31">
        <v>4226731</v>
      </c>
      <c r="F73" s="31">
        <v>1445457</v>
      </c>
      <c r="G73" s="36">
        <f t="shared" si="7"/>
        <v>0.34197988942281871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1445457</v>
      </c>
      <c r="O73" s="36">
        <f t="shared" si="11"/>
        <v>0.34197988942281871</v>
      </c>
      <c r="P73" s="31">
        <v>981674</v>
      </c>
      <c r="Q73" s="31">
        <v>4010472</v>
      </c>
      <c r="R73" s="31">
        <v>3979306</v>
      </c>
      <c r="S73" s="31">
        <v>981674</v>
      </c>
      <c r="T73" s="36">
        <f t="shared" si="12"/>
        <v>0.24477767205456116</v>
      </c>
      <c r="U73" s="36">
        <f t="shared" si="13"/>
        <v>0.47244095290289856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24688293</v>
      </c>
      <c r="E74" s="31">
        <v>24688293</v>
      </c>
      <c r="F74" s="31">
        <v>4624647</v>
      </c>
      <c r="G74" s="36">
        <f t="shared" si="7"/>
        <v>0.18732145636800407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4624647</v>
      </c>
      <c r="O74" s="36">
        <f t="shared" si="11"/>
        <v>0.18732145636800407</v>
      </c>
      <c r="P74" s="31">
        <v>4168829</v>
      </c>
      <c r="Q74" s="31">
        <v>25546728</v>
      </c>
      <c r="R74" s="31">
        <v>21978970</v>
      </c>
      <c r="S74" s="31">
        <v>4168829</v>
      </c>
      <c r="T74" s="36">
        <f t="shared" si="12"/>
        <v>0.16318445947363591</v>
      </c>
      <c r="U74" s="36">
        <f t="shared" si="13"/>
        <v>0.10933957713305098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5117068</v>
      </c>
      <c r="E75" s="31">
        <v>5117068</v>
      </c>
      <c r="F75" s="31">
        <v>1138483</v>
      </c>
      <c r="G75" s="36">
        <f t="shared" si="7"/>
        <v>0.22248736972031641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1138483</v>
      </c>
      <c r="O75" s="36">
        <f t="shared" si="11"/>
        <v>0.22248736972031641</v>
      </c>
      <c r="P75" s="31">
        <v>1066703</v>
      </c>
      <c r="Q75" s="31">
        <v>5152230</v>
      </c>
      <c r="R75" s="31">
        <v>4342499</v>
      </c>
      <c r="S75" s="31">
        <v>1066703</v>
      </c>
      <c r="T75" s="36">
        <f t="shared" si="12"/>
        <v>0.20703714702177503</v>
      </c>
      <c r="U75" s="36">
        <f t="shared" si="13"/>
        <v>6.7291457884715911E-2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9649660</v>
      </c>
      <c r="E76" s="31">
        <v>9649660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16714167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39003984</v>
      </c>
      <c r="E77" s="31">
        <v>39003984</v>
      </c>
      <c r="F77" s="31">
        <v>7962168</v>
      </c>
      <c r="G77" s="36">
        <f t="shared" si="7"/>
        <v>0.20413730043577086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7962168</v>
      </c>
      <c r="O77" s="36">
        <f t="shared" si="11"/>
        <v>0.20413730043577086</v>
      </c>
      <c r="P77" s="31">
        <v>6997983</v>
      </c>
      <c r="Q77" s="31">
        <v>30557274</v>
      </c>
      <c r="R77" s="31">
        <v>29547047</v>
      </c>
      <c r="S77" s="31">
        <v>6997983</v>
      </c>
      <c r="T77" s="36">
        <f t="shared" si="12"/>
        <v>0.22901201854589517</v>
      </c>
      <c r="U77" s="36">
        <f t="shared" si="13"/>
        <v>0.13778041472807234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117922593</v>
      </c>
      <c r="E78" s="32">
        <f>SUM(E71:E77)</f>
        <v>117922593</v>
      </c>
      <c r="F78" s="32">
        <f>SUM(F71:F77)</f>
        <v>23966724</v>
      </c>
      <c r="G78" s="37">
        <f t="shared" si="7"/>
        <v>0.20324115498376125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23966724</v>
      </c>
      <c r="O78" s="37">
        <f t="shared" si="11"/>
        <v>0.20324115498376125</v>
      </c>
      <c r="P78" s="32">
        <f>SUM(P71:P77)</f>
        <v>18021873</v>
      </c>
      <c r="Q78" s="32">
        <f>SUM(Q71:Q77)</f>
        <v>84229939</v>
      </c>
      <c r="R78" s="32">
        <f>SUM(R71:R77)</f>
        <v>109315709</v>
      </c>
      <c r="S78" s="32">
        <f>SUM(S71:S77)</f>
        <v>18021873</v>
      </c>
      <c r="T78" s="37">
        <f t="shared" si="12"/>
        <v>0.21396041851579639</v>
      </c>
      <c r="U78" s="37">
        <f t="shared" si="13"/>
        <v>0.32986865460654391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18276319</v>
      </c>
      <c r="E79" s="31">
        <v>18276319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2220425</v>
      </c>
      <c r="Q79" s="31">
        <v>19239700</v>
      </c>
      <c r="R79" s="31">
        <v>17292680</v>
      </c>
      <c r="S79" s="31">
        <v>2220425</v>
      </c>
      <c r="T79" s="36">
        <f t="shared" si="12"/>
        <v>0.11540850429060744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59491856</v>
      </c>
      <c r="E80" s="31">
        <v>59491856</v>
      </c>
      <c r="F80" s="31">
        <v>14426917</v>
      </c>
      <c r="G80" s="36">
        <f t="shared" si="7"/>
        <v>0.24250238553660186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14426917</v>
      </c>
      <c r="O80" s="36">
        <f t="shared" si="11"/>
        <v>0.24250238553660186</v>
      </c>
      <c r="P80" s="31">
        <v>19655366</v>
      </c>
      <c r="Q80" s="31">
        <v>56360891</v>
      </c>
      <c r="R80" s="31">
        <v>56041891</v>
      </c>
      <c r="S80" s="31">
        <v>19655366</v>
      </c>
      <c r="T80" s="36">
        <f t="shared" si="12"/>
        <v>0.3487412219938113</v>
      </c>
      <c r="U80" s="36">
        <f t="shared" si="13"/>
        <v>-0.26600618884430849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7413500</v>
      </c>
      <c r="E81" s="31">
        <v>7413500</v>
      </c>
      <c r="F81" s="31">
        <v>1220585</v>
      </c>
      <c r="G81" s="36">
        <f t="shared" si="7"/>
        <v>0.16464355567545694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1220585</v>
      </c>
      <c r="O81" s="36">
        <f t="shared" si="11"/>
        <v>0.16464355567545694</v>
      </c>
      <c r="P81" s="31">
        <v>774205</v>
      </c>
      <c r="Q81" s="31">
        <v>7313880</v>
      </c>
      <c r="R81" s="31">
        <v>6915300</v>
      </c>
      <c r="S81" s="31">
        <v>774205</v>
      </c>
      <c r="T81" s="36">
        <f t="shared" si="12"/>
        <v>0.10585421144454106</v>
      </c>
      <c r="U81" s="36">
        <f t="shared" si="13"/>
        <v>0.57656563829993357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811634</v>
      </c>
      <c r="E82" s="31">
        <v>811634</v>
      </c>
      <c r="F82" s="31">
        <v>72001</v>
      </c>
      <c r="G82" s="36">
        <f t="shared" si="7"/>
        <v>8.8711167841662622E-2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72001</v>
      </c>
      <c r="O82" s="36">
        <f t="shared" si="11"/>
        <v>8.8711167841662622E-2</v>
      </c>
      <c r="P82" s="31">
        <v>84602</v>
      </c>
      <c r="Q82" s="31">
        <v>1066434</v>
      </c>
      <c r="R82" s="31">
        <v>858288</v>
      </c>
      <c r="S82" s="31">
        <v>84602</v>
      </c>
      <c r="T82" s="36">
        <f t="shared" si="12"/>
        <v>7.9331679222530413E-2</v>
      </c>
      <c r="U82" s="36">
        <f t="shared" si="13"/>
        <v>-0.14894446939788653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85993309</v>
      </c>
      <c r="E84" s="32">
        <f>SUM(E79:E83)</f>
        <v>85993309</v>
      </c>
      <c r="F84" s="32">
        <f>SUM(F79:F83)</f>
        <v>15719503</v>
      </c>
      <c r="G84" s="37">
        <f t="shared" si="7"/>
        <v>0.18279914080291992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15719503</v>
      </c>
      <c r="O84" s="37">
        <f t="shared" si="11"/>
        <v>0.18279914080291992</v>
      </c>
      <c r="P84" s="32">
        <f>SUM(P79:P83)</f>
        <v>22734598</v>
      </c>
      <c r="Q84" s="32">
        <f>SUM(Q79:Q83)</f>
        <v>83980905</v>
      </c>
      <c r="R84" s="32">
        <f>SUM(R79:R83)</f>
        <v>81108159</v>
      </c>
      <c r="S84" s="32">
        <f>SUM(S79:S83)</f>
        <v>22734598</v>
      </c>
      <c r="T84" s="37">
        <f t="shared" si="12"/>
        <v>0.27071151471873278</v>
      </c>
      <c r="U84" s="37">
        <f t="shared" si="13"/>
        <v>-0.3085647258860702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446075992</v>
      </c>
      <c r="E85" s="32">
        <f>SUM(E57,E59:E62,E64:E69,E71:E77,E79:E83)</f>
        <v>446075992</v>
      </c>
      <c r="F85" s="32">
        <f>SUM(F57,F59:F62,F64:F69,F71:F77,F79:F83)</f>
        <v>75753744</v>
      </c>
      <c r="G85" s="37">
        <f t="shared" si="7"/>
        <v>0.16982250862763312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75753744</v>
      </c>
      <c r="O85" s="37">
        <f t="shared" si="11"/>
        <v>0.16982250862763312</v>
      </c>
      <c r="P85" s="32">
        <f>SUM(P57,P59:P62,P64:P69,P71:P77,P79:P83)</f>
        <v>81937528</v>
      </c>
      <c r="Q85" s="32">
        <f>SUM(Q57,Q59:Q62,Q64:Q69,Q71:Q77,Q79:Q83)</f>
        <v>468217909</v>
      </c>
      <c r="R85" s="32">
        <f>SUM(R57,R59:R62,R64:R69,R71:R77,R79:R83)</f>
        <v>477628880</v>
      </c>
      <c r="S85" s="32">
        <f>SUM(S57,S59:S62,S64:S69,S71:S77,S79:S83)</f>
        <v>81937528</v>
      </c>
      <c r="T85" s="37">
        <f t="shared" si="12"/>
        <v>0.17499870557065769</v>
      </c>
      <c r="U85" s="37">
        <f t="shared" si="13"/>
        <v>-7.5469496712178064E-2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1235432046</v>
      </c>
      <c r="E88" s="31">
        <v>1235432046</v>
      </c>
      <c r="F88" s="31">
        <v>272621664</v>
      </c>
      <c r="G88" s="36">
        <f t="shared" ref="G88:G99" si="14">IF(($D88      =0),0,($F88      /$D88      ))</f>
        <v>0.22066908890916045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272621664</v>
      </c>
      <c r="O88" s="36">
        <f t="shared" ref="O88:O99" si="18">IF(($D88      =0),0,($N88      /$D88      ))</f>
        <v>0.22066908890916045</v>
      </c>
      <c r="P88" s="31">
        <v>275468901</v>
      </c>
      <c r="Q88" s="31">
        <v>1117857228</v>
      </c>
      <c r="R88" s="31">
        <v>1110902994</v>
      </c>
      <c r="S88" s="31">
        <v>275468901</v>
      </c>
      <c r="T88" s="36">
        <f t="shared" ref="T88:T99" si="19">IF(($Q88      =0),0,($S88      /$Q88      ))</f>
        <v>0.24642583516040922</v>
      </c>
      <c r="U88" s="36">
        <f t="shared" ref="U88:U99" si="20">IF(($P88      =0),0,(($F88      /$P88      )-1))</f>
        <v>-1.0335965292866178E-2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1497711000</v>
      </c>
      <c r="E89" s="31">
        <v>1497711000</v>
      </c>
      <c r="F89" s="31">
        <v>281585449</v>
      </c>
      <c r="G89" s="36">
        <f t="shared" si="14"/>
        <v>0.18801053674574067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281585449</v>
      </c>
      <c r="O89" s="36">
        <f t="shared" si="18"/>
        <v>0.18801053674574067</v>
      </c>
      <c r="P89" s="31">
        <v>247944812</v>
      </c>
      <c r="Q89" s="31">
        <v>1488236000</v>
      </c>
      <c r="R89" s="31">
        <v>1418886000</v>
      </c>
      <c r="S89" s="31">
        <v>247944812</v>
      </c>
      <c r="T89" s="36">
        <f t="shared" si="19"/>
        <v>0.16660315433842482</v>
      </c>
      <c r="U89" s="36">
        <f t="shared" si="20"/>
        <v>0.135677922553185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400340860</v>
      </c>
      <c r="E90" s="31">
        <v>400340860</v>
      </c>
      <c r="F90" s="31">
        <v>75163401</v>
      </c>
      <c r="G90" s="36">
        <f t="shared" si="14"/>
        <v>0.18774851260498365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75163401</v>
      </c>
      <c r="O90" s="36">
        <f t="shared" si="18"/>
        <v>0.18774851260498365</v>
      </c>
      <c r="P90" s="31">
        <v>1899688855</v>
      </c>
      <c r="Q90" s="31">
        <v>153152101</v>
      </c>
      <c r="R90" s="31">
        <v>468726535</v>
      </c>
      <c r="S90" s="31">
        <v>1899688855</v>
      </c>
      <c r="T90" s="36">
        <f t="shared" si="19"/>
        <v>12.40393597342814</v>
      </c>
      <c r="U90" s="36">
        <f t="shared" si="20"/>
        <v>-0.96043383588729847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3133483906</v>
      </c>
      <c r="E91" s="32">
        <f>SUM(E88:E90)</f>
        <v>3133483906</v>
      </c>
      <c r="F91" s="32">
        <f>SUM(F88:F90)</f>
        <v>629370514</v>
      </c>
      <c r="G91" s="37">
        <f t="shared" si="14"/>
        <v>0.20085327797435956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629370514</v>
      </c>
      <c r="O91" s="37">
        <f t="shared" si="18"/>
        <v>0.20085327797435956</v>
      </c>
      <c r="P91" s="32">
        <f>SUM(P88:P90)</f>
        <v>2423102568</v>
      </c>
      <c r="Q91" s="32">
        <f>SUM(Q88:Q90)</f>
        <v>2759245329</v>
      </c>
      <c r="R91" s="32">
        <f>SUM(R88:R90)</f>
        <v>2998515529</v>
      </c>
      <c r="S91" s="32">
        <f>SUM(S88:S90)</f>
        <v>2423102568</v>
      </c>
      <c r="T91" s="37">
        <f t="shared" si="19"/>
        <v>0.87817583399812293</v>
      </c>
      <c r="U91" s="37">
        <f t="shared" si="20"/>
        <v>-0.74026253683537835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206787088</v>
      </c>
      <c r="E92" s="31">
        <v>206787088</v>
      </c>
      <c r="F92" s="31">
        <v>38897700</v>
      </c>
      <c r="G92" s="36">
        <f t="shared" si="14"/>
        <v>0.18810507162806994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38897700</v>
      </c>
      <c r="O92" s="36">
        <f t="shared" si="18"/>
        <v>0.18810507162806994</v>
      </c>
      <c r="P92" s="31">
        <v>19245707</v>
      </c>
      <c r="Q92" s="31">
        <v>176922085</v>
      </c>
      <c r="R92" s="31">
        <v>183357967</v>
      </c>
      <c r="S92" s="31">
        <v>19245707</v>
      </c>
      <c r="T92" s="36">
        <f t="shared" si="19"/>
        <v>0.10878069292479794</v>
      </c>
      <c r="U92" s="36">
        <f t="shared" si="20"/>
        <v>1.0211104741436623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27897598</v>
      </c>
      <c r="E93" s="31">
        <v>27897598</v>
      </c>
      <c r="F93" s="31">
        <v>5524239</v>
      </c>
      <c r="G93" s="36">
        <f t="shared" si="14"/>
        <v>0.19801844588914069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5524239</v>
      </c>
      <c r="O93" s="36">
        <f t="shared" si="18"/>
        <v>0.19801844588914069</v>
      </c>
      <c r="P93" s="31">
        <v>5371758</v>
      </c>
      <c r="Q93" s="31">
        <v>26451917</v>
      </c>
      <c r="R93" s="31">
        <v>27115055</v>
      </c>
      <c r="S93" s="31">
        <v>5371758</v>
      </c>
      <c r="T93" s="36">
        <f t="shared" si="19"/>
        <v>0.20307632146282631</v>
      </c>
      <c r="U93" s="36">
        <f t="shared" si="20"/>
        <v>2.8385679325092505E-2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27563828</v>
      </c>
      <c r="E94" s="31">
        <v>27563828</v>
      </c>
      <c r="F94" s="31">
        <v>7220360</v>
      </c>
      <c r="G94" s="36">
        <f t="shared" si="14"/>
        <v>0.26195055345723389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7220360</v>
      </c>
      <c r="O94" s="36">
        <f t="shared" si="18"/>
        <v>0.26195055345723389</v>
      </c>
      <c r="P94" s="31">
        <v>5786790</v>
      </c>
      <c r="Q94" s="31">
        <v>29205822</v>
      </c>
      <c r="R94" s="31">
        <v>29190608</v>
      </c>
      <c r="S94" s="31">
        <v>5786790</v>
      </c>
      <c r="T94" s="36">
        <f t="shared" si="19"/>
        <v>0.19813823421919097</v>
      </c>
      <c r="U94" s="36">
        <f t="shared" si="20"/>
        <v>0.24773147116104099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36492439</v>
      </c>
      <c r="E95" s="31">
        <v>36492439</v>
      </c>
      <c r="F95" s="31">
        <v>8102029</v>
      </c>
      <c r="G95" s="36">
        <f t="shared" si="14"/>
        <v>0.22201938872871721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8102029</v>
      </c>
      <c r="O95" s="36">
        <f t="shared" si="18"/>
        <v>0.22201938872871721</v>
      </c>
      <c r="P95" s="31">
        <v>7763495</v>
      </c>
      <c r="Q95" s="31">
        <v>34748788</v>
      </c>
      <c r="R95" s="31">
        <v>33623928</v>
      </c>
      <c r="S95" s="31">
        <v>7763495</v>
      </c>
      <c r="T95" s="36">
        <f t="shared" si="19"/>
        <v>0.22341772035329693</v>
      </c>
      <c r="U95" s="36">
        <f t="shared" si="20"/>
        <v>4.3605875961792995E-2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298740953</v>
      </c>
      <c r="E96" s="32">
        <f>SUM(E92:E95)</f>
        <v>298740953</v>
      </c>
      <c r="F96" s="32">
        <f>SUM(F92:F95)</f>
        <v>59744328</v>
      </c>
      <c r="G96" s="37">
        <f t="shared" si="14"/>
        <v>0.19998707040343411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59744328</v>
      </c>
      <c r="O96" s="37">
        <f t="shared" si="18"/>
        <v>0.19998707040343411</v>
      </c>
      <c r="P96" s="32">
        <f>SUM(P92:P95)</f>
        <v>38167750</v>
      </c>
      <c r="Q96" s="32">
        <f>SUM(Q92:Q95)</f>
        <v>267328612</v>
      </c>
      <c r="R96" s="32">
        <f>SUM(R92:R95)</f>
        <v>273287558</v>
      </c>
      <c r="S96" s="32">
        <f>SUM(S92:S95)</f>
        <v>38167750</v>
      </c>
      <c r="T96" s="37">
        <f t="shared" si="19"/>
        <v>0.14277465369101605</v>
      </c>
      <c r="U96" s="37">
        <f t="shared" si="20"/>
        <v>0.56530914188025227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66209011</v>
      </c>
      <c r="E97" s="31">
        <v>66209011</v>
      </c>
      <c r="F97" s="31">
        <v>11626089</v>
      </c>
      <c r="G97" s="36">
        <f t="shared" si="14"/>
        <v>0.17559677790686226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11626089</v>
      </c>
      <c r="O97" s="36">
        <f t="shared" si="18"/>
        <v>0.17559677790686226</v>
      </c>
      <c r="P97" s="31">
        <v>10430413</v>
      </c>
      <c r="Q97" s="31">
        <v>58628166</v>
      </c>
      <c r="R97" s="31">
        <v>68014584</v>
      </c>
      <c r="S97" s="31">
        <v>10430413</v>
      </c>
      <c r="T97" s="36">
        <f t="shared" si="19"/>
        <v>0.17790788475286776</v>
      </c>
      <c r="U97" s="36">
        <f t="shared" si="20"/>
        <v>0.1146336199726703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33102023</v>
      </c>
      <c r="E98" s="31">
        <v>33102023</v>
      </c>
      <c r="F98" s="31">
        <v>6530699</v>
      </c>
      <c r="G98" s="36">
        <f t="shared" si="14"/>
        <v>0.19729002665486639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6530699</v>
      </c>
      <c r="O98" s="36">
        <f t="shared" si="18"/>
        <v>0.19729002665486639</v>
      </c>
      <c r="P98" s="31">
        <v>6174399</v>
      </c>
      <c r="Q98" s="31">
        <v>27309582</v>
      </c>
      <c r="R98" s="31">
        <v>30930031</v>
      </c>
      <c r="S98" s="31">
        <v>6174399</v>
      </c>
      <c r="T98" s="36">
        <f t="shared" si="19"/>
        <v>0.22608910674648919</v>
      </c>
      <c r="U98" s="36">
        <f t="shared" si="20"/>
        <v>5.7706021266199281E-2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61266722</v>
      </c>
      <c r="E99" s="31">
        <v>61266722</v>
      </c>
      <c r="F99" s="31">
        <v>12225806</v>
      </c>
      <c r="G99" s="36">
        <f t="shared" si="14"/>
        <v>0.1995505161839734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12225806</v>
      </c>
      <c r="O99" s="36">
        <f t="shared" si="18"/>
        <v>0.1995505161839734</v>
      </c>
      <c r="P99" s="31">
        <v>9822555</v>
      </c>
      <c r="Q99" s="31">
        <v>62943415</v>
      </c>
      <c r="R99" s="31">
        <v>62229130</v>
      </c>
      <c r="S99" s="31">
        <v>9822555</v>
      </c>
      <c r="T99" s="36">
        <f t="shared" si="19"/>
        <v>0.15605373493001612</v>
      </c>
      <c r="U99" s="36">
        <f t="shared" si="20"/>
        <v>0.2446665862395272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160577756</v>
      </c>
      <c r="E101" s="32">
        <f>SUM(E97:E100)</f>
        <v>160577756</v>
      </c>
      <c r="F101" s="32">
        <f>SUM(F97:F100)</f>
        <v>30382594</v>
      </c>
      <c r="G101" s="37">
        <f>IF(($D101     =0),0,($F101     /$D101     ))</f>
        <v>0.18920798718846216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30382594</v>
      </c>
      <c r="O101" s="37">
        <f>IF(($D101     =0),0,($N101     /$D101     ))</f>
        <v>0.18920798718846216</v>
      </c>
      <c r="P101" s="32">
        <f>SUM(P97:P100)</f>
        <v>26427367</v>
      </c>
      <c r="Q101" s="32">
        <f>SUM(Q97:Q100)</f>
        <v>148881163</v>
      </c>
      <c r="R101" s="32">
        <f>SUM(R97:R100)</f>
        <v>161173745</v>
      </c>
      <c r="S101" s="32">
        <f>SUM(S97:S100)</f>
        <v>26427367</v>
      </c>
      <c r="T101" s="37">
        <f>IF(($Q101     =0),0,($S101     /$Q101     ))</f>
        <v>0.1775064519075526</v>
      </c>
      <c r="U101" s="37">
        <f>IF(($P101     =0),0,(($F101     /$P101     )-1))</f>
        <v>0.14966405847392972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3592802615</v>
      </c>
      <c r="E102" s="32">
        <f>SUM(E88:E90,E92:E95,E97:E100)</f>
        <v>3592802615</v>
      </c>
      <c r="F102" s="32">
        <f>SUM(F88:F90,F92:F95,F97:F100)</f>
        <v>719497436</v>
      </c>
      <c r="G102" s="37">
        <f>IF(($D102     =0),0,($F102     /$D102     ))</f>
        <v>0.20026077497163033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719497436</v>
      </c>
      <c r="O102" s="37">
        <f>IF(($D102     =0),0,($N102     /$D102     ))</f>
        <v>0.20026077497163033</v>
      </c>
      <c r="P102" s="32">
        <f>SUM(P88:P90,P92:P95,P97:P100)</f>
        <v>2487697685</v>
      </c>
      <c r="Q102" s="32">
        <f>SUM(Q88:Q90,Q92:Q95,Q97:Q100)</f>
        <v>3175455104</v>
      </c>
      <c r="R102" s="32">
        <f>SUM(R88:R90,R92:R95,R97:R100)</f>
        <v>3432976832</v>
      </c>
      <c r="S102" s="32">
        <f>SUM(S88:S90,S92:S95,S97:S100)</f>
        <v>2487697685</v>
      </c>
      <c r="T102" s="37">
        <f>IF(($Q102     =0),0,($S102     /$Q102     ))</f>
        <v>0.78341453540512729</v>
      </c>
      <c r="U102" s="37">
        <f>IF(($P102     =0),0,(($F102     /$P102     )-1))</f>
        <v>-0.71077778447986939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1134258380</v>
      </c>
      <c r="E105" s="31">
        <v>1134258380</v>
      </c>
      <c r="F105" s="31">
        <v>235379575</v>
      </c>
      <c r="G105" s="36">
        <f t="shared" ref="G105:G136" si="21">IF(($D105     =0),0,($F105     /$D105     ))</f>
        <v>0.20751848004861115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235379575</v>
      </c>
      <c r="O105" s="36">
        <f t="shared" ref="O105:O136" si="25">IF(($D105     =0),0,($N105     /$D105     ))</f>
        <v>0.20751848004861115</v>
      </c>
      <c r="P105" s="31">
        <v>235160471</v>
      </c>
      <c r="Q105" s="31">
        <v>1039680740</v>
      </c>
      <c r="R105" s="31">
        <v>1061323880</v>
      </c>
      <c r="S105" s="31">
        <v>235160471</v>
      </c>
      <c r="T105" s="36">
        <f t="shared" ref="T105:T136" si="26">IF(($Q105     =0),0,($S105     /$Q105     ))</f>
        <v>0.22618527202879607</v>
      </c>
      <c r="U105" s="36">
        <f t="shared" ref="U105:U136" si="27">IF(($P105     =0),0,(($F105     /$P105     )-1))</f>
        <v>9.3172121602025371E-4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1134258380</v>
      </c>
      <c r="E106" s="32">
        <f>E105</f>
        <v>1134258380</v>
      </c>
      <c r="F106" s="32">
        <f>F105</f>
        <v>235379575</v>
      </c>
      <c r="G106" s="37">
        <f t="shared" si="21"/>
        <v>0.20751848004861115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235379575</v>
      </c>
      <c r="O106" s="37">
        <f t="shared" si="25"/>
        <v>0.20751848004861115</v>
      </c>
      <c r="P106" s="32">
        <f>P105</f>
        <v>235160471</v>
      </c>
      <c r="Q106" s="32">
        <f>Q105</f>
        <v>1039680740</v>
      </c>
      <c r="R106" s="32">
        <f>R105</f>
        <v>1061323880</v>
      </c>
      <c r="S106" s="32">
        <f>S105</f>
        <v>235160471</v>
      </c>
      <c r="T106" s="37">
        <f t="shared" si="26"/>
        <v>0.22618527202879607</v>
      </c>
      <c r="U106" s="37">
        <f t="shared" si="27"/>
        <v>9.3172121602025371E-4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34892871</v>
      </c>
      <c r="E107" s="31">
        <v>34892871</v>
      </c>
      <c r="F107" s="31">
        <v>4753456</v>
      </c>
      <c r="G107" s="36">
        <f t="shared" si="21"/>
        <v>0.13623000526382595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4753456</v>
      </c>
      <c r="O107" s="36">
        <f t="shared" si="25"/>
        <v>0.13623000526382595</v>
      </c>
      <c r="P107" s="31">
        <v>4717696</v>
      </c>
      <c r="Q107" s="31">
        <v>35336527</v>
      </c>
      <c r="R107" s="31">
        <v>32707251</v>
      </c>
      <c r="S107" s="31">
        <v>4717696</v>
      </c>
      <c r="T107" s="36">
        <f t="shared" si="26"/>
        <v>0.13350763078669275</v>
      </c>
      <c r="U107" s="36">
        <f t="shared" si="27"/>
        <v>7.5799712401987129E-3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18880587</v>
      </c>
      <c r="E108" s="31">
        <v>18880587</v>
      </c>
      <c r="F108" s="31">
        <v>2429961</v>
      </c>
      <c r="G108" s="36">
        <f t="shared" si="21"/>
        <v>0.12870155996738872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2429961</v>
      </c>
      <c r="O108" s="36">
        <f t="shared" si="25"/>
        <v>0.12870155996738872</v>
      </c>
      <c r="P108" s="31">
        <v>2344220</v>
      </c>
      <c r="Q108" s="31">
        <v>17077273</v>
      </c>
      <c r="R108" s="31">
        <v>17076074</v>
      </c>
      <c r="S108" s="31">
        <v>2344220</v>
      </c>
      <c r="T108" s="36">
        <f t="shared" si="26"/>
        <v>0.13727133131853078</v>
      </c>
      <c r="U108" s="36">
        <f t="shared" si="27"/>
        <v>3.6575492061325265E-2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33152436</v>
      </c>
      <c r="E109" s="31">
        <v>33152436</v>
      </c>
      <c r="F109" s="31">
        <v>7423061</v>
      </c>
      <c r="G109" s="36">
        <f t="shared" si="21"/>
        <v>0.22390695513295011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7423061</v>
      </c>
      <c r="O109" s="36">
        <f t="shared" si="25"/>
        <v>0.22390695513295011</v>
      </c>
      <c r="P109" s="31">
        <v>7020052</v>
      </c>
      <c r="Q109" s="31">
        <v>28332000</v>
      </c>
      <c r="R109" s="31">
        <v>28786008</v>
      </c>
      <c r="S109" s="31">
        <v>7020052</v>
      </c>
      <c r="T109" s="36">
        <f t="shared" si="26"/>
        <v>0.24777820132712128</v>
      </c>
      <c r="U109" s="36">
        <f t="shared" si="27"/>
        <v>5.7408264212287952E-2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61441212</v>
      </c>
      <c r="E110" s="31">
        <v>61441212</v>
      </c>
      <c r="F110" s="31">
        <v>24909368</v>
      </c>
      <c r="G110" s="36">
        <f t="shared" si="21"/>
        <v>0.40541791395651505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24909368</v>
      </c>
      <c r="O110" s="36">
        <f t="shared" si="25"/>
        <v>0.40541791395651505</v>
      </c>
      <c r="P110" s="31">
        <v>9239043</v>
      </c>
      <c r="Q110" s="31">
        <v>38965679</v>
      </c>
      <c r="R110" s="31">
        <v>37820843</v>
      </c>
      <c r="S110" s="31">
        <v>9239043</v>
      </c>
      <c r="T110" s="36">
        <f t="shared" si="26"/>
        <v>0.23710719887622131</v>
      </c>
      <c r="U110" s="36">
        <f t="shared" si="27"/>
        <v>1.6960982863701362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5770000</v>
      </c>
      <c r="E111" s="31">
        <v>5770000</v>
      </c>
      <c r="F111" s="31">
        <v>2347200</v>
      </c>
      <c r="G111" s="36">
        <f t="shared" si="21"/>
        <v>0.40679376083188906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2347200</v>
      </c>
      <c r="O111" s="36">
        <f t="shared" si="25"/>
        <v>0.40679376083188906</v>
      </c>
      <c r="P111" s="31">
        <v>175363</v>
      </c>
      <c r="Q111" s="31">
        <v>4236000</v>
      </c>
      <c r="R111" s="31">
        <v>4485500</v>
      </c>
      <c r="S111" s="31">
        <v>175363</v>
      </c>
      <c r="T111" s="36">
        <f t="shared" si="26"/>
        <v>4.1398253068932953E-2</v>
      </c>
      <c r="U111" s="36">
        <f t="shared" si="27"/>
        <v>12.384807513557591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154137106</v>
      </c>
      <c r="E112" s="32">
        <f>SUM(E107:E111)</f>
        <v>154137106</v>
      </c>
      <c r="F112" s="32">
        <f>SUM(F107:F111)</f>
        <v>41863046</v>
      </c>
      <c r="G112" s="37">
        <f t="shared" si="21"/>
        <v>0.27159615933103093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41863046</v>
      </c>
      <c r="O112" s="37">
        <f t="shared" si="25"/>
        <v>0.27159615933103093</v>
      </c>
      <c r="P112" s="32">
        <f>SUM(P107:P111)</f>
        <v>23496374</v>
      </c>
      <c r="Q112" s="32">
        <f>SUM(Q107:Q111)</f>
        <v>123947479</v>
      </c>
      <c r="R112" s="32">
        <f>SUM(R107:R111)</f>
        <v>120875676</v>
      </c>
      <c r="S112" s="32">
        <f>SUM(S107:S111)</f>
        <v>23496374</v>
      </c>
      <c r="T112" s="37">
        <f t="shared" si="26"/>
        <v>0.18956717949866492</v>
      </c>
      <c r="U112" s="37">
        <f t="shared" si="27"/>
        <v>0.78168112237232856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37760904</v>
      </c>
      <c r="E113" s="31">
        <v>37760904</v>
      </c>
      <c r="F113" s="31">
        <v>8644446</v>
      </c>
      <c r="G113" s="36">
        <f t="shared" si="21"/>
        <v>0.22892582232671124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8644446</v>
      </c>
      <c r="O113" s="36">
        <f t="shared" si="25"/>
        <v>0.22892582232671124</v>
      </c>
      <c r="P113" s="31">
        <v>8520106</v>
      </c>
      <c r="Q113" s="31">
        <v>34551650</v>
      </c>
      <c r="R113" s="31">
        <v>36360500</v>
      </c>
      <c r="S113" s="31">
        <v>8520106</v>
      </c>
      <c r="T113" s="36">
        <f t="shared" si="26"/>
        <v>0.24659042332276462</v>
      </c>
      <c r="U113" s="36">
        <f t="shared" si="27"/>
        <v>1.4593715148614406E-2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13709949</v>
      </c>
      <c r="E114" s="31">
        <v>13709949</v>
      </c>
      <c r="F114" s="31">
        <v>2504771</v>
      </c>
      <c r="G114" s="36">
        <f t="shared" si="21"/>
        <v>0.18269732440288436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2504771</v>
      </c>
      <c r="O114" s="36">
        <f t="shared" si="25"/>
        <v>0.18269732440288436</v>
      </c>
      <c r="P114" s="31">
        <v>2241729</v>
      </c>
      <c r="Q114" s="31">
        <v>13142537</v>
      </c>
      <c r="R114" s="31">
        <v>13375189</v>
      </c>
      <c r="S114" s="31">
        <v>2241729</v>
      </c>
      <c r="T114" s="36">
        <f t="shared" si="26"/>
        <v>0.1705704918312195</v>
      </c>
      <c r="U114" s="36">
        <f t="shared" si="27"/>
        <v>0.11733889332742709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6584460</v>
      </c>
      <c r="E115" s="31">
        <v>6584460</v>
      </c>
      <c r="F115" s="31">
        <v>1268336</v>
      </c>
      <c r="G115" s="36">
        <f t="shared" si="21"/>
        <v>0.19262566710102272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1268336</v>
      </c>
      <c r="O115" s="36">
        <f t="shared" si="25"/>
        <v>0.19262566710102272</v>
      </c>
      <c r="P115" s="31">
        <v>1538090</v>
      </c>
      <c r="Q115" s="31">
        <v>6588220</v>
      </c>
      <c r="R115" s="31">
        <v>6585424</v>
      </c>
      <c r="S115" s="31">
        <v>1538090</v>
      </c>
      <c r="T115" s="36">
        <f t="shared" si="26"/>
        <v>0.23346063124789396</v>
      </c>
      <c r="U115" s="36">
        <f t="shared" si="27"/>
        <v>-0.17538245486284942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940497</v>
      </c>
      <c r="E116" s="31">
        <v>940497</v>
      </c>
      <c r="F116" s="31">
        <v>549121</v>
      </c>
      <c r="G116" s="36">
        <f t="shared" si="21"/>
        <v>0.58386257478758574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549121</v>
      </c>
      <c r="O116" s="36">
        <f t="shared" si="25"/>
        <v>0.58386257478758574</v>
      </c>
      <c r="P116" s="31">
        <v>624018</v>
      </c>
      <c r="Q116" s="31">
        <v>1597012</v>
      </c>
      <c r="R116" s="31">
        <v>1528875</v>
      </c>
      <c r="S116" s="31">
        <v>624018</v>
      </c>
      <c r="T116" s="36">
        <f t="shared" si="26"/>
        <v>0.39074095874044779</v>
      </c>
      <c r="U116" s="36">
        <f t="shared" si="27"/>
        <v>-0.12002378136528113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236045978</v>
      </c>
      <c r="E117" s="31">
        <v>236045978</v>
      </c>
      <c r="F117" s="31">
        <v>30729110</v>
      </c>
      <c r="G117" s="36">
        <f t="shared" si="21"/>
        <v>0.13018273075595468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30729110</v>
      </c>
      <c r="O117" s="36">
        <f t="shared" si="25"/>
        <v>0.13018273075595468</v>
      </c>
      <c r="P117" s="31">
        <v>26519636</v>
      </c>
      <c r="Q117" s="31">
        <v>64869261</v>
      </c>
      <c r="R117" s="31">
        <v>111736329</v>
      </c>
      <c r="S117" s="31">
        <v>26519636</v>
      </c>
      <c r="T117" s="36">
        <f t="shared" si="26"/>
        <v>0.40881668129377952</v>
      </c>
      <c r="U117" s="36">
        <f t="shared" si="27"/>
        <v>0.15873045919634787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30085799</v>
      </c>
      <c r="E118" s="31">
        <v>30085799</v>
      </c>
      <c r="F118" s="31">
        <v>6632400</v>
      </c>
      <c r="G118" s="36">
        <f t="shared" si="21"/>
        <v>0.22044952171620905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6632400</v>
      </c>
      <c r="O118" s="36">
        <f t="shared" si="25"/>
        <v>0.22044952171620905</v>
      </c>
      <c r="P118" s="31">
        <v>10420776</v>
      </c>
      <c r="Q118" s="31">
        <v>26897628</v>
      </c>
      <c r="R118" s="31">
        <v>30395627</v>
      </c>
      <c r="S118" s="31">
        <v>10420776</v>
      </c>
      <c r="T118" s="36">
        <f t="shared" si="26"/>
        <v>0.38742360478775301</v>
      </c>
      <c r="U118" s="36">
        <f t="shared" si="27"/>
        <v>-0.36354068065564404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24219204</v>
      </c>
      <c r="E119" s="31">
        <v>24219204</v>
      </c>
      <c r="F119" s="31">
        <v>5396354</v>
      </c>
      <c r="G119" s="36">
        <f t="shared" si="21"/>
        <v>0.2228130206095956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5396354</v>
      </c>
      <c r="O119" s="36">
        <f t="shared" si="25"/>
        <v>0.2228130206095956</v>
      </c>
      <c r="P119" s="31">
        <v>5356431</v>
      </c>
      <c r="Q119" s="31">
        <v>22329348</v>
      </c>
      <c r="R119" s="31">
        <v>23468565</v>
      </c>
      <c r="S119" s="31">
        <v>5356431</v>
      </c>
      <c r="T119" s="36">
        <f t="shared" si="26"/>
        <v>0.23988300061425888</v>
      </c>
      <c r="U119" s="36">
        <f t="shared" si="27"/>
        <v>7.4532837256748863E-3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100710915</v>
      </c>
      <c r="E120" s="31">
        <v>100710915</v>
      </c>
      <c r="F120" s="31">
        <v>23411884</v>
      </c>
      <c r="G120" s="36">
        <f t="shared" si="21"/>
        <v>0.23246620289369826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23411884</v>
      </c>
      <c r="O120" s="36">
        <f t="shared" si="25"/>
        <v>0.23246620289369826</v>
      </c>
      <c r="P120" s="31">
        <v>19680362</v>
      </c>
      <c r="Q120" s="31">
        <v>27347878</v>
      </c>
      <c r="R120" s="31">
        <v>87748659</v>
      </c>
      <c r="S120" s="31">
        <v>19680362</v>
      </c>
      <c r="T120" s="36">
        <f t="shared" si="26"/>
        <v>0.71963031281622658</v>
      </c>
      <c r="U120" s="36">
        <f t="shared" si="27"/>
        <v>0.18960637004542913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450057706</v>
      </c>
      <c r="E121" s="32">
        <f>SUM(E113:E120)</f>
        <v>450057706</v>
      </c>
      <c r="F121" s="32">
        <f>SUM(F113:F120)</f>
        <v>79136422</v>
      </c>
      <c r="G121" s="37">
        <f t="shared" si="21"/>
        <v>0.17583616710697983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79136422</v>
      </c>
      <c r="O121" s="37">
        <f t="shared" si="25"/>
        <v>0.17583616710697983</v>
      </c>
      <c r="P121" s="32">
        <f>SUM(P113:P120)</f>
        <v>74901148</v>
      </c>
      <c r="Q121" s="32">
        <f>SUM(Q113:Q120)</f>
        <v>197323534</v>
      </c>
      <c r="R121" s="32">
        <f>SUM(R113:R120)</f>
        <v>311199168</v>
      </c>
      <c r="S121" s="32">
        <f>SUM(S113:S120)</f>
        <v>74901148</v>
      </c>
      <c r="T121" s="37">
        <f t="shared" si="26"/>
        <v>0.3795854781315644</v>
      </c>
      <c r="U121" s="37">
        <f t="shared" si="27"/>
        <v>5.6544847617021832E-2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39346676</v>
      </c>
      <c r="E122" s="31">
        <v>39346676</v>
      </c>
      <c r="F122" s="31">
        <v>10928301</v>
      </c>
      <c r="G122" s="36">
        <f t="shared" si="21"/>
        <v>0.27774394462190399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10928301</v>
      </c>
      <c r="O122" s="36">
        <f t="shared" si="25"/>
        <v>0.27774394462190399</v>
      </c>
      <c r="P122" s="31">
        <v>8957146</v>
      </c>
      <c r="Q122" s="31">
        <v>37842755</v>
      </c>
      <c r="R122" s="31">
        <v>45557920</v>
      </c>
      <c r="S122" s="31">
        <v>8957146</v>
      </c>
      <c r="T122" s="36">
        <f t="shared" si="26"/>
        <v>0.23669381365072389</v>
      </c>
      <c r="U122" s="36">
        <f t="shared" si="27"/>
        <v>0.22006507429933597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27664230</v>
      </c>
      <c r="E123" s="31">
        <v>27664230</v>
      </c>
      <c r="F123" s="31">
        <v>7983206</v>
      </c>
      <c r="G123" s="36">
        <f t="shared" si="21"/>
        <v>0.28857502992130996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7983206</v>
      </c>
      <c r="O123" s="36">
        <f t="shared" si="25"/>
        <v>0.28857502992130996</v>
      </c>
      <c r="P123" s="31">
        <v>4243912</v>
      </c>
      <c r="Q123" s="31">
        <v>38050664</v>
      </c>
      <c r="R123" s="31">
        <v>39378061</v>
      </c>
      <c r="S123" s="31">
        <v>4243912</v>
      </c>
      <c r="T123" s="36">
        <f t="shared" si="26"/>
        <v>0.11153319164154402</v>
      </c>
      <c r="U123" s="36">
        <f t="shared" si="27"/>
        <v>0.88109602649630814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38218444</v>
      </c>
      <c r="E124" s="31">
        <v>38218444</v>
      </c>
      <c r="F124" s="31">
        <v>10271554</v>
      </c>
      <c r="G124" s="36">
        <f t="shared" si="21"/>
        <v>0.26875908396479981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10271554</v>
      </c>
      <c r="O124" s="36">
        <f t="shared" si="25"/>
        <v>0.26875908396479981</v>
      </c>
      <c r="P124" s="31">
        <v>6132558</v>
      </c>
      <c r="Q124" s="31">
        <v>32083272</v>
      </c>
      <c r="R124" s="31">
        <v>34360419</v>
      </c>
      <c r="S124" s="31">
        <v>6132558</v>
      </c>
      <c r="T124" s="36">
        <f t="shared" si="26"/>
        <v>0.19114503034478528</v>
      </c>
      <c r="U124" s="36">
        <f t="shared" si="27"/>
        <v>0.67492162324432958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7476864</v>
      </c>
      <c r="E125" s="31">
        <v>7476864</v>
      </c>
      <c r="F125" s="31">
        <v>2923984</v>
      </c>
      <c r="G125" s="36">
        <f t="shared" si="21"/>
        <v>0.39107090887302481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2923984</v>
      </c>
      <c r="O125" s="36">
        <f t="shared" si="25"/>
        <v>0.39107090887302481</v>
      </c>
      <c r="P125" s="31">
        <v>2696091</v>
      </c>
      <c r="Q125" s="31">
        <v>7422756</v>
      </c>
      <c r="R125" s="31">
        <v>7125576</v>
      </c>
      <c r="S125" s="31">
        <v>2696091</v>
      </c>
      <c r="T125" s="36">
        <f t="shared" si="26"/>
        <v>0.36321967204633965</v>
      </c>
      <c r="U125" s="36">
        <f t="shared" si="27"/>
        <v>8.4527191404147661E-2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112706214</v>
      </c>
      <c r="E126" s="32">
        <f>SUM(E122:E125)</f>
        <v>112706214</v>
      </c>
      <c r="F126" s="32">
        <f>SUM(F122:F125)</f>
        <v>32107045</v>
      </c>
      <c r="G126" s="37">
        <f t="shared" si="21"/>
        <v>0.28487377812194098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32107045</v>
      </c>
      <c r="O126" s="37">
        <f t="shared" si="25"/>
        <v>0.28487377812194098</v>
      </c>
      <c r="P126" s="32">
        <f>SUM(P122:P125)</f>
        <v>22029707</v>
      </c>
      <c r="Q126" s="32">
        <f>SUM(Q122:Q125)</f>
        <v>115399447</v>
      </c>
      <c r="R126" s="32">
        <f>SUM(R122:R125)</f>
        <v>126421976</v>
      </c>
      <c r="S126" s="32">
        <f>SUM(S122:S125)</f>
        <v>22029707</v>
      </c>
      <c r="T126" s="37">
        <f t="shared" si="26"/>
        <v>0.19089958897290035</v>
      </c>
      <c r="U126" s="37">
        <f t="shared" si="27"/>
        <v>0.45744312441377444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30560340</v>
      </c>
      <c r="E127" s="31">
        <v>30560340</v>
      </c>
      <c r="F127" s="31">
        <v>6000212</v>
      </c>
      <c r="G127" s="36">
        <f t="shared" si="21"/>
        <v>0.19633983129768845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6000212</v>
      </c>
      <c r="O127" s="36">
        <f t="shared" si="25"/>
        <v>0.19633983129768845</v>
      </c>
      <c r="P127" s="31">
        <v>5627347</v>
      </c>
      <c r="Q127" s="31">
        <v>33114931</v>
      </c>
      <c r="R127" s="31">
        <v>33896931</v>
      </c>
      <c r="S127" s="31">
        <v>5627347</v>
      </c>
      <c r="T127" s="36">
        <f t="shared" si="26"/>
        <v>0.16993382833864276</v>
      </c>
      <c r="U127" s="36">
        <f t="shared" si="27"/>
        <v>6.625946471756583E-2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18108905</v>
      </c>
      <c r="E128" s="31">
        <v>18108905</v>
      </c>
      <c r="F128" s="31">
        <v>1809760</v>
      </c>
      <c r="G128" s="36">
        <f t="shared" si="21"/>
        <v>9.9937572150276335E-2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1809760</v>
      </c>
      <c r="O128" s="36">
        <f t="shared" si="25"/>
        <v>9.9937572150276335E-2</v>
      </c>
      <c r="P128" s="31">
        <v>2186123</v>
      </c>
      <c r="Q128" s="31">
        <v>20795661</v>
      </c>
      <c r="R128" s="31">
        <v>22240106</v>
      </c>
      <c r="S128" s="31">
        <v>2186123</v>
      </c>
      <c r="T128" s="36">
        <f t="shared" si="26"/>
        <v>0.10512399677990519</v>
      </c>
      <c r="U128" s="36">
        <f t="shared" si="27"/>
        <v>-0.1721600294219493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9916200</v>
      </c>
      <c r="E129" s="31">
        <v>9916200</v>
      </c>
      <c r="F129" s="31">
        <v>4708746</v>
      </c>
      <c r="G129" s="36">
        <f t="shared" si="21"/>
        <v>0.47485387547649299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4708746</v>
      </c>
      <c r="O129" s="36">
        <f t="shared" si="25"/>
        <v>0.47485387547649299</v>
      </c>
      <c r="P129" s="31">
        <v>205567</v>
      </c>
      <c r="Q129" s="31">
        <v>11870935</v>
      </c>
      <c r="R129" s="31">
        <v>10796244</v>
      </c>
      <c r="S129" s="31">
        <v>205567</v>
      </c>
      <c r="T129" s="36">
        <f t="shared" si="26"/>
        <v>1.7316833088547784E-2</v>
      </c>
      <c r="U129" s="36">
        <f t="shared" si="27"/>
        <v>21.906137658281729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12165340</v>
      </c>
      <c r="E130" s="31">
        <v>12165340</v>
      </c>
      <c r="F130" s="31">
        <v>3983863</v>
      </c>
      <c r="G130" s="36">
        <f t="shared" si="21"/>
        <v>0.3274765029173044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3983863</v>
      </c>
      <c r="O130" s="36">
        <f t="shared" si="25"/>
        <v>0.3274765029173044</v>
      </c>
      <c r="P130" s="31">
        <v>2878557</v>
      </c>
      <c r="Q130" s="31">
        <v>11110654</v>
      </c>
      <c r="R130" s="31">
        <v>11744560</v>
      </c>
      <c r="S130" s="31">
        <v>2878557</v>
      </c>
      <c r="T130" s="36">
        <f t="shared" si="26"/>
        <v>0.25908078858364231</v>
      </c>
      <c r="U130" s="36">
        <f t="shared" si="27"/>
        <v>0.38397919513144951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37184776</v>
      </c>
      <c r="E131" s="31">
        <v>37184776</v>
      </c>
      <c r="F131" s="31">
        <v>8300640</v>
      </c>
      <c r="G131" s="36">
        <f t="shared" si="21"/>
        <v>0.22322683885469688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8300640</v>
      </c>
      <c r="O131" s="36">
        <f t="shared" si="25"/>
        <v>0.22322683885469688</v>
      </c>
      <c r="P131" s="31">
        <v>7010387</v>
      </c>
      <c r="Q131" s="31">
        <v>30052416</v>
      </c>
      <c r="R131" s="31">
        <v>31298236</v>
      </c>
      <c r="S131" s="31">
        <v>7010387</v>
      </c>
      <c r="T131" s="36">
        <f t="shared" si="26"/>
        <v>0.23327199383903111</v>
      </c>
      <c r="U131" s="36">
        <f t="shared" si="27"/>
        <v>0.18404875508299323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107935561</v>
      </c>
      <c r="E132" s="32">
        <f>SUM(E127:E131)</f>
        <v>107935561</v>
      </c>
      <c r="F132" s="32">
        <f>SUM(F127:F131)</f>
        <v>24803221</v>
      </c>
      <c r="G132" s="37">
        <f t="shared" si="21"/>
        <v>0.22979656352552796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24803221</v>
      </c>
      <c r="O132" s="37">
        <f t="shared" si="25"/>
        <v>0.22979656352552796</v>
      </c>
      <c r="P132" s="32">
        <f>SUM(P127:P131)</f>
        <v>17907981</v>
      </c>
      <c r="Q132" s="32">
        <f>SUM(Q127:Q131)</f>
        <v>106944597</v>
      </c>
      <c r="R132" s="32">
        <f>SUM(R127:R131)</f>
        <v>109976077</v>
      </c>
      <c r="S132" s="32">
        <f>SUM(S127:S131)</f>
        <v>17907981</v>
      </c>
      <c r="T132" s="37">
        <f t="shared" si="26"/>
        <v>0.16745101204130958</v>
      </c>
      <c r="U132" s="37">
        <f t="shared" si="27"/>
        <v>0.38503726355304924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45109007</v>
      </c>
      <c r="E133" s="31">
        <v>45109007</v>
      </c>
      <c r="F133" s="31">
        <v>10170120</v>
      </c>
      <c r="G133" s="36">
        <f t="shared" si="21"/>
        <v>0.22545652578874104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10170120</v>
      </c>
      <c r="O133" s="36">
        <f t="shared" si="25"/>
        <v>0.22545652578874104</v>
      </c>
      <c r="P133" s="31">
        <v>9286303</v>
      </c>
      <c r="Q133" s="31">
        <v>43129309</v>
      </c>
      <c r="R133" s="31">
        <v>42194319</v>
      </c>
      <c r="S133" s="31">
        <v>9286303</v>
      </c>
      <c r="T133" s="36">
        <f t="shared" si="26"/>
        <v>0.21531304848867391</v>
      </c>
      <c r="U133" s="36">
        <f t="shared" si="27"/>
        <v>9.5174258259718592E-2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7581814</v>
      </c>
      <c r="E134" s="31">
        <v>7581814</v>
      </c>
      <c r="F134" s="31">
        <v>1330830</v>
      </c>
      <c r="G134" s="36">
        <f t="shared" si="21"/>
        <v>0.17552923350533262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1330830</v>
      </c>
      <c r="O134" s="36">
        <f t="shared" si="25"/>
        <v>0.17552923350533262</v>
      </c>
      <c r="P134" s="31">
        <v>1313828</v>
      </c>
      <c r="Q134" s="31">
        <v>7827079</v>
      </c>
      <c r="R134" s="31">
        <v>6790960</v>
      </c>
      <c r="S134" s="31">
        <v>1313828</v>
      </c>
      <c r="T134" s="36">
        <f t="shared" si="26"/>
        <v>0.16785674451478003</v>
      </c>
      <c r="U134" s="36">
        <f t="shared" si="27"/>
        <v>1.2940811125961682E-2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3755265</v>
      </c>
      <c r="E136" s="31">
        <v>3755265</v>
      </c>
      <c r="F136" s="31">
        <v>779486</v>
      </c>
      <c r="G136" s="36">
        <f t="shared" si="21"/>
        <v>0.20757150294320109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779486</v>
      </c>
      <c r="O136" s="36">
        <f t="shared" si="25"/>
        <v>0.20757150294320109</v>
      </c>
      <c r="P136" s="31">
        <v>730671</v>
      </c>
      <c r="Q136" s="31">
        <v>3925083</v>
      </c>
      <c r="R136" s="31">
        <v>4230832</v>
      </c>
      <c r="S136" s="31">
        <v>730671</v>
      </c>
      <c r="T136" s="36">
        <f t="shared" si="26"/>
        <v>0.18615428004961934</v>
      </c>
      <c r="U136" s="36">
        <f t="shared" si="27"/>
        <v>6.6808454146941587E-2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56446086</v>
      </c>
      <c r="E137" s="32">
        <f>SUM(E133:E136)</f>
        <v>56446086</v>
      </c>
      <c r="F137" s="32">
        <f>SUM(F133:F136)</f>
        <v>12280436</v>
      </c>
      <c r="G137" s="37">
        <f t="shared" ref="G137:G170" si="28">IF(($D137     =0),0,($F137     /$D137     ))</f>
        <v>0.21756045228716123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12280436</v>
      </c>
      <c r="O137" s="37">
        <f t="shared" ref="O137:O170" si="32">IF(($D137     =0),0,($N137     /$D137     ))</f>
        <v>0.21756045228716123</v>
      </c>
      <c r="P137" s="32">
        <f>SUM(P133:P136)</f>
        <v>11330802</v>
      </c>
      <c r="Q137" s="32">
        <f>SUM(Q133:Q136)</f>
        <v>54881471</v>
      </c>
      <c r="R137" s="32">
        <f>SUM(R133:R136)</f>
        <v>53216111</v>
      </c>
      <c r="S137" s="32">
        <f>SUM(S133:S136)</f>
        <v>11330802</v>
      </c>
      <c r="T137" s="37">
        <f t="shared" ref="T137:T170" si="33">IF(($Q137     =0),0,($S137     /$Q137     ))</f>
        <v>0.20645951709275431</v>
      </c>
      <c r="U137" s="37">
        <f t="shared" ref="U137:U170" si="34">IF(($P137     =0),0,(($F137     /$P137     )-1))</f>
        <v>8.3809954493953676E-2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22267614</v>
      </c>
      <c r="E138" s="31">
        <v>22267614</v>
      </c>
      <c r="F138" s="31">
        <v>4200706</v>
      </c>
      <c r="G138" s="36">
        <f t="shared" si="28"/>
        <v>0.18864643513220591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4200706</v>
      </c>
      <c r="O138" s="36">
        <f t="shared" si="32"/>
        <v>0.18864643513220591</v>
      </c>
      <c r="P138" s="31">
        <v>6202649</v>
      </c>
      <c r="Q138" s="31">
        <v>16042443</v>
      </c>
      <c r="R138" s="31">
        <v>20131702</v>
      </c>
      <c r="S138" s="31">
        <v>6202649</v>
      </c>
      <c r="T138" s="36">
        <f t="shared" si="33"/>
        <v>0.38663992759706239</v>
      </c>
      <c r="U138" s="36">
        <f t="shared" si="34"/>
        <v>-0.32275613209775367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31488732</v>
      </c>
      <c r="E139" s="31">
        <v>31488732</v>
      </c>
      <c r="F139" s="31">
        <v>7782650</v>
      </c>
      <c r="G139" s="36">
        <f t="shared" si="28"/>
        <v>0.24715666543829076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7782650</v>
      </c>
      <c r="O139" s="36">
        <f t="shared" si="32"/>
        <v>0.24715666543829076</v>
      </c>
      <c r="P139" s="31">
        <v>8127108</v>
      </c>
      <c r="Q139" s="31">
        <v>27958118</v>
      </c>
      <c r="R139" s="31">
        <v>31460875</v>
      </c>
      <c r="S139" s="31">
        <v>8127108</v>
      </c>
      <c r="T139" s="36">
        <f t="shared" si="33"/>
        <v>0.29068866509541164</v>
      </c>
      <c r="U139" s="36">
        <f t="shared" si="34"/>
        <v>-4.2383834446398372E-2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28664998</v>
      </c>
      <c r="E140" s="31">
        <v>28664998</v>
      </c>
      <c r="F140" s="31">
        <v>8040086</v>
      </c>
      <c r="G140" s="36">
        <f t="shared" si="28"/>
        <v>0.28048444308281478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8040086</v>
      </c>
      <c r="O140" s="36">
        <f t="shared" si="32"/>
        <v>0.28048444308281478</v>
      </c>
      <c r="P140" s="31">
        <v>4841613</v>
      </c>
      <c r="Q140" s="31">
        <v>30752655</v>
      </c>
      <c r="R140" s="31">
        <v>25512572</v>
      </c>
      <c r="S140" s="31">
        <v>4841613</v>
      </c>
      <c r="T140" s="36">
        <f t="shared" si="33"/>
        <v>0.15743723590694852</v>
      </c>
      <c r="U140" s="36">
        <f t="shared" si="34"/>
        <v>0.66062136730052567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19428204</v>
      </c>
      <c r="E141" s="31">
        <v>19428204</v>
      </c>
      <c r="F141" s="31">
        <v>6495793</v>
      </c>
      <c r="G141" s="36">
        <f t="shared" si="28"/>
        <v>0.33434860988694581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6495793</v>
      </c>
      <c r="O141" s="36">
        <f t="shared" si="32"/>
        <v>0.33434860988694581</v>
      </c>
      <c r="P141" s="31">
        <v>8884601</v>
      </c>
      <c r="Q141" s="31">
        <v>34196063</v>
      </c>
      <c r="R141" s="31">
        <v>40615082</v>
      </c>
      <c r="S141" s="31">
        <v>8884601</v>
      </c>
      <c r="T141" s="36">
        <f t="shared" si="33"/>
        <v>0.25981356391816218</v>
      </c>
      <c r="U141" s="36">
        <f t="shared" si="34"/>
        <v>-0.26887059981646899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37326551</v>
      </c>
      <c r="E142" s="31">
        <v>37326551</v>
      </c>
      <c r="F142" s="31">
        <v>8676491</v>
      </c>
      <c r="G142" s="36">
        <f t="shared" si="28"/>
        <v>0.23244823771690024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8676491</v>
      </c>
      <c r="O142" s="36">
        <f t="shared" si="32"/>
        <v>0.23244823771690024</v>
      </c>
      <c r="P142" s="31">
        <v>7231830</v>
      </c>
      <c r="Q142" s="31">
        <v>38118528</v>
      </c>
      <c r="R142" s="31">
        <v>34721702</v>
      </c>
      <c r="S142" s="31">
        <v>7231830</v>
      </c>
      <c r="T142" s="36">
        <f t="shared" si="33"/>
        <v>0.18971955055557235</v>
      </c>
      <c r="U142" s="36">
        <f t="shared" si="34"/>
        <v>0.19976423671463506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8256810</v>
      </c>
      <c r="E143" s="31">
        <v>8256810</v>
      </c>
      <c r="F143" s="31">
        <v>1364438</v>
      </c>
      <c r="G143" s="36">
        <f t="shared" si="28"/>
        <v>0.16525001786404192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1364438</v>
      </c>
      <c r="O143" s="36">
        <f t="shared" si="32"/>
        <v>0.16525001786404192</v>
      </c>
      <c r="P143" s="31">
        <v>3765088</v>
      </c>
      <c r="Q143" s="31">
        <v>13202450</v>
      </c>
      <c r="R143" s="31">
        <v>14441584</v>
      </c>
      <c r="S143" s="31">
        <v>3765088</v>
      </c>
      <c r="T143" s="36">
        <f t="shared" si="33"/>
        <v>0.28518100807047175</v>
      </c>
      <c r="U143" s="36">
        <f t="shared" si="34"/>
        <v>-0.637607939044187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147432909</v>
      </c>
      <c r="E144" s="32">
        <f>SUM(E138:E143)</f>
        <v>147432909</v>
      </c>
      <c r="F144" s="32">
        <f>SUM(F138:F143)</f>
        <v>36560164</v>
      </c>
      <c r="G144" s="37">
        <f t="shared" si="28"/>
        <v>0.24797831263032327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36560164</v>
      </c>
      <c r="O144" s="37">
        <f t="shared" si="32"/>
        <v>0.24797831263032327</v>
      </c>
      <c r="P144" s="32">
        <f>SUM(P138:P143)</f>
        <v>39052889</v>
      </c>
      <c r="Q144" s="32">
        <f>SUM(Q138:Q143)</f>
        <v>160270257</v>
      </c>
      <c r="R144" s="32">
        <f>SUM(R138:R143)</f>
        <v>166883517</v>
      </c>
      <c r="S144" s="32">
        <f>SUM(S138:S143)</f>
        <v>39052889</v>
      </c>
      <c r="T144" s="37">
        <f t="shared" si="33"/>
        <v>0.24366897346399088</v>
      </c>
      <c r="U144" s="37">
        <f t="shared" si="34"/>
        <v>-6.3829464703622829E-2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51452778</v>
      </c>
      <c r="E145" s="31">
        <v>51452778</v>
      </c>
      <c r="F145" s="31">
        <v>5995626</v>
      </c>
      <c r="G145" s="36">
        <f t="shared" si="28"/>
        <v>0.11652676945839542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5995626</v>
      </c>
      <c r="O145" s="36">
        <f t="shared" si="32"/>
        <v>0.11652676945839542</v>
      </c>
      <c r="P145" s="31">
        <v>9008692</v>
      </c>
      <c r="Q145" s="31">
        <v>39714015</v>
      </c>
      <c r="R145" s="31">
        <v>40357873</v>
      </c>
      <c r="S145" s="31">
        <v>9008692</v>
      </c>
      <c r="T145" s="36">
        <f t="shared" si="33"/>
        <v>0.22683911460475603</v>
      </c>
      <c r="U145" s="36">
        <f t="shared" si="34"/>
        <v>-0.3344620950522007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46701429</v>
      </c>
      <c r="E146" s="31">
        <v>46701429</v>
      </c>
      <c r="F146" s="31">
        <v>16199997</v>
      </c>
      <c r="G146" s="36">
        <f t="shared" si="28"/>
        <v>0.34688439619267325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16199997</v>
      </c>
      <c r="O146" s="36">
        <f t="shared" si="32"/>
        <v>0.34688439619267325</v>
      </c>
      <c r="P146" s="31">
        <v>13591166</v>
      </c>
      <c r="Q146" s="31">
        <v>64013268</v>
      </c>
      <c r="R146" s="31">
        <v>49956509</v>
      </c>
      <c r="S146" s="31">
        <v>13591166</v>
      </c>
      <c r="T146" s="36">
        <f t="shared" si="33"/>
        <v>0.21231795258445482</v>
      </c>
      <c r="U146" s="36">
        <f t="shared" si="34"/>
        <v>0.19195049195926228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31032194</v>
      </c>
      <c r="E147" s="31">
        <v>31032194</v>
      </c>
      <c r="F147" s="31">
        <v>8083085</v>
      </c>
      <c r="G147" s="36">
        <f t="shared" si="28"/>
        <v>0.26047417079179125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8083085</v>
      </c>
      <c r="O147" s="36">
        <f t="shared" si="32"/>
        <v>0.26047417079179125</v>
      </c>
      <c r="P147" s="31">
        <v>7455589</v>
      </c>
      <c r="Q147" s="31">
        <v>37370084</v>
      </c>
      <c r="R147" s="31">
        <v>27631759</v>
      </c>
      <c r="S147" s="31">
        <v>7455589</v>
      </c>
      <c r="T147" s="36">
        <f t="shared" si="33"/>
        <v>0.19950688363451363</v>
      </c>
      <c r="U147" s="36">
        <f t="shared" si="34"/>
        <v>8.4164510677828375E-2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39016443</v>
      </c>
      <c r="E148" s="31">
        <v>39016443</v>
      </c>
      <c r="F148" s="31">
        <v>6272615</v>
      </c>
      <c r="G148" s="36">
        <f t="shared" si="28"/>
        <v>0.16076849957849823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6272615</v>
      </c>
      <c r="O148" s="36">
        <f t="shared" si="32"/>
        <v>0.16076849957849823</v>
      </c>
      <c r="P148" s="31">
        <v>6708240</v>
      </c>
      <c r="Q148" s="31">
        <v>32660111</v>
      </c>
      <c r="R148" s="31">
        <v>29445176</v>
      </c>
      <c r="S148" s="31">
        <v>6708240</v>
      </c>
      <c r="T148" s="36">
        <f t="shared" si="33"/>
        <v>0.20539550523879113</v>
      </c>
      <c r="U148" s="36">
        <f t="shared" si="34"/>
        <v>-6.4938791694990061E-2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4249558</v>
      </c>
      <c r="E149" s="31">
        <v>4249558</v>
      </c>
      <c r="F149" s="31">
        <v>602660</v>
      </c>
      <c r="G149" s="36">
        <f t="shared" si="28"/>
        <v>0.14181710191977612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602660</v>
      </c>
      <c r="O149" s="36">
        <f t="shared" si="32"/>
        <v>0.14181710191977612</v>
      </c>
      <c r="P149" s="31">
        <v>0</v>
      </c>
      <c r="Q149" s="31">
        <v>3633415</v>
      </c>
      <c r="R149" s="31">
        <v>3633415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172452402</v>
      </c>
      <c r="E150" s="32">
        <f>SUM(E145:E149)</f>
        <v>172452402</v>
      </c>
      <c r="F150" s="32">
        <f>SUM(F145:F149)</f>
        <v>37153983</v>
      </c>
      <c r="G150" s="37">
        <f t="shared" si="28"/>
        <v>0.21544485648857475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37153983</v>
      </c>
      <c r="O150" s="37">
        <f t="shared" si="32"/>
        <v>0.21544485648857475</v>
      </c>
      <c r="P150" s="32">
        <f>SUM(P145:P149)</f>
        <v>36763687</v>
      </c>
      <c r="Q150" s="32">
        <f>SUM(Q145:Q149)</f>
        <v>177390893</v>
      </c>
      <c r="R150" s="32">
        <f>SUM(R145:R149)</f>
        <v>151024732</v>
      </c>
      <c r="S150" s="32">
        <f>SUM(S145:S149)</f>
        <v>36763687</v>
      </c>
      <c r="T150" s="37">
        <f t="shared" si="33"/>
        <v>0.20724675533371378</v>
      </c>
      <c r="U150" s="37">
        <f t="shared" si="34"/>
        <v>1.0616345417150397E-2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17933104</v>
      </c>
      <c r="E151" s="31">
        <v>17933104</v>
      </c>
      <c r="F151" s="31">
        <v>3011683</v>
      </c>
      <c r="G151" s="36">
        <f t="shared" si="28"/>
        <v>0.16793986138707498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3011683</v>
      </c>
      <c r="O151" s="36">
        <f t="shared" si="32"/>
        <v>0.16793986138707498</v>
      </c>
      <c r="P151" s="31">
        <v>3356206</v>
      </c>
      <c r="Q151" s="31">
        <v>11335037</v>
      </c>
      <c r="R151" s="31">
        <v>11110540</v>
      </c>
      <c r="S151" s="31">
        <v>3356206</v>
      </c>
      <c r="T151" s="36">
        <f t="shared" si="33"/>
        <v>0.29609131403805738</v>
      </c>
      <c r="U151" s="36">
        <f t="shared" si="34"/>
        <v>-0.10265251894549976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150252300</v>
      </c>
      <c r="E152" s="31">
        <v>150252300</v>
      </c>
      <c r="F152" s="31">
        <v>34093579</v>
      </c>
      <c r="G152" s="36">
        <f t="shared" si="28"/>
        <v>0.22690886595413182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34093579</v>
      </c>
      <c r="O152" s="36">
        <f t="shared" si="32"/>
        <v>0.22690886595413182</v>
      </c>
      <c r="P152" s="31">
        <v>31588285</v>
      </c>
      <c r="Q152" s="31">
        <v>138455400</v>
      </c>
      <c r="R152" s="31">
        <v>139527125</v>
      </c>
      <c r="S152" s="31">
        <v>31588285</v>
      </c>
      <c r="T152" s="36">
        <f t="shared" si="33"/>
        <v>0.22814772843818298</v>
      </c>
      <c r="U152" s="36">
        <f t="shared" si="34"/>
        <v>7.931085844008301E-2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26413370</v>
      </c>
      <c r="E153" s="31">
        <v>26413370</v>
      </c>
      <c r="F153" s="31">
        <v>5964147</v>
      </c>
      <c r="G153" s="36">
        <f t="shared" si="28"/>
        <v>0.22580030492133341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5964147</v>
      </c>
      <c r="O153" s="36">
        <f t="shared" si="32"/>
        <v>0.22580030492133341</v>
      </c>
      <c r="P153" s="31">
        <v>4746204</v>
      </c>
      <c r="Q153" s="31">
        <v>24779240</v>
      </c>
      <c r="R153" s="31">
        <v>27313320</v>
      </c>
      <c r="S153" s="31">
        <v>4746204</v>
      </c>
      <c r="T153" s="36">
        <f t="shared" si="33"/>
        <v>0.19153953067164287</v>
      </c>
      <c r="U153" s="36">
        <f t="shared" si="34"/>
        <v>0.2566141278377414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12389983</v>
      </c>
      <c r="E154" s="31">
        <v>12389983</v>
      </c>
      <c r="F154" s="31">
        <v>5123160</v>
      </c>
      <c r="G154" s="36">
        <f t="shared" si="28"/>
        <v>0.4134920927655833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5123160</v>
      </c>
      <c r="O154" s="36">
        <f t="shared" si="32"/>
        <v>0.4134920927655833</v>
      </c>
      <c r="P154" s="31">
        <v>4326425</v>
      </c>
      <c r="Q154" s="31">
        <v>14052125</v>
      </c>
      <c r="R154" s="31">
        <v>13355717</v>
      </c>
      <c r="S154" s="31">
        <v>4326425</v>
      </c>
      <c r="T154" s="36">
        <f t="shared" si="33"/>
        <v>0.30788403889091509</v>
      </c>
      <c r="U154" s="36">
        <f t="shared" si="34"/>
        <v>0.18415550945642178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24796943</v>
      </c>
      <c r="E155" s="31">
        <v>24796943</v>
      </c>
      <c r="F155" s="31">
        <v>3542234</v>
      </c>
      <c r="G155" s="36">
        <f t="shared" si="28"/>
        <v>0.14284962464929649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3542234</v>
      </c>
      <c r="O155" s="36">
        <f t="shared" si="32"/>
        <v>0.14284962464929649</v>
      </c>
      <c r="P155" s="31">
        <v>8259022</v>
      </c>
      <c r="Q155" s="31">
        <v>33878186</v>
      </c>
      <c r="R155" s="31">
        <v>21880229</v>
      </c>
      <c r="S155" s="31">
        <v>8259022</v>
      </c>
      <c r="T155" s="36">
        <f t="shared" si="33"/>
        <v>0.2437858390647008</v>
      </c>
      <c r="U155" s="36">
        <f t="shared" si="34"/>
        <v>-0.5711073296571918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51095357</v>
      </c>
      <c r="E156" s="31">
        <v>51095357</v>
      </c>
      <c r="F156" s="31">
        <v>13669274</v>
      </c>
      <c r="G156" s="36">
        <f t="shared" si="28"/>
        <v>0.26752477725128726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13669274</v>
      </c>
      <c r="O156" s="36">
        <f t="shared" si="32"/>
        <v>0.26752477725128726</v>
      </c>
      <c r="P156" s="31">
        <v>6450145</v>
      </c>
      <c r="Q156" s="31">
        <v>55374152</v>
      </c>
      <c r="R156" s="31">
        <v>48593843</v>
      </c>
      <c r="S156" s="31">
        <v>6450145</v>
      </c>
      <c r="T156" s="36">
        <f t="shared" si="33"/>
        <v>0.11648295760809123</v>
      </c>
      <c r="U156" s="36">
        <f t="shared" si="34"/>
        <v>1.1192196454498311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282881057</v>
      </c>
      <c r="E157" s="32">
        <f>SUM(E151:E156)</f>
        <v>282881057</v>
      </c>
      <c r="F157" s="32">
        <f>SUM(F151:F156)</f>
        <v>65404077</v>
      </c>
      <c r="G157" s="37">
        <f t="shared" si="28"/>
        <v>0.23120698746540672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65404077</v>
      </c>
      <c r="O157" s="37">
        <f t="shared" si="32"/>
        <v>0.23120698746540672</v>
      </c>
      <c r="P157" s="32">
        <f>SUM(P151:P156)</f>
        <v>58726287</v>
      </c>
      <c r="Q157" s="32">
        <f>SUM(Q151:Q156)</f>
        <v>277874140</v>
      </c>
      <c r="R157" s="32">
        <f>SUM(R151:R156)</f>
        <v>261780774</v>
      </c>
      <c r="S157" s="32">
        <f>SUM(S151:S156)</f>
        <v>58726287</v>
      </c>
      <c r="T157" s="37">
        <f t="shared" si="33"/>
        <v>0.21134131805140269</v>
      </c>
      <c r="U157" s="37">
        <f t="shared" si="34"/>
        <v>0.11371040706183244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31791573</v>
      </c>
      <c r="E158" s="31">
        <v>31791573</v>
      </c>
      <c r="F158" s="31">
        <v>7575806</v>
      </c>
      <c r="G158" s="36">
        <f t="shared" si="28"/>
        <v>0.23829604153276718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7575806</v>
      </c>
      <c r="O158" s="36">
        <f t="shared" si="32"/>
        <v>0.23829604153276718</v>
      </c>
      <c r="P158" s="31">
        <v>5276501</v>
      </c>
      <c r="Q158" s="31">
        <v>25878293</v>
      </c>
      <c r="R158" s="31">
        <v>24369294</v>
      </c>
      <c r="S158" s="31">
        <v>5276501</v>
      </c>
      <c r="T158" s="36">
        <f t="shared" si="33"/>
        <v>0.20389679489292434</v>
      </c>
      <c r="U158" s="36">
        <f t="shared" si="34"/>
        <v>0.43576320747404385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66994357</v>
      </c>
      <c r="E159" s="31">
        <v>66994357</v>
      </c>
      <c r="F159" s="31">
        <v>12536562</v>
      </c>
      <c r="G159" s="36">
        <f t="shared" si="28"/>
        <v>0.18712862637072553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12536562</v>
      </c>
      <c r="O159" s="36">
        <f t="shared" si="32"/>
        <v>0.18712862637072553</v>
      </c>
      <c r="P159" s="31">
        <v>10817827</v>
      </c>
      <c r="Q159" s="31">
        <v>59648284</v>
      </c>
      <c r="R159" s="31">
        <v>58414246</v>
      </c>
      <c r="S159" s="31">
        <v>10817827</v>
      </c>
      <c r="T159" s="36">
        <f t="shared" si="33"/>
        <v>0.18136023829285683</v>
      </c>
      <c r="U159" s="36">
        <f t="shared" si="34"/>
        <v>0.15887987485841659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26203674</v>
      </c>
      <c r="E160" s="31">
        <v>26203674</v>
      </c>
      <c r="F160" s="31">
        <v>5580887</v>
      </c>
      <c r="G160" s="36">
        <f t="shared" si="28"/>
        <v>0.21298108807184823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5580887</v>
      </c>
      <c r="O160" s="36">
        <f t="shared" si="32"/>
        <v>0.21298108807184823</v>
      </c>
      <c r="P160" s="31">
        <v>4942208</v>
      </c>
      <c r="Q160" s="31">
        <v>21618914</v>
      </c>
      <c r="R160" s="31">
        <v>19691095</v>
      </c>
      <c r="S160" s="31">
        <v>4942208</v>
      </c>
      <c r="T160" s="36">
        <f t="shared" si="33"/>
        <v>0.2286057477262734</v>
      </c>
      <c r="U160" s="36">
        <f t="shared" si="34"/>
        <v>0.12922948609204621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17763485</v>
      </c>
      <c r="E161" s="31">
        <v>17763485</v>
      </c>
      <c r="F161" s="31">
        <v>5106138</v>
      </c>
      <c r="G161" s="36">
        <f t="shared" si="28"/>
        <v>0.28745136441413383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5106138</v>
      </c>
      <c r="O161" s="36">
        <f t="shared" si="32"/>
        <v>0.28745136441413383</v>
      </c>
      <c r="P161" s="31">
        <v>3122912</v>
      </c>
      <c r="Q161" s="31">
        <v>15448396</v>
      </c>
      <c r="R161" s="31">
        <v>17526833</v>
      </c>
      <c r="S161" s="31">
        <v>3122912</v>
      </c>
      <c r="T161" s="36">
        <f t="shared" si="33"/>
        <v>0.20215121362761546</v>
      </c>
      <c r="U161" s="36">
        <f t="shared" si="34"/>
        <v>0.63505663944421098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28091175</v>
      </c>
      <c r="E162" s="31">
        <v>28091175</v>
      </c>
      <c r="F162" s="31">
        <v>8041648</v>
      </c>
      <c r="G162" s="36">
        <f t="shared" si="28"/>
        <v>0.28626954906656626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8041648</v>
      </c>
      <c r="O162" s="36">
        <f t="shared" si="32"/>
        <v>0.28626954906656626</v>
      </c>
      <c r="P162" s="31">
        <v>6978283</v>
      </c>
      <c r="Q162" s="31">
        <v>24178984</v>
      </c>
      <c r="R162" s="31">
        <v>25193808</v>
      </c>
      <c r="S162" s="31">
        <v>6978283</v>
      </c>
      <c r="T162" s="36">
        <f t="shared" si="33"/>
        <v>0.28860943867616606</v>
      </c>
      <c r="U162" s="36">
        <f t="shared" si="34"/>
        <v>0.15238204010929346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170844264</v>
      </c>
      <c r="E163" s="32">
        <f>SUM(E158:E162)</f>
        <v>170844264</v>
      </c>
      <c r="F163" s="32">
        <f>SUM(F158:F162)</f>
        <v>38841041</v>
      </c>
      <c r="G163" s="37">
        <f t="shared" si="28"/>
        <v>0.22734764451910425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38841041</v>
      </c>
      <c r="O163" s="37">
        <f t="shared" si="32"/>
        <v>0.22734764451910425</v>
      </c>
      <c r="P163" s="32">
        <f>SUM(P158:P162)</f>
        <v>31137731</v>
      </c>
      <c r="Q163" s="32">
        <f>SUM(Q158:Q162)</f>
        <v>146772871</v>
      </c>
      <c r="R163" s="32">
        <f>SUM(R158:R162)</f>
        <v>145195276</v>
      </c>
      <c r="S163" s="32">
        <f>SUM(S158:S162)</f>
        <v>31137731</v>
      </c>
      <c r="T163" s="37">
        <f t="shared" si="33"/>
        <v>0.21214908986824957</v>
      </c>
      <c r="U163" s="37">
        <f t="shared" si="34"/>
        <v>0.24739471222228748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9189755</v>
      </c>
      <c r="E164" s="31">
        <v>9189755</v>
      </c>
      <c r="F164" s="31">
        <v>2776433</v>
      </c>
      <c r="G164" s="36">
        <f t="shared" si="28"/>
        <v>0.30212263547831253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2776433</v>
      </c>
      <c r="O164" s="36">
        <f t="shared" si="32"/>
        <v>0.30212263547831253</v>
      </c>
      <c r="P164" s="31">
        <v>2102092</v>
      </c>
      <c r="Q164" s="31">
        <v>9730787</v>
      </c>
      <c r="R164" s="31">
        <v>9793700</v>
      </c>
      <c r="S164" s="31">
        <v>2102092</v>
      </c>
      <c r="T164" s="36">
        <f t="shared" si="33"/>
        <v>0.21602487034193638</v>
      </c>
      <c r="U164" s="36">
        <f t="shared" si="34"/>
        <v>0.3207951887928786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11684388</v>
      </c>
      <c r="E165" s="31">
        <v>11684388</v>
      </c>
      <c r="F165" s="31">
        <v>1771035</v>
      </c>
      <c r="G165" s="36">
        <f t="shared" si="28"/>
        <v>0.15157276530015951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1771035</v>
      </c>
      <c r="O165" s="36">
        <f t="shared" si="32"/>
        <v>0.15157276530015951</v>
      </c>
      <c r="P165" s="31">
        <v>1972977</v>
      </c>
      <c r="Q165" s="31">
        <v>11863921</v>
      </c>
      <c r="R165" s="31">
        <v>10749521</v>
      </c>
      <c r="S165" s="31">
        <v>1972977</v>
      </c>
      <c r="T165" s="36">
        <f t="shared" si="33"/>
        <v>0.1663005847729431</v>
      </c>
      <c r="U165" s="36">
        <f t="shared" si="34"/>
        <v>-0.1023539554693238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57469900</v>
      </c>
      <c r="E166" s="31">
        <v>57469900</v>
      </c>
      <c r="F166" s="31">
        <v>11215097</v>
      </c>
      <c r="G166" s="36">
        <f t="shared" si="28"/>
        <v>0.19514732059739098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11215097</v>
      </c>
      <c r="O166" s="36">
        <f t="shared" si="32"/>
        <v>0.19514732059739098</v>
      </c>
      <c r="P166" s="31">
        <v>13554952</v>
      </c>
      <c r="Q166" s="31">
        <v>54009491</v>
      </c>
      <c r="R166" s="31">
        <v>53668318</v>
      </c>
      <c r="S166" s="31">
        <v>13554952</v>
      </c>
      <c r="T166" s="36">
        <f t="shared" si="33"/>
        <v>0.25097351870988749</v>
      </c>
      <c r="U166" s="36">
        <f t="shared" si="34"/>
        <v>-0.17261993993044022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17772243</v>
      </c>
      <c r="E167" s="31">
        <v>17772243</v>
      </c>
      <c r="F167" s="31">
        <v>2296581</v>
      </c>
      <c r="G167" s="36">
        <f t="shared" si="28"/>
        <v>0.12922291238084016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2296581</v>
      </c>
      <c r="O167" s="36">
        <f t="shared" si="32"/>
        <v>0.12922291238084016</v>
      </c>
      <c r="P167" s="31">
        <v>3211048</v>
      </c>
      <c r="Q167" s="31">
        <v>15243342</v>
      </c>
      <c r="R167" s="31">
        <v>15611469</v>
      </c>
      <c r="S167" s="31">
        <v>3211048</v>
      </c>
      <c r="T167" s="36">
        <f t="shared" si="33"/>
        <v>0.21065249339678924</v>
      </c>
      <c r="U167" s="36">
        <f t="shared" si="34"/>
        <v>-0.28478770793834285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20591837</v>
      </c>
      <c r="E168" s="31">
        <v>20591837</v>
      </c>
      <c r="F168" s="31">
        <v>4302098</v>
      </c>
      <c r="G168" s="36">
        <f t="shared" si="28"/>
        <v>0.20892249681269331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4302098</v>
      </c>
      <c r="O168" s="36">
        <f t="shared" si="32"/>
        <v>0.20892249681269331</v>
      </c>
      <c r="P168" s="31">
        <v>4176583</v>
      </c>
      <c r="Q168" s="31">
        <v>20881299</v>
      </c>
      <c r="R168" s="31">
        <v>19237155</v>
      </c>
      <c r="S168" s="31">
        <v>4176583</v>
      </c>
      <c r="T168" s="36">
        <f t="shared" si="33"/>
        <v>0.20001547796427799</v>
      </c>
      <c r="U168" s="36">
        <f t="shared" si="34"/>
        <v>3.0052078457437625E-2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116708123</v>
      </c>
      <c r="E169" s="32">
        <f>SUM(E164:E168)</f>
        <v>116708123</v>
      </c>
      <c r="F169" s="32">
        <f>SUM(F164:F168)</f>
        <v>22361244</v>
      </c>
      <c r="G169" s="37">
        <f t="shared" si="28"/>
        <v>0.19159972266883257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22361244</v>
      </c>
      <c r="O169" s="37">
        <f t="shared" si="32"/>
        <v>0.19159972266883257</v>
      </c>
      <c r="P169" s="32">
        <f>SUM(P164:P168)</f>
        <v>25017652</v>
      </c>
      <c r="Q169" s="32">
        <f>SUM(Q164:Q168)</f>
        <v>111728840</v>
      </c>
      <c r="R169" s="32">
        <f>SUM(R164:R168)</f>
        <v>109060163</v>
      </c>
      <c r="S169" s="32">
        <f>SUM(S164:S168)</f>
        <v>25017652</v>
      </c>
      <c r="T169" s="37">
        <f t="shared" si="33"/>
        <v>0.22391400465627317</v>
      </c>
      <c r="U169" s="37">
        <f t="shared" si="34"/>
        <v>-0.1061813474741754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2905859808</v>
      </c>
      <c r="E170" s="32">
        <f>SUM(E105,E107:E111,E113:E120,E122:E125,E127:E131,E133:E136,E138:E143,E145:E149,E151:E156,E158:E162,E164:E168)</f>
        <v>2905859808</v>
      </c>
      <c r="F170" s="32">
        <f>SUM(F105,F107:F111,F113:F120,F122:F125,F127:F131,F133:F136,F138:F143,F145:F149,F151:F156,F158:F162,F164:F168)</f>
        <v>625890254</v>
      </c>
      <c r="G170" s="37">
        <f t="shared" si="28"/>
        <v>0.21538900544234377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625890254</v>
      </c>
      <c r="O170" s="37">
        <f t="shared" si="32"/>
        <v>0.21538900544234377</v>
      </c>
      <c r="P170" s="32">
        <f>SUM(P105,P107:P111,P113:P120,P122:P125,P127:P131,P133:P136,P138:P143,P145:P149,P151:P156,P158:P162,P164:P168)</f>
        <v>575524729</v>
      </c>
      <c r="Q170" s="32">
        <f>SUM(Q105,Q107:Q111,Q113:Q120,Q122:Q125,Q127:Q131,Q133:Q136,Q138:Q143,Q145:Q149,Q151:Q156,Q158:Q162,Q164:Q168)</f>
        <v>2512214269</v>
      </c>
      <c r="R170" s="32">
        <f>SUM(R105,R107:R111,R113:R120,R122:R125,R127:R131,R133:R136,R138:R143,R145:R149,R151:R156,R158:R162,R164:R168)</f>
        <v>2616957350</v>
      </c>
      <c r="S170" s="32">
        <f>SUM(S105,S107:S111,S113:S120,S122:S125,S127:S131,S133:S136,S138:S143,S145:S149,S151:S156,S158:S162,S164:S168)</f>
        <v>575524729</v>
      </c>
      <c r="T170" s="37">
        <f t="shared" si="33"/>
        <v>0.22909062180794421</v>
      </c>
      <c r="U170" s="37">
        <f t="shared" si="34"/>
        <v>8.7512356050299278E-2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16917876</v>
      </c>
      <c r="E173" s="31">
        <v>16917876</v>
      </c>
      <c r="F173" s="31">
        <v>1661502</v>
      </c>
      <c r="G173" s="36">
        <f t="shared" ref="G173:G205" si="35">IF(($D173     =0),0,($F173     /$D173     ))</f>
        <v>9.8209846200551412E-2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1661502</v>
      </c>
      <c r="O173" s="36">
        <f t="shared" ref="O173:O205" si="39">IF(($D173     =0),0,($N173     /$D173     ))</f>
        <v>9.8209846200551412E-2</v>
      </c>
      <c r="P173" s="31">
        <v>1527577</v>
      </c>
      <c r="Q173" s="31">
        <v>17296087</v>
      </c>
      <c r="R173" s="31">
        <v>12965263</v>
      </c>
      <c r="S173" s="31">
        <v>1527577</v>
      </c>
      <c r="T173" s="36">
        <f t="shared" ref="T173:T205" si="40">IF(($Q173     =0),0,($S173     /$Q173     ))</f>
        <v>8.8319225036275539E-2</v>
      </c>
      <c r="U173" s="36">
        <f t="shared" ref="U173:U205" si="41">IF(($P173     =0),0,(($F173     /$P173     )-1))</f>
        <v>8.7671521631970117E-2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12663902</v>
      </c>
      <c r="E174" s="31">
        <v>12663902</v>
      </c>
      <c r="F174" s="31">
        <v>4233895</v>
      </c>
      <c r="G174" s="36">
        <f t="shared" si="35"/>
        <v>0.33432783987115505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4233895</v>
      </c>
      <c r="O174" s="36">
        <f t="shared" si="39"/>
        <v>0.33432783987115505</v>
      </c>
      <c r="P174" s="31">
        <v>3487697</v>
      </c>
      <c r="Q174" s="31">
        <v>12733260</v>
      </c>
      <c r="R174" s="31">
        <v>10575632</v>
      </c>
      <c r="S174" s="31">
        <v>3487697</v>
      </c>
      <c r="T174" s="36">
        <f t="shared" si="40"/>
        <v>0.27390448321953687</v>
      </c>
      <c r="U174" s="36">
        <f t="shared" si="41"/>
        <v>0.21395149865369611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11970678</v>
      </c>
      <c r="E175" s="31">
        <v>11970678</v>
      </c>
      <c r="F175" s="31">
        <v>3382614</v>
      </c>
      <c r="G175" s="36">
        <f t="shared" si="35"/>
        <v>0.28257497194394504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3382614</v>
      </c>
      <c r="O175" s="36">
        <f t="shared" si="39"/>
        <v>0.28257497194394504</v>
      </c>
      <c r="P175" s="31">
        <v>3237602</v>
      </c>
      <c r="Q175" s="31">
        <v>14869606</v>
      </c>
      <c r="R175" s="31">
        <v>14869606</v>
      </c>
      <c r="S175" s="31">
        <v>3237602</v>
      </c>
      <c r="T175" s="36">
        <f t="shared" si="40"/>
        <v>0.21773287066247754</v>
      </c>
      <c r="U175" s="36">
        <f t="shared" si="41"/>
        <v>4.4789940208833645E-2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18264075</v>
      </c>
      <c r="E176" s="31">
        <v>18264075</v>
      </c>
      <c r="F176" s="31">
        <v>3090481</v>
      </c>
      <c r="G176" s="36">
        <f t="shared" si="35"/>
        <v>0.16921092363013182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3090481</v>
      </c>
      <c r="O176" s="36">
        <f t="shared" si="39"/>
        <v>0.16921092363013182</v>
      </c>
      <c r="P176" s="31">
        <v>2102896</v>
      </c>
      <c r="Q176" s="31">
        <v>23329681</v>
      </c>
      <c r="R176" s="31">
        <v>17303477</v>
      </c>
      <c r="S176" s="31">
        <v>2102896</v>
      </c>
      <c r="T176" s="36">
        <f t="shared" si="40"/>
        <v>9.013822349306877E-2</v>
      </c>
      <c r="U176" s="36">
        <f t="shared" si="41"/>
        <v>0.46963092801546069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46404771</v>
      </c>
      <c r="E177" s="31">
        <v>46404771</v>
      </c>
      <c r="F177" s="31">
        <v>9932797</v>
      </c>
      <c r="G177" s="36">
        <f t="shared" si="35"/>
        <v>0.21404689185945988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9932797</v>
      </c>
      <c r="O177" s="36">
        <f t="shared" si="39"/>
        <v>0.21404689185945988</v>
      </c>
      <c r="P177" s="31">
        <v>7554826</v>
      </c>
      <c r="Q177" s="31">
        <v>41485315</v>
      </c>
      <c r="R177" s="31">
        <v>40441608</v>
      </c>
      <c r="S177" s="31">
        <v>7554826</v>
      </c>
      <c r="T177" s="36">
        <f t="shared" si="40"/>
        <v>0.18210844005884974</v>
      </c>
      <c r="U177" s="36">
        <f t="shared" si="41"/>
        <v>0.31476184891617631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28636997</v>
      </c>
      <c r="E178" s="31">
        <v>28636997</v>
      </c>
      <c r="F178" s="31">
        <v>4917252</v>
      </c>
      <c r="G178" s="36">
        <f t="shared" si="35"/>
        <v>0.17170976412086783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4917252</v>
      </c>
      <c r="O178" s="36">
        <f t="shared" si="39"/>
        <v>0.17170976412086783</v>
      </c>
      <c r="P178" s="31">
        <v>6445295</v>
      </c>
      <c r="Q178" s="31">
        <v>30326464</v>
      </c>
      <c r="R178" s="31">
        <v>28780684</v>
      </c>
      <c r="S178" s="31">
        <v>6445295</v>
      </c>
      <c r="T178" s="36">
        <f t="shared" si="40"/>
        <v>0.21253038270468988</v>
      </c>
      <c r="U178" s="36">
        <f t="shared" si="41"/>
        <v>-0.23707883037161215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134858299</v>
      </c>
      <c r="E179" s="32">
        <f>SUM(E173:E178)</f>
        <v>134858299</v>
      </c>
      <c r="F179" s="32">
        <f>SUM(F173:F178)</f>
        <v>27218541</v>
      </c>
      <c r="G179" s="37">
        <f t="shared" si="35"/>
        <v>0.20183067116989217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27218541</v>
      </c>
      <c r="O179" s="37">
        <f t="shared" si="39"/>
        <v>0.20183067116989217</v>
      </c>
      <c r="P179" s="32">
        <f>SUM(P173:P178)</f>
        <v>24355893</v>
      </c>
      <c r="Q179" s="32">
        <f>SUM(Q173:Q178)</f>
        <v>140040413</v>
      </c>
      <c r="R179" s="32">
        <f>SUM(R173:R178)</f>
        <v>124936270</v>
      </c>
      <c r="S179" s="32">
        <f>SUM(S173:S178)</f>
        <v>24355893</v>
      </c>
      <c r="T179" s="37">
        <f t="shared" si="40"/>
        <v>0.1739204596604553</v>
      </c>
      <c r="U179" s="37">
        <f t="shared" si="41"/>
        <v>0.11753410150061017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4040</v>
      </c>
      <c r="E180" s="31">
        <v>4040</v>
      </c>
      <c r="F180" s="31">
        <v>2310</v>
      </c>
      <c r="G180" s="36">
        <f t="shared" si="35"/>
        <v>0.57178217821782173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2310</v>
      </c>
      <c r="O180" s="36">
        <f t="shared" si="39"/>
        <v>0.57178217821782173</v>
      </c>
      <c r="P180" s="31">
        <v>51</v>
      </c>
      <c r="Q180" s="31">
        <v>500000</v>
      </c>
      <c r="R180" s="31">
        <v>505500</v>
      </c>
      <c r="S180" s="31">
        <v>51</v>
      </c>
      <c r="T180" s="36">
        <f t="shared" si="40"/>
        <v>1.02E-4</v>
      </c>
      <c r="U180" s="36">
        <f t="shared" si="41"/>
        <v>44.294117647058826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2963645</v>
      </c>
      <c r="E181" s="31">
        <v>2963645</v>
      </c>
      <c r="F181" s="31">
        <v>690476</v>
      </c>
      <c r="G181" s="36">
        <f t="shared" si="35"/>
        <v>0.23298202045116739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690476</v>
      </c>
      <c r="O181" s="36">
        <f t="shared" si="39"/>
        <v>0.23298202045116739</v>
      </c>
      <c r="P181" s="31">
        <v>160691</v>
      </c>
      <c r="Q181" s="31">
        <v>2002920</v>
      </c>
      <c r="R181" s="31">
        <v>2505220</v>
      </c>
      <c r="S181" s="31">
        <v>160691</v>
      </c>
      <c r="T181" s="36">
        <f t="shared" si="40"/>
        <v>8.0228366584786215E-2</v>
      </c>
      <c r="U181" s="36">
        <f t="shared" si="41"/>
        <v>3.2969176867403895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5408097</v>
      </c>
      <c r="E182" s="31">
        <v>5408097</v>
      </c>
      <c r="F182" s="31">
        <v>3026233</v>
      </c>
      <c r="G182" s="36">
        <f t="shared" si="35"/>
        <v>0.55957446769168528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3026233</v>
      </c>
      <c r="O182" s="36">
        <f t="shared" si="39"/>
        <v>0.55957446769168528</v>
      </c>
      <c r="P182" s="31">
        <v>915489</v>
      </c>
      <c r="Q182" s="31">
        <v>3358193</v>
      </c>
      <c r="R182" s="31">
        <v>5135896</v>
      </c>
      <c r="S182" s="31">
        <v>915489</v>
      </c>
      <c r="T182" s="36">
        <f t="shared" si="40"/>
        <v>0.27261357521738627</v>
      </c>
      <c r="U182" s="36">
        <f t="shared" si="41"/>
        <v>2.3055918749433362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11883268</v>
      </c>
      <c r="E183" s="31">
        <v>11883268</v>
      </c>
      <c r="F183" s="31">
        <v>1491629</v>
      </c>
      <c r="G183" s="36">
        <f t="shared" si="35"/>
        <v>0.125523467113592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1491629</v>
      </c>
      <c r="O183" s="36">
        <f t="shared" si="39"/>
        <v>0.125523467113592</v>
      </c>
      <c r="P183" s="31">
        <v>1125691</v>
      </c>
      <c r="Q183" s="31">
        <v>4406382</v>
      </c>
      <c r="R183" s="31">
        <v>12164118</v>
      </c>
      <c r="S183" s="31">
        <v>1125691</v>
      </c>
      <c r="T183" s="36">
        <f t="shared" si="40"/>
        <v>0.25546831845264439</v>
      </c>
      <c r="U183" s="36">
        <f t="shared" si="41"/>
        <v>0.32507855175176847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150251120</v>
      </c>
      <c r="E184" s="31">
        <v>150251120</v>
      </c>
      <c r="F184" s="31">
        <v>33883326</v>
      </c>
      <c r="G184" s="36">
        <f t="shared" si="35"/>
        <v>0.2255113040089152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33883326</v>
      </c>
      <c r="O184" s="36">
        <f t="shared" si="39"/>
        <v>0.2255113040089152</v>
      </c>
      <c r="P184" s="31">
        <v>33291537</v>
      </c>
      <c r="Q184" s="31">
        <v>151656886</v>
      </c>
      <c r="R184" s="31">
        <v>146303866</v>
      </c>
      <c r="S184" s="31">
        <v>33291537</v>
      </c>
      <c r="T184" s="36">
        <f t="shared" si="40"/>
        <v>0.21951879586924922</v>
      </c>
      <c r="U184" s="36">
        <f t="shared" si="41"/>
        <v>1.7775959097352523E-2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170510170</v>
      </c>
      <c r="E185" s="32">
        <f>SUM(E180:E184)</f>
        <v>170510170</v>
      </c>
      <c r="F185" s="32">
        <f>SUM(F180:F184)</f>
        <v>39093974</v>
      </c>
      <c r="G185" s="37">
        <f t="shared" si="35"/>
        <v>0.22927649418213589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39093974</v>
      </c>
      <c r="O185" s="37">
        <f t="shared" si="39"/>
        <v>0.22927649418213589</v>
      </c>
      <c r="P185" s="32">
        <f>SUM(P180:P184)</f>
        <v>35493459</v>
      </c>
      <c r="Q185" s="32">
        <f>SUM(Q180:Q184)</f>
        <v>161924381</v>
      </c>
      <c r="R185" s="32">
        <f>SUM(R180:R184)</f>
        <v>166614600</v>
      </c>
      <c r="S185" s="32">
        <f>SUM(S180:S184)</f>
        <v>35493459</v>
      </c>
      <c r="T185" s="37">
        <f t="shared" si="40"/>
        <v>0.21919774391479688</v>
      </c>
      <c r="U185" s="37">
        <f t="shared" si="41"/>
        <v>0.10144164872744588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8902341</v>
      </c>
      <c r="E187" s="31">
        <v>8902341</v>
      </c>
      <c r="F187" s="31">
        <v>1945907</v>
      </c>
      <c r="G187" s="36">
        <f t="shared" si="35"/>
        <v>0.2185837410631653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1945907</v>
      </c>
      <c r="O187" s="36">
        <f t="shared" si="39"/>
        <v>0.2185837410631653</v>
      </c>
      <c r="P187" s="31">
        <v>1340394</v>
      </c>
      <c r="Q187" s="31">
        <v>9334269</v>
      </c>
      <c r="R187" s="31">
        <v>8045319</v>
      </c>
      <c r="S187" s="31">
        <v>1340394</v>
      </c>
      <c r="T187" s="36">
        <f t="shared" si="40"/>
        <v>0.14359924703262783</v>
      </c>
      <c r="U187" s="36">
        <f t="shared" si="41"/>
        <v>0.45174254734055808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86966465</v>
      </c>
      <c r="E188" s="31">
        <v>86966465</v>
      </c>
      <c r="F188" s="31">
        <v>18888957</v>
      </c>
      <c r="G188" s="36">
        <f t="shared" si="35"/>
        <v>0.21719816943232084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18888957</v>
      </c>
      <c r="O188" s="36">
        <f t="shared" si="39"/>
        <v>0.21719816943232084</v>
      </c>
      <c r="P188" s="31">
        <v>14544074</v>
      </c>
      <c r="Q188" s="31">
        <v>84174194</v>
      </c>
      <c r="R188" s="31">
        <v>76883488</v>
      </c>
      <c r="S188" s="31">
        <v>14544074</v>
      </c>
      <c r="T188" s="36">
        <f t="shared" si="40"/>
        <v>0.17278542637426383</v>
      </c>
      <c r="U188" s="36">
        <f t="shared" si="41"/>
        <v>0.29873906032106268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17231907</v>
      </c>
      <c r="E189" s="31">
        <v>17231907</v>
      </c>
      <c r="F189" s="31">
        <v>3001614</v>
      </c>
      <c r="G189" s="36">
        <f t="shared" si="35"/>
        <v>0.17418931056208695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3001614</v>
      </c>
      <c r="O189" s="36">
        <f t="shared" si="39"/>
        <v>0.17418931056208695</v>
      </c>
      <c r="P189" s="31">
        <v>2798756</v>
      </c>
      <c r="Q189" s="31">
        <v>14823426</v>
      </c>
      <c r="R189" s="31">
        <v>14863888</v>
      </c>
      <c r="S189" s="31">
        <v>2798756</v>
      </c>
      <c r="T189" s="36">
        <f t="shared" si="40"/>
        <v>0.18880628540257832</v>
      </c>
      <c r="U189" s="36">
        <f t="shared" si="41"/>
        <v>7.2481488204044986E-2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17009000</v>
      </c>
      <c r="E190" s="31">
        <v>17009000</v>
      </c>
      <c r="F190" s="31">
        <v>3081005</v>
      </c>
      <c r="G190" s="36">
        <f t="shared" si="35"/>
        <v>0.18113969075195485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3081005</v>
      </c>
      <c r="O190" s="36">
        <f t="shared" si="39"/>
        <v>0.18113969075195485</v>
      </c>
      <c r="P190" s="31">
        <v>2998523</v>
      </c>
      <c r="Q190" s="31">
        <v>14743000</v>
      </c>
      <c r="R190" s="31">
        <v>15364000</v>
      </c>
      <c r="S190" s="31">
        <v>2998523</v>
      </c>
      <c r="T190" s="36">
        <f t="shared" si="40"/>
        <v>0.20338621718781794</v>
      </c>
      <c r="U190" s="36">
        <f t="shared" si="41"/>
        <v>2.7507542880278013E-2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130109713</v>
      </c>
      <c r="E191" s="32">
        <f>SUM(E186:E190)</f>
        <v>130109713</v>
      </c>
      <c r="F191" s="32">
        <f>SUM(F186:F190)</f>
        <v>26917483</v>
      </c>
      <c r="G191" s="37">
        <f t="shared" si="35"/>
        <v>0.20688296345715557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26917483</v>
      </c>
      <c r="O191" s="37">
        <f t="shared" si="39"/>
        <v>0.20688296345715557</v>
      </c>
      <c r="P191" s="32">
        <f>SUM(P186:P190)</f>
        <v>21681747</v>
      </c>
      <c r="Q191" s="32">
        <f>SUM(Q186:Q190)</f>
        <v>123074889</v>
      </c>
      <c r="R191" s="32">
        <f>SUM(R186:R190)</f>
        <v>115156695</v>
      </c>
      <c r="S191" s="32">
        <f>SUM(S186:S190)</f>
        <v>21681747</v>
      </c>
      <c r="T191" s="37">
        <f t="shared" si="40"/>
        <v>0.17616710586673778</v>
      </c>
      <c r="U191" s="37">
        <f t="shared" si="41"/>
        <v>0.24148127916076145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6638364</v>
      </c>
      <c r="E192" s="31">
        <v>6638364</v>
      </c>
      <c r="F192" s="31">
        <v>1625157</v>
      </c>
      <c r="G192" s="36">
        <f t="shared" si="35"/>
        <v>0.24481287859478632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1625157</v>
      </c>
      <c r="O192" s="36">
        <f t="shared" si="39"/>
        <v>0.24481287859478632</v>
      </c>
      <c r="P192" s="31">
        <v>1031394</v>
      </c>
      <c r="Q192" s="31">
        <v>5214823</v>
      </c>
      <c r="R192" s="31">
        <v>6013362</v>
      </c>
      <c r="S192" s="31">
        <v>1031394</v>
      </c>
      <c r="T192" s="36">
        <f t="shared" si="40"/>
        <v>0.19778120944852778</v>
      </c>
      <c r="U192" s="36">
        <f t="shared" si="41"/>
        <v>0.57568979458868297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27108474</v>
      </c>
      <c r="E193" s="31">
        <v>27108474</v>
      </c>
      <c r="F193" s="31">
        <v>6321909</v>
      </c>
      <c r="G193" s="36">
        <f t="shared" si="35"/>
        <v>0.23320785227527008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6321909</v>
      </c>
      <c r="O193" s="36">
        <f t="shared" si="39"/>
        <v>0.23320785227527008</v>
      </c>
      <c r="P193" s="31">
        <v>5060175</v>
      </c>
      <c r="Q193" s="31">
        <v>25132878</v>
      </c>
      <c r="R193" s="31">
        <v>25781947</v>
      </c>
      <c r="S193" s="31">
        <v>5060175</v>
      </c>
      <c r="T193" s="36">
        <f t="shared" si="40"/>
        <v>0.2013368703735402</v>
      </c>
      <c r="U193" s="36">
        <f t="shared" si="41"/>
        <v>0.24934592183076676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32085164</v>
      </c>
      <c r="E194" s="31">
        <v>32085164</v>
      </c>
      <c r="F194" s="31">
        <v>7038878</v>
      </c>
      <c r="G194" s="36">
        <f t="shared" si="35"/>
        <v>0.21938108217243335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7038878</v>
      </c>
      <c r="O194" s="36">
        <f t="shared" si="39"/>
        <v>0.21938108217243335</v>
      </c>
      <c r="P194" s="31">
        <v>3907777</v>
      </c>
      <c r="Q194" s="31">
        <v>31123671</v>
      </c>
      <c r="R194" s="31">
        <v>32233671</v>
      </c>
      <c r="S194" s="31">
        <v>3907777</v>
      </c>
      <c r="T194" s="36">
        <f t="shared" si="40"/>
        <v>0.12555642938135414</v>
      </c>
      <c r="U194" s="36">
        <f t="shared" si="41"/>
        <v>0.80124863829230786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34573786</v>
      </c>
      <c r="E195" s="31">
        <v>34573786</v>
      </c>
      <c r="F195" s="31">
        <v>5789915</v>
      </c>
      <c r="G195" s="36">
        <f t="shared" si="35"/>
        <v>0.16746546068168525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5789915</v>
      </c>
      <c r="O195" s="36">
        <f t="shared" si="39"/>
        <v>0.16746546068168525</v>
      </c>
      <c r="P195" s="31">
        <v>5903041</v>
      </c>
      <c r="Q195" s="31">
        <v>33205396</v>
      </c>
      <c r="R195" s="31">
        <v>32957670</v>
      </c>
      <c r="S195" s="31">
        <v>5903041</v>
      </c>
      <c r="T195" s="36">
        <f t="shared" si="40"/>
        <v>0.17777354620315325</v>
      </c>
      <c r="U195" s="36">
        <f t="shared" si="41"/>
        <v>-1.9164020714069196E-2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11623172</v>
      </c>
      <c r="E196" s="31">
        <v>11623172</v>
      </c>
      <c r="F196" s="31">
        <v>3040681</v>
      </c>
      <c r="G196" s="36">
        <f t="shared" si="35"/>
        <v>0.26160509368699009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3040681</v>
      </c>
      <c r="O196" s="36">
        <f t="shared" si="39"/>
        <v>0.26160509368699009</v>
      </c>
      <c r="P196" s="31">
        <v>2484585</v>
      </c>
      <c r="Q196" s="31">
        <v>10808666</v>
      </c>
      <c r="R196" s="31">
        <v>10652286</v>
      </c>
      <c r="S196" s="31">
        <v>2484585</v>
      </c>
      <c r="T196" s="36">
        <f t="shared" si="40"/>
        <v>0.22986971750260393</v>
      </c>
      <c r="U196" s="36">
        <f t="shared" si="41"/>
        <v>0.22381846465305077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4386171</v>
      </c>
      <c r="E197" s="31">
        <v>4386171</v>
      </c>
      <c r="F197" s="31">
        <v>953320</v>
      </c>
      <c r="G197" s="36">
        <f t="shared" si="35"/>
        <v>0.21734674731103734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953320</v>
      </c>
      <c r="O197" s="36">
        <f t="shared" si="39"/>
        <v>0.21734674731103734</v>
      </c>
      <c r="P197" s="31">
        <v>933965</v>
      </c>
      <c r="Q197" s="31">
        <v>4250034</v>
      </c>
      <c r="R197" s="31">
        <v>4166920</v>
      </c>
      <c r="S197" s="31">
        <v>933965</v>
      </c>
      <c r="T197" s="36">
        <f t="shared" si="40"/>
        <v>0.21975471255053489</v>
      </c>
      <c r="U197" s="36">
        <f t="shared" si="41"/>
        <v>2.0723474648407514E-2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116415131</v>
      </c>
      <c r="E198" s="32">
        <f>SUM(E192:E197)</f>
        <v>116415131</v>
      </c>
      <c r="F198" s="32">
        <f>SUM(F192:F197)</f>
        <v>24769860</v>
      </c>
      <c r="G198" s="37">
        <f t="shared" si="35"/>
        <v>0.21277182602663566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24769860</v>
      </c>
      <c r="O198" s="37">
        <f t="shared" si="39"/>
        <v>0.21277182602663566</v>
      </c>
      <c r="P198" s="32">
        <f>SUM(P192:P197)</f>
        <v>19320937</v>
      </c>
      <c r="Q198" s="32">
        <f>SUM(Q192:Q197)</f>
        <v>109735468</v>
      </c>
      <c r="R198" s="32">
        <f>SUM(R192:R197)</f>
        <v>111805856</v>
      </c>
      <c r="S198" s="32">
        <f>SUM(S192:S197)</f>
        <v>19320937</v>
      </c>
      <c r="T198" s="37">
        <f t="shared" si="40"/>
        <v>0.17606829726192083</v>
      </c>
      <c r="U198" s="37">
        <f t="shared" si="41"/>
        <v>0.28202167420762247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12363920</v>
      </c>
      <c r="E199" s="31">
        <v>12363920</v>
      </c>
      <c r="F199" s="31">
        <v>2287672</v>
      </c>
      <c r="G199" s="36">
        <f t="shared" si="35"/>
        <v>0.18502804935651476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2287672</v>
      </c>
      <c r="O199" s="36">
        <f t="shared" si="39"/>
        <v>0.18502804935651476</v>
      </c>
      <c r="P199" s="31">
        <v>2097288</v>
      </c>
      <c r="Q199" s="31">
        <v>10280315</v>
      </c>
      <c r="R199" s="31">
        <v>10619699</v>
      </c>
      <c r="S199" s="31">
        <v>2097288</v>
      </c>
      <c r="T199" s="36">
        <f t="shared" si="40"/>
        <v>0.20401009113047605</v>
      </c>
      <c r="U199" s="36">
        <f t="shared" si="41"/>
        <v>9.0776278698967428E-2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9466534</v>
      </c>
      <c r="E200" s="31">
        <v>9466534</v>
      </c>
      <c r="F200" s="31">
        <v>1580671</v>
      </c>
      <c r="G200" s="36">
        <f t="shared" si="35"/>
        <v>0.16697462872895191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1580671</v>
      </c>
      <c r="O200" s="36">
        <f t="shared" si="39"/>
        <v>0.16697462872895191</v>
      </c>
      <c r="P200" s="31">
        <v>1438761</v>
      </c>
      <c r="Q200" s="31">
        <v>8174197</v>
      </c>
      <c r="R200" s="31">
        <v>6511031</v>
      </c>
      <c r="S200" s="31">
        <v>1438761</v>
      </c>
      <c r="T200" s="36">
        <f t="shared" si="40"/>
        <v>0.17601251841618204</v>
      </c>
      <c r="U200" s="36">
        <f t="shared" si="41"/>
        <v>9.8633476998611913E-2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27623973</v>
      </c>
      <c r="E201" s="31">
        <v>27623973</v>
      </c>
      <c r="F201" s="31">
        <v>8015955</v>
      </c>
      <c r="G201" s="36">
        <f t="shared" si="35"/>
        <v>0.2901811046513838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8015955</v>
      </c>
      <c r="O201" s="36">
        <f t="shared" si="39"/>
        <v>0.2901811046513838</v>
      </c>
      <c r="P201" s="31">
        <v>7384583</v>
      </c>
      <c r="Q201" s="31">
        <v>12945328</v>
      </c>
      <c r="R201" s="31">
        <v>28762520</v>
      </c>
      <c r="S201" s="31">
        <v>7384583</v>
      </c>
      <c r="T201" s="36">
        <f t="shared" si="40"/>
        <v>0.57044386978839001</v>
      </c>
      <c r="U201" s="36">
        <f t="shared" si="41"/>
        <v>8.5498666613944119E-2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28687949</v>
      </c>
      <c r="E202" s="31">
        <v>28687949</v>
      </c>
      <c r="F202" s="31">
        <v>10982219</v>
      </c>
      <c r="G202" s="36">
        <f t="shared" si="35"/>
        <v>0.38281645718207319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10982219</v>
      </c>
      <c r="O202" s="36">
        <f t="shared" si="39"/>
        <v>0.38281645718207319</v>
      </c>
      <c r="P202" s="31">
        <v>463990</v>
      </c>
      <c r="Q202" s="31">
        <v>24639808</v>
      </c>
      <c r="R202" s="31">
        <v>50036408</v>
      </c>
      <c r="S202" s="31">
        <v>463990</v>
      </c>
      <c r="T202" s="36">
        <f t="shared" si="40"/>
        <v>1.8830909721374453E-2</v>
      </c>
      <c r="U202" s="36">
        <f t="shared" si="41"/>
        <v>22.669085540636651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78142376</v>
      </c>
      <c r="E204" s="32">
        <f>SUM(E199:E203)</f>
        <v>78142376</v>
      </c>
      <c r="F204" s="32">
        <f>SUM(F199:F203)</f>
        <v>22866517</v>
      </c>
      <c r="G204" s="37">
        <f t="shared" si="35"/>
        <v>0.29262633375775521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22866517</v>
      </c>
      <c r="O204" s="37">
        <f t="shared" si="39"/>
        <v>0.29262633375775521</v>
      </c>
      <c r="P204" s="32">
        <f>SUM(P199:P203)</f>
        <v>11384622</v>
      </c>
      <c r="Q204" s="32">
        <f>SUM(Q199:Q203)</f>
        <v>56039648</v>
      </c>
      <c r="R204" s="32">
        <f>SUM(R199:R203)</f>
        <v>95929658</v>
      </c>
      <c r="S204" s="32">
        <f>SUM(S199:S203)</f>
        <v>11384622</v>
      </c>
      <c r="T204" s="37">
        <f t="shared" si="40"/>
        <v>0.20315298911227994</v>
      </c>
      <c r="U204" s="37">
        <f t="shared" si="41"/>
        <v>1.0085442450351008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630035689</v>
      </c>
      <c r="E205" s="32">
        <f>SUM(E173:E178,E180:E184,E186:E190,E192:E197,E199:E203)</f>
        <v>630035689</v>
      </c>
      <c r="F205" s="32">
        <f>SUM(F173:F178,F180:F184,F186:F190,F192:F197,F199:F203)</f>
        <v>140866375</v>
      </c>
      <c r="G205" s="37">
        <f t="shared" si="35"/>
        <v>0.22358475473601305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140866375</v>
      </c>
      <c r="O205" s="37">
        <f t="shared" si="39"/>
        <v>0.22358475473601305</v>
      </c>
      <c r="P205" s="32">
        <f>SUM(P173:P178,P180:P184,P186:P190,P192:P197,P199:P203)</f>
        <v>112236658</v>
      </c>
      <c r="Q205" s="32">
        <f>SUM(Q173:Q178,Q180:Q184,Q186:Q190,Q192:Q197,Q199:Q203)</f>
        <v>590814799</v>
      </c>
      <c r="R205" s="32">
        <f>SUM(R173:R178,R180:R184,R186:R190,R192:R197,R199:R203)</f>
        <v>614443079</v>
      </c>
      <c r="S205" s="32">
        <f>SUM(S173:S178,S180:S184,S186:S190,S192:S197,S199:S203)</f>
        <v>112236658</v>
      </c>
      <c r="T205" s="37">
        <f t="shared" si="40"/>
        <v>0.18996927326459878</v>
      </c>
      <c r="U205" s="37">
        <f t="shared" si="41"/>
        <v>0.25508347727174852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60749646</v>
      </c>
      <c r="E208" s="31">
        <v>60749646</v>
      </c>
      <c r="F208" s="31">
        <v>700979</v>
      </c>
      <c r="G208" s="36">
        <f t="shared" ref="G208:G231" si="42">IF(($D208     =0),0,($F208     /$D208     ))</f>
        <v>1.1538816209727378E-2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700979</v>
      </c>
      <c r="O208" s="36">
        <f t="shared" ref="O208:O231" si="46">IF(($D208     =0),0,($N208     /$D208     ))</f>
        <v>1.1538816209727378E-2</v>
      </c>
      <c r="P208" s="31">
        <v>3198058</v>
      </c>
      <c r="Q208" s="31">
        <v>8415553</v>
      </c>
      <c r="R208" s="31">
        <v>49976948</v>
      </c>
      <c r="S208" s="31">
        <v>3198058</v>
      </c>
      <c r="T208" s="36">
        <f t="shared" ref="T208:T231" si="47">IF(($Q208     =0),0,($S208     /$Q208     ))</f>
        <v>0.38001756984953927</v>
      </c>
      <c r="U208" s="36">
        <f t="shared" ref="U208:U231" si="48">IF(($P208     =0),0,(($F208     /$P208     )-1))</f>
        <v>-0.78081104220123587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65402203</v>
      </c>
      <c r="E209" s="31">
        <v>65402203</v>
      </c>
      <c r="F209" s="31">
        <v>11920113</v>
      </c>
      <c r="G209" s="36">
        <f t="shared" si="42"/>
        <v>0.18225858538740661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11920113</v>
      </c>
      <c r="O209" s="36">
        <f t="shared" si="46"/>
        <v>0.18225858538740661</v>
      </c>
      <c r="P209" s="31">
        <v>12895293</v>
      </c>
      <c r="Q209" s="31">
        <v>59228454</v>
      </c>
      <c r="R209" s="31">
        <v>59179602</v>
      </c>
      <c r="S209" s="31">
        <v>12895293</v>
      </c>
      <c r="T209" s="36">
        <f t="shared" si="47"/>
        <v>0.21772124931709344</v>
      </c>
      <c r="U209" s="36">
        <f t="shared" si="48"/>
        <v>-7.5622942417826411E-2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13694073</v>
      </c>
      <c r="E210" s="31">
        <v>13694073</v>
      </c>
      <c r="F210" s="31">
        <v>7628797</v>
      </c>
      <c r="G210" s="36">
        <f t="shared" si="42"/>
        <v>0.55708750785832672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7628797</v>
      </c>
      <c r="O210" s="36">
        <f t="shared" si="46"/>
        <v>0.55708750785832672</v>
      </c>
      <c r="P210" s="31">
        <v>7475798</v>
      </c>
      <c r="Q210" s="31">
        <v>20689054</v>
      </c>
      <c r="R210" s="31">
        <v>16452272</v>
      </c>
      <c r="S210" s="31">
        <v>7475798</v>
      </c>
      <c r="T210" s="36">
        <f t="shared" si="47"/>
        <v>0.36134073602398642</v>
      </c>
      <c r="U210" s="36">
        <f t="shared" si="48"/>
        <v>2.0465908789937926E-2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10073028</v>
      </c>
      <c r="E211" s="31">
        <v>10073028</v>
      </c>
      <c r="F211" s="31">
        <v>1365055</v>
      </c>
      <c r="G211" s="36">
        <f t="shared" si="42"/>
        <v>0.1355158548154537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1365055</v>
      </c>
      <c r="O211" s="36">
        <f t="shared" si="46"/>
        <v>0.1355158548154537</v>
      </c>
      <c r="P211" s="31">
        <v>1313954</v>
      </c>
      <c r="Q211" s="31">
        <v>7319347</v>
      </c>
      <c r="R211" s="31">
        <v>10927377</v>
      </c>
      <c r="S211" s="31">
        <v>1313954</v>
      </c>
      <c r="T211" s="36">
        <f t="shared" si="47"/>
        <v>0.17951792694075031</v>
      </c>
      <c r="U211" s="36">
        <f t="shared" si="48"/>
        <v>3.8891011405269849E-2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47755506</v>
      </c>
      <c r="E212" s="31">
        <v>47755506</v>
      </c>
      <c r="F212" s="31">
        <v>9273198</v>
      </c>
      <c r="G212" s="36">
        <f t="shared" si="42"/>
        <v>0.19418070871241527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9273198</v>
      </c>
      <c r="O212" s="36">
        <f t="shared" si="46"/>
        <v>0.19418070871241527</v>
      </c>
      <c r="P212" s="31">
        <v>7394404</v>
      </c>
      <c r="Q212" s="31">
        <v>50255934</v>
      </c>
      <c r="R212" s="31">
        <v>50255934</v>
      </c>
      <c r="S212" s="31">
        <v>7394404</v>
      </c>
      <c r="T212" s="36">
        <f t="shared" si="47"/>
        <v>0.14713494330838622</v>
      </c>
      <c r="U212" s="36">
        <f t="shared" si="48"/>
        <v>0.25408322293453267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17089771</v>
      </c>
      <c r="E213" s="31">
        <v>17089771</v>
      </c>
      <c r="F213" s="31">
        <v>4639012</v>
      </c>
      <c r="G213" s="36">
        <f t="shared" si="42"/>
        <v>0.27144962913780413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4639012</v>
      </c>
      <c r="O213" s="36">
        <f t="shared" si="46"/>
        <v>0.27144962913780413</v>
      </c>
      <c r="P213" s="31">
        <v>2647325</v>
      </c>
      <c r="Q213" s="31">
        <v>20558500</v>
      </c>
      <c r="R213" s="31">
        <v>20528500</v>
      </c>
      <c r="S213" s="31">
        <v>2647325</v>
      </c>
      <c r="T213" s="36">
        <f t="shared" si="47"/>
        <v>0.12877033830289175</v>
      </c>
      <c r="U213" s="36">
        <f t="shared" si="48"/>
        <v>0.75233943697883721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83968414</v>
      </c>
      <c r="E214" s="31">
        <v>83968414</v>
      </c>
      <c r="F214" s="31">
        <v>16847602</v>
      </c>
      <c r="G214" s="36">
        <f t="shared" si="42"/>
        <v>0.20064213669678219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16847602</v>
      </c>
      <c r="O214" s="36">
        <f t="shared" si="46"/>
        <v>0.20064213669678219</v>
      </c>
      <c r="P214" s="31">
        <v>14613195</v>
      </c>
      <c r="Q214" s="31">
        <v>79408885</v>
      </c>
      <c r="R214" s="31">
        <v>79408885</v>
      </c>
      <c r="S214" s="31">
        <v>14613195</v>
      </c>
      <c r="T214" s="36">
        <f t="shared" si="47"/>
        <v>0.18402468439142547</v>
      </c>
      <c r="U214" s="36">
        <f t="shared" si="48"/>
        <v>0.15290338628889844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20397520</v>
      </c>
      <c r="E215" s="31">
        <v>20397520</v>
      </c>
      <c r="F215" s="31">
        <v>4222800</v>
      </c>
      <c r="G215" s="36">
        <f t="shared" si="42"/>
        <v>0.20702516776549307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4222800</v>
      </c>
      <c r="O215" s="36">
        <f t="shared" si="46"/>
        <v>0.20702516776549307</v>
      </c>
      <c r="P215" s="31">
        <v>2970569</v>
      </c>
      <c r="Q215" s="31">
        <v>20169780</v>
      </c>
      <c r="R215" s="31">
        <v>20269780</v>
      </c>
      <c r="S215" s="31">
        <v>2970569</v>
      </c>
      <c r="T215" s="36">
        <f t="shared" si="47"/>
        <v>0.14727820531508029</v>
      </c>
      <c r="U215" s="36">
        <f t="shared" si="48"/>
        <v>0.42154583852453853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319130161</v>
      </c>
      <c r="E216" s="32">
        <f>SUM(E208:E215)</f>
        <v>319130161</v>
      </c>
      <c r="F216" s="32">
        <f>SUM(F208:F215)</f>
        <v>56597556</v>
      </c>
      <c r="G216" s="37">
        <f t="shared" si="42"/>
        <v>0.17734944206668074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56597556</v>
      </c>
      <c r="O216" s="37">
        <f t="shared" si="46"/>
        <v>0.17734944206668074</v>
      </c>
      <c r="P216" s="32">
        <f>SUM(P208:P215)</f>
        <v>52508596</v>
      </c>
      <c r="Q216" s="32">
        <f>SUM(Q208:Q215)</f>
        <v>266045507</v>
      </c>
      <c r="R216" s="32">
        <f>SUM(R208:R215)</f>
        <v>306999298</v>
      </c>
      <c r="S216" s="32">
        <f>SUM(S208:S215)</f>
        <v>52508596</v>
      </c>
      <c r="T216" s="37">
        <f t="shared" si="47"/>
        <v>0.19736697150837432</v>
      </c>
      <c r="U216" s="37">
        <f t="shared" si="48"/>
        <v>7.787220210572765E-2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9186254</v>
      </c>
      <c r="E217" s="31">
        <v>9186254</v>
      </c>
      <c r="F217" s="31">
        <v>4557883</v>
      </c>
      <c r="G217" s="36">
        <f t="shared" si="42"/>
        <v>0.49616339805104454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4557883</v>
      </c>
      <c r="O217" s="36">
        <f t="shared" si="46"/>
        <v>0.49616339805104454</v>
      </c>
      <c r="P217" s="31">
        <v>3245171</v>
      </c>
      <c r="Q217" s="31">
        <v>37695312</v>
      </c>
      <c r="R217" s="31">
        <v>12664712</v>
      </c>
      <c r="S217" s="31">
        <v>3245171</v>
      </c>
      <c r="T217" s="36">
        <f t="shared" si="47"/>
        <v>8.6089511608233943E-2</v>
      </c>
      <c r="U217" s="36">
        <f t="shared" si="48"/>
        <v>0.40451242785048924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61851450</v>
      </c>
      <c r="E218" s="31">
        <v>61851450</v>
      </c>
      <c r="F218" s="31">
        <v>11770687</v>
      </c>
      <c r="G218" s="36">
        <f t="shared" si="42"/>
        <v>0.19030575677692277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11770687</v>
      </c>
      <c r="O218" s="36">
        <f t="shared" si="46"/>
        <v>0.19030575677692277</v>
      </c>
      <c r="P218" s="31">
        <v>11506487</v>
      </c>
      <c r="Q218" s="31">
        <v>69178782</v>
      </c>
      <c r="R218" s="31">
        <v>53602066</v>
      </c>
      <c r="S218" s="31">
        <v>11506487</v>
      </c>
      <c r="T218" s="36">
        <f t="shared" si="47"/>
        <v>0.16632971363965326</v>
      </c>
      <c r="U218" s="36">
        <f t="shared" si="48"/>
        <v>2.2960961064832475E-2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56561192</v>
      </c>
      <c r="E219" s="31">
        <v>56561192</v>
      </c>
      <c r="F219" s="31">
        <v>15187657</v>
      </c>
      <c r="G219" s="36">
        <f t="shared" si="42"/>
        <v>0.26851727240826184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15187657</v>
      </c>
      <c r="O219" s="36">
        <f t="shared" si="46"/>
        <v>0.26851727240826184</v>
      </c>
      <c r="P219" s="31">
        <v>13545944</v>
      </c>
      <c r="Q219" s="31">
        <v>54064837</v>
      </c>
      <c r="R219" s="31">
        <v>53290950</v>
      </c>
      <c r="S219" s="31">
        <v>13545944</v>
      </c>
      <c r="T219" s="36">
        <f t="shared" si="47"/>
        <v>0.25054998316188393</v>
      </c>
      <c r="U219" s="36">
        <f t="shared" si="48"/>
        <v>0.12119590926996304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4214097</v>
      </c>
      <c r="E220" s="31">
        <v>4214097</v>
      </c>
      <c r="F220" s="31">
        <v>306331</v>
      </c>
      <c r="G220" s="36">
        <f t="shared" si="42"/>
        <v>7.2691966986047074E-2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306331</v>
      </c>
      <c r="O220" s="36">
        <f t="shared" si="46"/>
        <v>7.2691966986047074E-2</v>
      </c>
      <c r="P220" s="31">
        <v>787591</v>
      </c>
      <c r="Q220" s="31">
        <v>3858668</v>
      </c>
      <c r="R220" s="31">
        <v>3833672</v>
      </c>
      <c r="S220" s="31">
        <v>787591</v>
      </c>
      <c r="T220" s="36">
        <f t="shared" si="47"/>
        <v>0.20410955283014762</v>
      </c>
      <c r="U220" s="36">
        <f t="shared" si="48"/>
        <v>-0.61105319893193299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16372558</v>
      </c>
      <c r="E221" s="31">
        <v>16372558</v>
      </c>
      <c r="F221" s="31">
        <v>2204264</v>
      </c>
      <c r="G221" s="36">
        <f t="shared" si="42"/>
        <v>0.13463161956732722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2204264</v>
      </c>
      <c r="O221" s="36">
        <f t="shared" si="46"/>
        <v>0.13463161956732722</v>
      </c>
      <c r="P221" s="31">
        <v>1408892</v>
      </c>
      <c r="Q221" s="31">
        <v>9615092</v>
      </c>
      <c r="R221" s="31">
        <v>15854604</v>
      </c>
      <c r="S221" s="31">
        <v>1408892</v>
      </c>
      <c r="T221" s="36">
        <f t="shared" si="47"/>
        <v>0.14652922717744146</v>
      </c>
      <c r="U221" s="36">
        <f t="shared" si="48"/>
        <v>0.56453723919221632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34090472</v>
      </c>
      <c r="E222" s="31">
        <v>34090472</v>
      </c>
      <c r="F222" s="31">
        <v>9575384</v>
      </c>
      <c r="G222" s="36">
        <f t="shared" si="42"/>
        <v>0.28088153194241489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9575384</v>
      </c>
      <c r="O222" s="36">
        <f t="shared" si="46"/>
        <v>0.28088153194241489</v>
      </c>
      <c r="P222" s="31">
        <v>7370321</v>
      </c>
      <c r="Q222" s="31">
        <v>31607364</v>
      </c>
      <c r="R222" s="31">
        <v>32026431</v>
      </c>
      <c r="S222" s="31">
        <v>7370321</v>
      </c>
      <c r="T222" s="36">
        <f t="shared" si="47"/>
        <v>0.23318366567993459</v>
      </c>
      <c r="U222" s="36">
        <f t="shared" si="48"/>
        <v>0.29918140607444377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33481352</v>
      </c>
      <c r="E223" s="31">
        <v>33481352</v>
      </c>
      <c r="F223" s="31">
        <v>5870928</v>
      </c>
      <c r="G223" s="36">
        <f t="shared" si="42"/>
        <v>0.17534919139466051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5870928</v>
      </c>
      <c r="O223" s="36">
        <f t="shared" si="46"/>
        <v>0.17534919139466051</v>
      </c>
      <c r="P223" s="31">
        <v>7204138</v>
      </c>
      <c r="Q223" s="31">
        <v>31761378</v>
      </c>
      <c r="R223" s="31">
        <v>34853713</v>
      </c>
      <c r="S223" s="31">
        <v>7204138</v>
      </c>
      <c r="T223" s="36">
        <f t="shared" si="47"/>
        <v>0.22682070028573698</v>
      </c>
      <c r="U223" s="36">
        <f t="shared" si="48"/>
        <v>-0.18506169648610282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215757375</v>
      </c>
      <c r="E224" s="32">
        <f>SUM(E217:E223)</f>
        <v>215757375</v>
      </c>
      <c r="F224" s="32">
        <f>SUM(F217:F223)</f>
        <v>49473134</v>
      </c>
      <c r="G224" s="37">
        <f t="shared" si="42"/>
        <v>0.22929985127970712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49473134</v>
      </c>
      <c r="O224" s="37">
        <f t="shared" si="46"/>
        <v>0.22929985127970712</v>
      </c>
      <c r="P224" s="32">
        <f>SUM(P217:P223)</f>
        <v>45068544</v>
      </c>
      <c r="Q224" s="32">
        <f>SUM(Q217:Q223)</f>
        <v>237781433</v>
      </c>
      <c r="R224" s="32">
        <f>SUM(R217:R223)</f>
        <v>206126148</v>
      </c>
      <c r="S224" s="32">
        <f>SUM(S217:S223)</f>
        <v>45068544</v>
      </c>
      <c r="T224" s="37">
        <f t="shared" si="47"/>
        <v>0.18953769195259246</v>
      </c>
      <c r="U224" s="37">
        <f t="shared" si="48"/>
        <v>9.7730914049497519E-2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38952584</v>
      </c>
      <c r="E225" s="31">
        <v>38952584</v>
      </c>
      <c r="F225" s="31">
        <v>4936400</v>
      </c>
      <c r="G225" s="36">
        <f t="shared" si="42"/>
        <v>0.12672843475544524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4936400</v>
      </c>
      <c r="O225" s="36">
        <f t="shared" si="46"/>
        <v>0.12672843475544524</v>
      </c>
      <c r="P225" s="31">
        <v>6547696</v>
      </c>
      <c r="Q225" s="31">
        <v>39075780</v>
      </c>
      <c r="R225" s="31">
        <v>38975780</v>
      </c>
      <c r="S225" s="31">
        <v>6547696</v>
      </c>
      <c r="T225" s="36">
        <f t="shared" si="47"/>
        <v>0.16756405118464685</v>
      </c>
      <c r="U225" s="36">
        <f t="shared" si="48"/>
        <v>-0.24608595145529055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63755735</v>
      </c>
      <c r="E226" s="31">
        <v>63457331</v>
      </c>
      <c r="F226" s="31">
        <v>12090842</v>
      </c>
      <c r="G226" s="36">
        <f t="shared" si="42"/>
        <v>0.18964320621509578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12090842</v>
      </c>
      <c r="O226" s="36">
        <f t="shared" si="46"/>
        <v>0.18964320621509578</v>
      </c>
      <c r="P226" s="31">
        <v>9130078</v>
      </c>
      <c r="Q226" s="31">
        <v>44854647</v>
      </c>
      <c r="R226" s="31">
        <v>45099647</v>
      </c>
      <c r="S226" s="31">
        <v>9130078</v>
      </c>
      <c r="T226" s="36">
        <f t="shared" si="47"/>
        <v>0.20354809614263603</v>
      </c>
      <c r="U226" s="36">
        <f t="shared" si="48"/>
        <v>0.3242868242746666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43534895</v>
      </c>
      <c r="E227" s="31">
        <v>43534895</v>
      </c>
      <c r="F227" s="31">
        <v>3491155</v>
      </c>
      <c r="G227" s="36">
        <f t="shared" si="42"/>
        <v>8.0192107963048959E-2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3491155</v>
      </c>
      <c r="O227" s="36">
        <f t="shared" si="46"/>
        <v>8.0192107963048959E-2</v>
      </c>
      <c r="P227" s="31">
        <v>2729716</v>
      </c>
      <c r="Q227" s="31">
        <v>13180003</v>
      </c>
      <c r="R227" s="31">
        <v>13116894</v>
      </c>
      <c r="S227" s="31">
        <v>2729716</v>
      </c>
      <c r="T227" s="36">
        <f t="shared" si="47"/>
        <v>0.20711042326773371</v>
      </c>
      <c r="U227" s="36">
        <f t="shared" si="48"/>
        <v>0.27894440300749235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60574778</v>
      </c>
      <c r="E228" s="31">
        <v>60574778</v>
      </c>
      <c r="F228" s="31">
        <v>14098060</v>
      </c>
      <c r="G228" s="36">
        <f t="shared" si="42"/>
        <v>0.23273812080664993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14098060</v>
      </c>
      <c r="O228" s="36">
        <f t="shared" si="46"/>
        <v>0.23273812080664993</v>
      </c>
      <c r="P228" s="31">
        <v>14844002</v>
      </c>
      <c r="Q228" s="31">
        <v>52267023</v>
      </c>
      <c r="R228" s="31">
        <v>60496050</v>
      </c>
      <c r="S228" s="31">
        <v>14844002</v>
      </c>
      <c r="T228" s="36">
        <f t="shared" si="47"/>
        <v>0.28400320408529867</v>
      </c>
      <c r="U228" s="36">
        <f t="shared" si="48"/>
        <v>-5.0252081615187016E-2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17119792</v>
      </c>
      <c r="E229" s="31">
        <v>17119792</v>
      </c>
      <c r="F229" s="31">
        <v>4752244</v>
      </c>
      <c r="G229" s="36">
        <f t="shared" si="42"/>
        <v>0.27758771835545665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4752244</v>
      </c>
      <c r="O229" s="36">
        <f t="shared" si="46"/>
        <v>0.27758771835545665</v>
      </c>
      <c r="P229" s="31">
        <v>4568491</v>
      </c>
      <c r="Q229" s="31">
        <v>18212575</v>
      </c>
      <c r="R229" s="31">
        <v>17446075</v>
      </c>
      <c r="S229" s="31">
        <v>4568491</v>
      </c>
      <c r="T229" s="36">
        <f t="shared" si="47"/>
        <v>0.25084267326284176</v>
      </c>
      <c r="U229" s="36">
        <f t="shared" si="48"/>
        <v>4.0221815036956432E-2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223937784</v>
      </c>
      <c r="E230" s="32">
        <f>SUM(E225:E229)</f>
        <v>223639380</v>
      </c>
      <c r="F230" s="32">
        <f>SUM(F225:F229)</f>
        <v>39368701</v>
      </c>
      <c r="G230" s="37">
        <f t="shared" si="42"/>
        <v>0.1758019584582475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39368701</v>
      </c>
      <c r="O230" s="37">
        <f t="shared" si="46"/>
        <v>0.1758019584582475</v>
      </c>
      <c r="P230" s="32">
        <f>SUM(P225:P229)</f>
        <v>37819983</v>
      </c>
      <c r="Q230" s="32">
        <f>SUM(Q225:Q229)</f>
        <v>167590028</v>
      </c>
      <c r="R230" s="32">
        <f>SUM(R225:R229)</f>
        <v>175134446</v>
      </c>
      <c r="S230" s="32">
        <f>SUM(S225:S229)</f>
        <v>37819983</v>
      </c>
      <c r="T230" s="37">
        <f t="shared" si="47"/>
        <v>0.22566965022525087</v>
      </c>
      <c r="U230" s="37">
        <f t="shared" si="48"/>
        <v>4.0949727555403603E-2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758825320</v>
      </c>
      <c r="E231" s="32">
        <f>SUM(E208:E215,E217:E223,E225:E229)</f>
        <v>758526916</v>
      </c>
      <c r="F231" s="32">
        <f>SUM(F208:F215,F217:F223,F225:F229)</f>
        <v>145439391</v>
      </c>
      <c r="G231" s="37">
        <f t="shared" si="42"/>
        <v>0.19166386145364786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145439391</v>
      </c>
      <c r="O231" s="37">
        <f t="shared" si="46"/>
        <v>0.19166386145364786</v>
      </c>
      <c r="P231" s="32">
        <f>SUM(P208:P215,P217:P223,P225:P229)</f>
        <v>135397123</v>
      </c>
      <c r="Q231" s="32">
        <f>SUM(Q208:Q215,Q217:Q223,Q225:Q229)</f>
        <v>671416968</v>
      </c>
      <c r="R231" s="32">
        <f>SUM(R208:R215,R217:R223,R225:R229)</f>
        <v>688259892</v>
      </c>
      <c r="S231" s="32">
        <f>SUM(S208:S215,S217:S223,S225:S229)</f>
        <v>135397123</v>
      </c>
      <c r="T231" s="37">
        <f t="shared" si="47"/>
        <v>0.20165877458134182</v>
      </c>
      <c r="U231" s="37">
        <f t="shared" si="48"/>
        <v>7.4168991020584718E-2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21371645</v>
      </c>
      <c r="E234" s="31">
        <v>21371645</v>
      </c>
      <c r="F234" s="31">
        <v>4935352</v>
      </c>
      <c r="G234" s="36">
        <f t="shared" ref="G234:G260" si="49">IF(($D234     =0),0,($F234     /$D234     ))</f>
        <v>0.23092990736089805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4935352</v>
      </c>
      <c r="O234" s="36">
        <f t="shared" ref="O234:O260" si="53">IF(($D234     =0),0,($N234     /$D234     ))</f>
        <v>0.23092990736089805</v>
      </c>
      <c r="P234" s="31">
        <v>2649864</v>
      </c>
      <c r="Q234" s="31">
        <v>20262388</v>
      </c>
      <c r="R234" s="31">
        <v>20501434</v>
      </c>
      <c r="S234" s="31">
        <v>2649864</v>
      </c>
      <c r="T234" s="36">
        <f t="shared" ref="T234:T260" si="54">IF(($Q234     =0),0,($S234     /$Q234     ))</f>
        <v>0.13077747795570788</v>
      </c>
      <c r="U234" s="36">
        <f t="shared" ref="U234:U260" si="55">IF(($P234     =0),0,(($F234     /$P234     )-1))</f>
        <v>0.86249256565619969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41232992</v>
      </c>
      <c r="E235" s="31">
        <v>41232992</v>
      </c>
      <c r="F235" s="31">
        <v>9842158</v>
      </c>
      <c r="G235" s="36">
        <f t="shared" si="49"/>
        <v>0.23869618775178866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9842158</v>
      </c>
      <c r="O235" s="36">
        <f t="shared" si="53"/>
        <v>0.23869618775178866</v>
      </c>
      <c r="P235" s="31">
        <v>6848773</v>
      </c>
      <c r="Q235" s="31">
        <v>39697774</v>
      </c>
      <c r="R235" s="31">
        <v>44843483</v>
      </c>
      <c r="S235" s="31">
        <v>6848773</v>
      </c>
      <c r="T235" s="36">
        <f t="shared" si="54"/>
        <v>0.17252284725083075</v>
      </c>
      <c r="U235" s="36">
        <f t="shared" si="55"/>
        <v>0.43706880049900909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83004049</v>
      </c>
      <c r="E236" s="31">
        <v>83004049</v>
      </c>
      <c r="F236" s="31">
        <v>8407650</v>
      </c>
      <c r="G236" s="36">
        <f t="shared" si="49"/>
        <v>0.10129204660847328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8407650</v>
      </c>
      <c r="O236" s="36">
        <f t="shared" si="53"/>
        <v>0.10129204660847328</v>
      </c>
      <c r="P236" s="31">
        <v>13349353</v>
      </c>
      <c r="Q236" s="31">
        <v>77547156</v>
      </c>
      <c r="R236" s="31">
        <v>77635356</v>
      </c>
      <c r="S236" s="31">
        <v>13349353</v>
      </c>
      <c r="T236" s="36">
        <f t="shared" si="54"/>
        <v>0.17214497202192688</v>
      </c>
      <c r="U236" s="36">
        <f t="shared" si="55"/>
        <v>-0.37018295942882029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5249900</v>
      </c>
      <c r="E237" s="31">
        <v>5249900</v>
      </c>
      <c r="F237" s="31">
        <v>644606</v>
      </c>
      <c r="G237" s="36">
        <f t="shared" si="49"/>
        <v>0.12278443398921884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644606</v>
      </c>
      <c r="O237" s="36">
        <f t="shared" si="53"/>
        <v>0.12278443398921884</v>
      </c>
      <c r="P237" s="31">
        <v>886691</v>
      </c>
      <c r="Q237" s="31">
        <v>2102983</v>
      </c>
      <c r="R237" s="31">
        <v>3021141</v>
      </c>
      <c r="S237" s="31">
        <v>886691</v>
      </c>
      <c r="T237" s="36">
        <f t="shared" si="54"/>
        <v>0.42163488720546005</v>
      </c>
      <c r="U237" s="36">
        <f t="shared" si="55"/>
        <v>-0.27302070281529867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33814053</v>
      </c>
      <c r="E238" s="31">
        <v>33814053</v>
      </c>
      <c r="F238" s="31">
        <v>3501940</v>
      </c>
      <c r="G238" s="36">
        <f t="shared" si="49"/>
        <v>0.10356463331976205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3501940</v>
      </c>
      <c r="O238" s="36">
        <f t="shared" si="53"/>
        <v>0.10356463331976205</v>
      </c>
      <c r="P238" s="31">
        <v>6157169</v>
      </c>
      <c r="Q238" s="31">
        <v>30244672</v>
      </c>
      <c r="R238" s="31">
        <v>32914201</v>
      </c>
      <c r="S238" s="31">
        <v>6157169</v>
      </c>
      <c r="T238" s="36">
        <f t="shared" si="54"/>
        <v>0.20357863361850972</v>
      </c>
      <c r="U238" s="36">
        <f t="shared" si="55"/>
        <v>-0.4312418580682128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21765097</v>
      </c>
      <c r="E239" s="31">
        <v>21765097</v>
      </c>
      <c r="F239" s="31">
        <v>2179677</v>
      </c>
      <c r="G239" s="36">
        <f t="shared" si="49"/>
        <v>0.1001455219795253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2179677</v>
      </c>
      <c r="O239" s="36">
        <f t="shared" si="53"/>
        <v>0.1001455219795253</v>
      </c>
      <c r="P239" s="31">
        <v>16647327</v>
      </c>
      <c r="Q239" s="31">
        <v>79267826</v>
      </c>
      <c r="R239" s="31">
        <v>72758855</v>
      </c>
      <c r="S239" s="31">
        <v>16647327</v>
      </c>
      <c r="T239" s="36">
        <f t="shared" si="54"/>
        <v>0.21001366935432289</v>
      </c>
      <c r="U239" s="36">
        <f t="shared" si="55"/>
        <v>-0.86906744848587403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206437736</v>
      </c>
      <c r="E240" s="32">
        <f>SUM(E234:E239)</f>
        <v>206437736</v>
      </c>
      <c r="F240" s="32">
        <f>SUM(F234:F239)</f>
        <v>29511383</v>
      </c>
      <c r="G240" s="37">
        <f t="shared" si="49"/>
        <v>0.14295537033016095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29511383</v>
      </c>
      <c r="O240" s="37">
        <f t="shared" si="53"/>
        <v>0.14295537033016095</v>
      </c>
      <c r="P240" s="32">
        <f>SUM(P234:P239)</f>
        <v>46539177</v>
      </c>
      <c r="Q240" s="32">
        <f>SUM(Q234:Q239)</f>
        <v>249122799</v>
      </c>
      <c r="R240" s="32">
        <f>SUM(R234:R239)</f>
        <v>251674470</v>
      </c>
      <c r="S240" s="32">
        <f>SUM(S234:S239)</f>
        <v>46539177</v>
      </c>
      <c r="T240" s="37">
        <f t="shared" si="54"/>
        <v>0.1868121953783925</v>
      </c>
      <c r="U240" s="37">
        <f t="shared" si="55"/>
        <v>-0.36588085775560664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11553552</v>
      </c>
      <c r="E241" s="31">
        <v>11553552</v>
      </c>
      <c r="F241" s="31">
        <v>1427071</v>
      </c>
      <c r="G241" s="36">
        <f t="shared" si="49"/>
        <v>0.1235179449575334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1427071</v>
      </c>
      <c r="O241" s="36">
        <f t="shared" si="53"/>
        <v>0.1235179449575334</v>
      </c>
      <c r="P241" s="31">
        <v>2062084</v>
      </c>
      <c r="Q241" s="31">
        <v>11373247</v>
      </c>
      <c r="R241" s="31">
        <v>10297852</v>
      </c>
      <c r="S241" s="31">
        <v>2062084</v>
      </c>
      <c r="T241" s="36">
        <f t="shared" si="54"/>
        <v>0.18131005156223196</v>
      </c>
      <c r="U241" s="36">
        <f t="shared" si="55"/>
        <v>-0.30794720292674793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5151521</v>
      </c>
      <c r="E242" s="31">
        <v>5151521</v>
      </c>
      <c r="F242" s="31">
        <v>588249</v>
      </c>
      <c r="G242" s="36">
        <f t="shared" si="49"/>
        <v>0.11418938212617205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588249</v>
      </c>
      <c r="O242" s="36">
        <f t="shared" si="53"/>
        <v>0.11418938212617205</v>
      </c>
      <c r="P242" s="31">
        <v>1067795</v>
      </c>
      <c r="Q242" s="31">
        <v>23794418</v>
      </c>
      <c r="R242" s="31">
        <v>25465034</v>
      </c>
      <c r="S242" s="31">
        <v>1067795</v>
      </c>
      <c r="T242" s="36">
        <f t="shared" si="54"/>
        <v>4.4875861220896429E-2</v>
      </c>
      <c r="U242" s="36">
        <f t="shared" si="55"/>
        <v>-0.44909931213388332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36380586</v>
      </c>
      <c r="E243" s="31">
        <v>36380586</v>
      </c>
      <c r="F243" s="31">
        <v>5298026</v>
      </c>
      <c r="G243" s="36">
        <f t="shared" si="49"/>
        <v>0.14562783568137139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5298026</v>
      </c>
      <c r="O243" s="36">
        <f t="shared" si="53"/>
        <v>0.14562783568137139</v>
      </c>
      <c r="P243" s="31">
        <v>3658532</v>
      </c>
      <c r="Q243" s="31">
        <v>36548772</v>
      </c>
      <c r="R243" s="31">
        <v>35054362</v>
      </c>
      <c r="S243" s="31">
        <v>3658532</v>
      </c>
      <c r="T243" s="36">
        <f t="shared" si="54"/>
        <v>0.10009999788775394</v>
      </c>
      <c r="U243" s="36">
        <f t="shared" si="55"/>
        <v>0.44812892165491514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60863409</v>
      </c>
      <c r="E244" s="31">
        <v>60863409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22814134</v>
      </c>
      <c r="R244" s="31">
        <v>22814134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14194032</v>
      </c>
      <c r="E245" s="31">
        <v>14194032</v>
      </c>
      <c r="F245" s="31">
        <v>740297</v>
      </c>
      <c r="G245" s="36">
        <f t="shared" si="49"/>
        <v>5.2155511555842624E-2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740297</v>
      </c>
      <c r="O245" s="36">
        <f t="shared" si="53"/>
        <v>5.2155511555842624E-2</v>
      </c>
      <c r="P245" s="31">
        <v>1017317</v>
      </c>
      <c r="Q245" s="31">
        <v>14200838</v>
      </c>
      <c r="R245" s="31">
        <v>13170834</v>
      </c>
      <c r="S245" s="31">
        <v>1017317</v>
      </c>
      <c r="T245" s="36">
        <f t="shared" si="54"/>
        <v>7.1637814613475626E-2</v>
      </c>
      <c r="U245" s="36">
        <f t="shared" si="55"/>
        <v>-0.27230450292288444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12672689</v>
      </c>
      <c r="E246" s="31">
        <v>12672689</v>
      </c>
      <c r="F246" s="31">
        <v>1200090</v>
      </c>
      <c r="G246" s="36">
        <f t="shared" si="49"/>
        <v>9.4698923014681413E-2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1200090</v>
      </c>
      <c r="O246" s="36">
        <f t="shared" si="53"/>
        <v>9.4698923014681413E-2</v>
      </c>
      <c r="P246" s="31">
        <v>3160028</v>
      </c>
      <c r="Q246" s="31">
        <v>15199878</v>
      </c>
      <c r="R246" s="31">
        <v>15199878</v>
      </c>
      <c r="S246" s="31">
        <v>3160028</v>
      </c>
      <c r="T246" s="36">
        <f t="shared" si="54"/>
        <v>0.20789824760435577</v>
      </c>
      <c r="U246" s="36">
        <f t="shared" si="55"/>
        <v>-0.62022804861222747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140815789</v>
      </c>
      <c r="E247" s="32">
        <f>SUM(E241:E246)</f>
        <v>140815789</v>
      </c>
      <c r="F247" s="32">
        <f>SUM(F241:F246)</f>
        <v>9253733</v>
      </c>
      <c r="G247" s="37">
        <f t="shared" si="49"/>
        <v>6.5715166358227065E-2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9253733</v>
      </c>
      <c r="O247" s="37">
        <f t="shared" si="53"/>
        <v>6.5715166358227065E-2</v>
      </c>
      <c r="P247" s="32">
        <f>SUM(P241:P246)</f>
        <v>10965756</v>
      </c>
      <c r="Q247" s="32">
        <f>SUM(Q241:Q246)</f>
        <v>123931287</v>
      </c>
      <c r="R247" s="32">
        <f>SUM(R241:R246)</f>
        <v>122002094</v>
      </c>
      <c r="S247" s="32">
        <f>SUM(S241:S246)</f>
        <v>10965756</v>
      </c>
      <c r="T247" s="37">
        <f t="shared" si="54"/>
        <v>8.8482547591069563E-2</v>
      </c>
      <c r="U247" s="37">
        <f t="shared" si="55"/>
        <v>-0.15612448425808489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12063604</v>
      </c>
      <c r="E248" s="31">
        <v>12063604</v>
      </c>
      <c r="F248" s="31">
        <v>607552</v>
      </c>
      <c r="G248" s="36">
        <f t="shared" si="49"/>
        <v>5.0362395847874317E-2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607552</v>
      </c>
      <c r="O248" s="36">
        <f t="shared" si="53"/>
        <v>5.0362395847874317E-2</v>
      </c>
      <c r="P248" s="31">
        <v>1152977</v>
      </c>
      <c r="Q248" s="31">
        <v>12410771</v>
      </c>
      <c r="R248" s="31">
        <v>11765596</v>
      </c>
      <c r="S248" s="31">
        <v>1152977</v>
      </c>
      <c r="T248" s="36">
        <f t="shared" si="54"/>
        <v>9.2901319345913322E-2</v>
      </c>
      <c r="U248" s="36">
        <f t="shared" si="55"/>
        <v>-0.47305800549360477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12713702</v>
      </c>
      <c r="E249" s="31">
        <v>12713702</v>
      </c>
      <c r="F249" s="31">
        <v>1171324</v>
      </c>
      <c r="G249" s="36">
        <f t="shared" si="49"/>
        <v>9.2130836478627548E-2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1171324</v>
      </c>
      <c r="O249" s="36">
        <f t="shared" si="53"/>
        <v>9.2130836478627548E-2</v>
      </c>
      <c r="P249" s="31">
        <v>373695</v>
      </c>
      <c r="Q249" s="31">
        <v>2103720</v>
      </c>
      <c r="R249" s="31">
        <v>3637841</v>
      </c>
      <c r="S249" s="31">
        <v>373695</v>
      </c>
      <c r="T249" s="36">
        <f t="shared" si="54"/>
        <v>0.17763533169813472</v>
      </c>
      <c r="U249" s="36">
        <f t="shared" si="55"/>
        <v>2.134438512690831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3821388</v>
      </c>
      <c r="E250" s="31">
        <v>3821388</v>
      </c>
      <c r="F250" s="31">
        <v>239755</v>
      </c>
      <c r="G250" s="36">
        <f t="shared" si="49"/>
        <v>6.2740292270766537E-2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239755</v>
      </c>
      <c r="O250" s="36">
        <f t="shared" si="53"/>
        <v>6.2740292270766537E-2</v>
      </c>
      <c r="P250" s="31">
        <v>3074615</v>
      </c>
      <c r="Q250" s="31">
        <v>4511011</v>
      </c>
      <c r="R250" s="31">
        <v>4871011</v>
      </c>
      <c r="S250" s="31">
        <v>3074615</v>
      </c>
      <c r="T250" s="36">
        <f t="shared" si="54"/>
        <v>0.68158002718237665</v>
      </c>
      <c r="U250" s="36">
        <f t="shared" si="55"/>
        <v>-0.92202113110096717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1770031</v>
      </c>
      <c r="E251" s="31">
        <v>1770031</v>
      </c>
      <c r="F251" s="31">
        <v>609601</v>
      </c>
      <c r="G251" s="36">
        <f t="shared" si="49"/>
        <v>0.34440131274537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609601</v>
      </c>
      <c r="O251" s="36">
        <f t="shared" si="53"/>
        <v>0.34440131274537</v>
      </c>
      <c r="P251" s="31">
        <v>278973</v>
      </c>
      <c r="Q251" s="31">
        <v>2017336</v>
      </c>
      <c r="R251" s="31">
        <v>2066336</v>
      </c>
      <c r="S251" s="31">
        <v>278973</v>
      </c>
      <c r="T251" s="36">
        <f t="shared" si="54"/>
        <v>0.13828782116613197</v>
      </c>
      <c r="U251" s="36">
        <f t="shared" si="55"/>
        <v>1.1851612880099509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21605088</v>
      </c>
      <c r="E252" s="31">
        <v>21605088</v>
      </c>
      <c r="F252" s="31">
        <v>5981064</v>
      </c>
      <c r="G252" s="36">
        <f t="shared" si="49"/>
        <v>0.27683590087668236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5981064</v>
      </c>
      <c r="O252" s="36">
        <f t="shared" si="53"/>
        <v>0.27683590087668236</v>
      </c>
      <c r="P252" s="31">
        <v>1412223</v>
      </c>
      <c r="Q252" s="31">
        <v>23200984</v>
      </c>
      <c r="R252" s="31">
        <v>22944844</v>
      </c>
      <c r="S252" s="31">
        <v>1412223</v>
      </c>
      <c r="T252" s="36">
        <f t="shared" si="54"/>
        <v>6.0869099345096746E-2</v>
      </c>
      <c r="U252" s="36">
        <f t="shared" si="55"/>
        <v>3.2352121442576705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192000</v>
      </c>
      <c r="R253" s="31">
        <v>192000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51973813</v>
      </c>
      <c r="E254" s="32">
        <f>SUM(E248:E253)</f>
        <v>51973813</v>
      </c>
      <c r="F254" s="32">
        <f>SUM(F248:F253)</f>
        <v>8609296</v>
      </c>
      <c r="G254" s="37">
        <f t="shared" si="49"/>
        <v>0.16564680370862919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8609296</v>
      </c>
      <c r="O254" s="37">
        <f t="shared" si="53"/>
        <v>0.16564680370862919</v>
      </c>
      <c r="P254" s="32">
        <f>SUM(P248:P253)</f>
        <v>6292483</v>
      </c>
      <c r="Q254" s="32">
        <f>SUM(Q248:Q253)</f>
        <v>44435822</v>
      </c>
      <c r="R254" s="32">
        <f>SUM(R248:R253)</f>
        <v>45477628</v>
      </c>
      <c r="S254" s="32">
        <f>SUM(S248:S253)</f>
        <v>6292483</v>
      </c>
      <c r="T254" s="37">
        <f t="shared" si="54"/>
        <v>0.14160834022604554</v>
      </c>
      <c r="U254" s="37">
        <f t="shared" si="55"/>
        <v>0.36818740710145748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123037436</v>
      </c>
      <c r="E255" s="31">
        <v>123037436</v>
      </c>
      <c r="F255" s="31">
        <v>16782354</v>
      </c>
      <c r="G255" s="36">
        <f t="shared" si="49"/>
        <v>0.13640038792745973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16782354</v>
      </c>
      <c r="O255" s="36">
        <f t="shared" si="53"/>
        <v>0.13640038792745973</v>
      </c>
      <c r="P255" s="31">
        <v>16925500</v>
      </c>
      <c r="Q255" s="31">
        <v>111548259</v>
      </c>
      <c r="R255" s="31">
        <v>114279659</v>
      </c>
      <c r="S255" s="31">
        <v>16925500</v>
      </c>
      <c r="T255" s="36">
        <f t="shared" si="54"/>
        <v>0.15173253398782316</v>
      </c>
      <c r="U255" s="36">
        <f t="shared" si="55"/>
        <v>-8.4574163244808265E-3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9914688</v>
      </c>
      <c r="E256" s="31">
        <v>9914688</v>
      </c>
      <c r="F256" s="31">
        <v>942008</v>
      </c>
      <c r="G256" s="36">
        <f t="shared" si="49"/>
        <v>9.5011360922300322E-2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942008</v>
      </c>
      <c r="O256" s="36">
        <f t="shared" si="53"/>
        <v>9.5011360922300322E-2</v>
      </c>
      <c r="P256" s="31">
        <v>381485</v>
      </c>
      <c r="Q256" s="31">
        <v>6310760</v>
      </c>
      <c r="R256" s="31">
        <v>13822715</v>
      </c>
      <c r="S256" s="31">
        <v>381485</v>
      </c>
      <c r="T256" s="36">
        <f t="shared" si="54"/>
        <v>6.0449929960892192E-2</v>
      </c>
      <c r="U256" s="36">
        <f t="shared" si="55"/>
        <v>1.469318583954808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82050261</v>
      </c>
      <c r="E257" s="31">
        <v>82050261</v>
      </c>
      <c r="F257" s="31">
        <v>9618346</v>
      </c>
      <c r="G257" s="36">
        <f t="shared" si="49"/>
        <v>0.11722505063085661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9618346</v>
      </c>
      <c r="O257" s="36">
        <f t="shared" si="53"/>
        <v>0.11722505063085661</v>
      </c>
      <c r="P257" s="31">
        <v>1172957</v>
      </c>
      <c r="Q257" s="31">
        <v>85555700</v>
      </c>
      <c r="R257" s="31">
        <v>79783739</v>
      </c>
      <c r="S257" s="31">
        <v>1172957</v>
      </c>
      <c r="T257" s="36">
        <f t="shared" si="54"/>
        <v>1.3709863866463601E-2</v>
      </c>
      <c r="U257" s="36">
        <f t="shared" si="55"/>
        <v>7.2000840610525358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59850594</v>
      </c>
      <c r="E258" s="31">
        <v>59850594</v>
      </c>
      <c r="F258" s="31">
        <v>12536126</v>
      </c>
      <c r="G258" s="36">
        <f t="shared" si="49"/>
        <v>0.20945700221454777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12536126</v>
      </c>
      <c r="O258" s="36">
        <f t="shared" si="53"/>
        <v>0.20945700221454777</v>
      </c>
      <c r="P258" s="31">
        <v>11702303</v>
      </c>
      <c r="Q258" s="31">
        <v>57114604</v>
      </c>
      <c r="R258" s="31">
        <v>55557404</v>
      </c>
      <c r="S258" s="31">
        <v>11702303</v>
      </c>
      <c r="T258" s="36">
        <f t="shared" si="54"/>
        <v>0.20489160705727733</v>
      </c>
      <c r="U258" s="36">
        <f t="shared" si="55"/>
        <v>7.1252897827034589E-2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274852979</v>
      </c>
      <c r="E259" s="32">
        <f>SUM(E255:E258)</f>
        <v>274852979</v>
      </c>
      <c r="F259" s="32">
        <f>SUM(F255:F258)</f>
        <v>39878834</v>
      </c>
      <c r="G259" s="37">
        <f t="shared" si="49"/>
        <v>0.1450915109055449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39878834</v>
      </c>
      <c r="O259" s="37">
        <f t="shared" si="53"/>
        <v>0.1450915109055449</v>
      </c>
      <c r="P259" s="32">
        <f>SUM(P255:P258)</f>
        <v>30182245</v>
      </c>
      <c r="Q259" s="32">
        <f>SUM(Q255:Q258)</f>
        <v>260529323</v>
      </c>
      <c r="R259" s="32">
        <f>SUM(R255:R258)</f>
        <v>263443517</v>
      </c>
      <c r="S259" s="32">
        <f>SUM(S255:S258)</f>
        <v>30182245</v>
      </c>
      <c r="T259" s="37">
        <f t="shared" si="54"/>
        <v>0.11584970418089943</v>
      </c>
      <c r="U259" s="37">
        <f t="shared" si="55"/>
        <v>0.3212679838759509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674080317</v>
      </c>
      <c r="E260" s="32">
        <f>SUM(E234:E239,E241:E246,E248:E253,E255:E258)</f>
        <v>674080317</v>
      </c>
      <c r="F260" s="32">
        <f>SUM(F234:F239,F241:F246,F248:F253,F255:F258)</f>
        <v>87253246</v>
      </c>
      <c r="G260" s="37">
        <f t="shared" si="49"/>
        <v>0.12944042987091106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87253246</v>
      </c>
      <c r="O260" s="37">
        <f t="shared" si="53"/>
        <v>0.12944042987091106</v>
      </c>
      <c r="P260" s="32">
        <f>SUM(P234:P239,P241:P246,P248:P253,P255:P258)</f>
        <v>93979661</v>
      </c>
      <c r="Q260" s="32">
        <f>SUM(Q234:Q239,Q241:Q246,Q248:Q253,Q255:Q258)</f>
        <v>678019231</v>
      </c>
      <c r="R260" s="32">
        <f>SUM(R234:R239,R241:R246,R248:R253,R255:R258)</f>
        <v>682597709</v>
      </c>
      <c r="S260" s="32">
        <f>SUM(S234:S239,S241:S246,S248:S253,S255:S258)</f>
        <v>93979661</v>
      </c>
      <c r="T260" s="37">
        <f t="shared" si="54"/>
        <v>0.13860913776942707</v>
      </c>
      <c r="U260" s="37">
        <f t="shared" si="55"/>
        <v>-7.1573092820583772E-2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10991750</v>
      </c>
      <c r="E263" s="31">
        <v>10991750</v>
      </c>
      <c r="F263" s="31">
        <v>1544633</v>
      </c>
      <c r="G263" s="36">
        <f t="shared" ref="G263:G299" si="56">IF(($D263     =0),0,($F263     /$D263     ))</f>
        <v>0.14052657675074487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1544633</v>
      </c>
      <c r="O263" s="36">
        <f t="shared" ref="O263:O299" si="60">IF(($D263     =0),0,($N263     /$D263     ))</f>
        <v>0.14052657675074487</v>
      </c>
      <c r="P263" s="31">
        <v>61830</v>
      </c>
      <c r="Q263" s="31">
        <v>9123600</v>
      </c>
      <c r="R263" s="31">
        <v>13086645</v>
      </c>
      <c r="S263" s="31">
        <v>61830</v>
      </c>
      <c r="T263" s="36">
        <f t="shared" ref="T263:T299" si="61">IF(($Q263     =0),0,($S263     /$Q263     ))</f>
        <v>6.776930159147705E-3</v>
      </c>
      <c r="U263" s="36">
        <f t="shared" ref="U263:U299" si="62">IF(($P263     =0),0,(($F263     /$P263     )-1))</f>
        <v>23.981934336082809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17547752</v>
      </c>
      <c r="E264" s="31">
        <v>17547752</v>
      </c>
      <c r="F264" s="31">
        <v>3914063</v>
      </c>
      <c r="G264" s="36">
        <f t="shared" si="56"/>
        <v>0.2230521037680496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3914063</v>
      </c>
      <c r="O264" s="36">
        <f t="shared" si="60"/>
        <v>0.2230521037680496</v>
      </c>
      <c r="P264" s="31">
        <v>3293549</v>
      </c>
      <c r="Q264" s="31">
        <v>16772435</v>
      </c>
      <c r="R264" s="31">
        <v>14592227</v>
      </c>
      <c r="S264" s="31">
        <v>3293549</v>
      </c>
      <c r="T264" s="36">
        <f t="shared" si="61"/>
        <v>0.19636677679776371</v>
      </c>
      <c r="U264" s="36">
        <f t="shared" si="62"/>
        <v>0.18840284446959799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58564517</v>
      </c>
      <c r="E265" s="31">
        <v>58564517</v>
      </c>
      <c r="F265" s="31">
        <v>13602063</v>
      </c>
      <c r="G265" s="36">
        <f t="shared" si="56"/>
        <v>0.2322577508835256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13602063</v>
      </c>
      <c r="O265" s="36">
        <f t="shared" si="60"/>
        <v>0.2322577508835256</v>
      </c>
      <c r="P265" s="31">
        <v>10365342</v>
      </c>
      <c r="Q265" s="31">
        <v>46109847</v>
      </c>
      <c r="R265" s="31">
        <v>47203339</v>
      </c>
      <c r="S265" s="31">
        <v>10365342</v>
      </c>
      <c r="T265" s="36">
        <f t="shared" si="61"/>
        <v>0.22479671207757423</v>
      </c>
      <c r="U265" s="36">
        <f t="shared" si="62"/>
        <v>0.31226379216431055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8386886</v>
      </c>
      <c r="E266" s="31">
        <v>8386886</v>
      </c>
      <c r="F266" s="31">
        <v>1168033</v>
      </c>
      <c r="G266" s="36">
        <f t="shared" si="56"/>
        <v>0.13926897301334487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1168033</v>
      </c>
      <c r="O266" s="36">
        <f t="shared" si="60"/>
        <v>0.13926897301334487</v>
      </c>
      <c r="P266" s="31">
        <v>1659952</v>
      </c>
      <c r="Q266" s="31">
        <v>7869545</v>
      </c>
      <c r="R266" s="31">
        <v>6607115</v>
      </c>
      <c r="S266" s="31">
        <v>1659952</v>
      </c>
      <c r="T266" s="36">
        <f t="shared" si="61"/>
        <v>0.21093366897323798</v>
      </c>
      <c r="U266" s="36">
        <f t="shared" si="62"/>
        <v>-0.2963453160091376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95490905</v>
      </c>
      <c r="E267" s="32">
        <f>SUM(E263:E266)</f>
        <v>95490905</v>
      </c>
      <c r="F267" s="32">
        <f>SUM(F263:F266)</f>
        <v>20228792</v>
      </c>
      <c r="G267" s="37">
        <f t="shared" si="56"/>
        <v>0.21183998622696057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20228792</v>
      </c>
      <c r="O267" s="37">
        <f t="shared" si="60"/>
        <v>0.21183998622696057</v>
      </c>
      <c r="P267" s="32">
        <f>SUM(P263:P266)</f>
        <v>15380673</v>
      </c>
      <c r="Q267" s="32">
        <f>SUM(Q263:Q266)</f>
        <v>79875427</v>
      </c>
      <c r="R267" s="32">
        <f>SUM(R263:R266)</f>
        <v>81489326</v>
      </c>
      <c r="S267" s="32">
        <f>SUM(S263:S266)</f>
        <v>15380673</v>
      </c>
      <c r="T267" s="37">
        <f t="shared" si="61"/>
        <v>0.19255825699686088</v>
      </c>
      <c r="U267" s="37">
        <f t="shared" si="62"/>
        <v>0.31520850875641138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2026497</v>
      </c>
      <c r="E268" s="31">
        <v>2026497</v>
      </c>
      <c r="F268" s="31">
        <v>363834</v>
      </c>
      <c r="G268" s="36">
        <f t="shared" si="56"/>
        <v>0.17953838569709207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363834</v>
      </c>
      <c r="O268" s="36">
        <f t="shared" si="60"/>
        <v>0.17953838569709207</v>
      </c>
      <c r="P268" s="31">
        <v>333190</v>
      </c>
      <c r="Q268" s="31">
        <v>2220705</v>
      </c>
      <c r="R268" s="31">
        <v>1291334</v>
      </c>
      <c r="S268" s="31">
        <v>333190</v>
      </c>
      <c r="T268" s="36">
        <f t="shared" si="61"/>
        <v>0.15003793840244428</v>
      </c>
      <c r="U268" s="36">
        <f t="shared" si="62"/>
        <v>9.1971547765539174E-2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7246802</v>
      </c>
      <c r="E269" s="31">
        <v>7246802</v>
      </c>
      <c r="F269" s="31">
        <v>1145400</v>
      </c>
      <c r="G269" s="36">
        <f t="shared" si="56"/>
        <v>0.15805592591049128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1145400</v>
      </c>
      <c r="O269" s="36">
        <f t="shared" si="60"/>
        <v>0.15805592591049128</v>
      </c>
      <c r="P269" s="31">
        <v>1404272</v>
      </c>
      <c r="Q269" s="31">
        <v>8611351</v>
      </c>
      <c r="R269" s="31">
        <v>6556508</v>
      </c>
      <c r="S269" s="31">
        <v>1404272</v>
      </c>
      <c r="T269" s="36">
        <f t="shared" si="61"/>
        <v>0.16307220551107485</v>
      </c>
      <c r="U269" s="36">
        <f t="shared" si="62"/>
        <v>-0.1843460526165871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169928</v>
      </c>
      <c r="E270" s="31">
        <v>169928</v>
      </c>
      <c r="F270" s="31">
        <v>77124</v>
      </c>
      <c r="G270" s="36">
        <f t="shared" si="56"/>
        <v>0.45386281248528787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77124</v>
      </c>
      <c r="O270" s="36">
        <f t="shared" si="60"/>
        <v>0.45386281248528787</v>
      </c>
      <c r="P270" s="31">
        <v>15095</v>
      </c>
      <c r="Q270" s="31">
        <v>209600</v>
      </c>
      <c r="R270" s="31">
        <v>209600</v>
      </c>
      <c r="S270" s="31">
        <v>15095</v>
      </c>
      <c r="T270" s="36">
        <f t="shared" si="61"/>
        <v>7.2018129770992367E-2</v>
      </c>
      <c r="U270" s="36">
        <f t="shared" si="62"/>
        <v>4.1092414706856575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3454594</v>
      </c>
      <c r="E271" s="31">
        <v>3454594</v>
      </c>
      <c r="F271" s="31">
        <v>595912</v>
      </c>
      <c r="G271" s="36">
        <f t="shared" si="56"/>
        <v>0.17249841804854638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595912</v>
      </c>
      <c r="O271" s="36">
        <f t="shared" si="60"/>
        <v>0.17249841804854638</v>
      </c>
      <c r="P271" s="31">
        <v>588737</v>
      </c>
      <c r="Q271" s="31">
        <v>3508845</v>
      </c>
      <c r="R271" s="31">
        <v>3102174</v>
      </c>
      <c r="S271" s="31">
        <v>588737</v>
      </c>
      <c r="T271" s="36">
        <f t="shared" si="61"/>
        <v>0.16778655084507865</v>
      </c>
      <c r="U271" s="36">
        <f t="shared" si="62"/>
        <v>1.2187105617618821E-2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1363332</v>
      </c>
      <c r="E272" s="31">
        <v>1363332</v>
      </c>
      <c r="F272" s="31">
        <v>223988</v>
      </c>
      <c r="G272" s="36">
        <f t="shared" si="56"/>
        <v>0.16429453720737136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223988</v>
      </c>
      <c r="O272" s="36">
        <f t="shared" si="60"/>
        <v>0.16429453720737136</v>
      </c>
      <c r="P272" s="31">
        <v>228165</v>
      </c>
      <c r="Q272" s="31">
        <v>1426000</v>
      </c>
      <c r="R272" s="31">
        <v>1463305</v>
      </c>
      <c r="S272" s="31">
        <v>228165</v>
      </c>
      <c r="T272" s="36">
        <f t="shared" si="61"/>
        <v>0.16000350631136045</v>
      </c>
      <c r="U272" s="36">
        <f t="shared" si="62"/>
        <v>-1.8306927004580031E-2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3902663</v>
      </c>
      <c r="E273" s="31">
        <v>3902663</v>
      </c>
      <c r="F273" s="31">
        <v>275753</v>
      </c>
      <c r="G273" s="36">
        <f t="shared" si="56"/>
        <v>7.0657650942446221E-2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275753</v>
      </c>
      <c r="O273" s="36">
        <f t="shared" si="60"/>
        <v>7.0657650942446221E-2</v>
      </c>
      <c r="P273" s="31">
        <v>447126</v>
      </c>
      <c r="Q273" s="31">
        <v>3800611</v>
      </c>
      <c r="R273" s="31">
        <v>3691611</v>
      </c>
      <c r="S273" s="31">
        <v>447126</v>
      </c>
      <c r="T273" s="36">
        <f t="shared" si="61"/>
        <v>0.11764582063252461</v>
      </c>
      <c r="U273" s="36">
        <f t="shared" si="62"/>
        <v>-0.38327674973050108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18163816</v>
      </c>
      <c r="E275" s="32">
        <f>SUM(E268:E274)</f>
        <v>18163816</v>
      </c>
      <c r="F275" s="32">
        <f>SUM(F268:F274)</f>
        <v>2682011</v>
      </c>
      <c r="G275" s="37">
        <f t="shared" si="56"/>
        <v>0.14765680295374056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2682011</v>
      </c>
      <c r="O275" s="37">
        <f t="shared" si="60"/>
        <v>0.14765680295374056</v>
      </c>
      <c r="P275" s="32">
        <f>SUM(P268:P274)</f>
        <v>3016585</v>
      </c>
      <c r="Q275" s="32">
        <f>SUM(Q268:Q274)</f>
        <v>19777112</v>
      </c>
      <c r="R275" s="32">
        <f>SUM(R268:R274)</f>
        <v>16314532</v>
      </c>
      <c r="S275" s="32">
        <f>SUM(S268:S274)</f>
        <v>3016585</v>
      </c>
      <c r="T275" s="37">
        <f t="shared" si="61"/>
        <v>0.152529095249094</v>
      </c>
      <c r="U275" s="37">
        <f t="shared" si="62"/>
        <v>-0.11091151086410622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6903740</v>
      </c>
      <c r="E276" s="31">
        <v>6903740</v>
      </c>
      <c r="F276" s="31">
        <v>228806</v>
      </c>
      <c r="G276" s="36">
        <f t="shared" si="56"/>
        <v>3.3142325753866747E-2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228806</v>
      </c>
      <c r="O276" s="36">
        <f t="shared" si="60"/>
        <v>3.3142325753866747E-2</v>
      </c>
      <c r="P276" s="31">
        <v>233066</v>
      </c>
      <c r="Q276" s="31">
        <v>6961005</v>
      </c>
      <c r="R276" s="31">
        <v>6261740</v>
      </c>
      <c r="S276" s="31">
        <v>233066</v>
      </c>
      <c r="T276" s="36">
        <f t="shared" si="61"/>
        <v>3.3481659616678913E-2</v>
      </c>
      <c r="U276" s="36">
        <f t="shared" si="62"/>
        <v>-1.8278084319463206E-2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4275003</v>
      </c>
      <c r="E277" s="31">
        <v>4275003</v>
      </c>
      <c r="F277" s="31">
        <v>860003</v>
      </c>
      <c r="G277" s="36">
        <f t="shared" si="56"/>
        <v>0.20117015122562487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860003</v>
      </c>
      <c r="O277" s="36">
        <f t="shared" si="60"/>
        <v>0.20117015122562487</v>
      </c>
      <c r="P277" s="31">
        <v>622628</v>
      </c>
      <c r="Q277" s="31">
        <v>4230820</v>
      </c>
      <c r="R277" s="31">
        <v>4295820</v>
      </c>
      <c r="S277" s="31">
        <v>622628</v>
      </c>
      <c r="T277" s="36">
        <f t="shared" si="61"/>
        <v>0.14716485220359174</v>
      </c>
      <c r="U277" s="36">
        <f t="shared" si="62"/>
        <v>0.38124690826625218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17003621</v>
      </c>
      <c r="E278" s="31">
        <v>17003621</v>
      </c>
      <c r="F278" s="31">
        <v>185637</v>
      </c>
      <c r="G278" s="36">
        <f t="shared" si="56"/>
        <v>1.0917498102315971E-2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185637</v>
      </c>
      <c r="O278" s="36">
        <f t="shared" si="60"/>
        <v>1.0917498102315971E-2</v>
      </c>
      <c r="P278" s="31">
        <v>2747579</v>
      </c>
      <c r="Q278" s="31">
        <v>14014670</v>
      </c>
      <c r="R278" s="31">
        <v>41521519</v>
      </c>
      <c r="S278" s="31">
        <v>2747579</v>
      </c>
      <c r="T278" s="36">
        <f t="shared" si="61"/>
        <v>0.19605021024398006</v>
      </c>
      <c r="U278" s="36">
        <f t="shared" si="62"/>
        <v>-0.93243615561190418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3558110</v>
      </c>
      <c r="E279" s="31">
        <v>3558110</v>
      </c>
      <c r="F279" s="31">
        <v>187218</v>
      </c>
      <c r="G279" s="36">
        <f t="shared" si="56"/>
        <v>5.2617260287062512E-2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187218</v>
      </c>
      <c r="O279" s="36">
        <f t="shared" si="60"/>
        <v>5.2617260287062512E-2</v>
      </c>
      <c r="P279" s="31">
        <v>569913</v>
      </c>
      <c r="Q279" s="31">
        <v>3143228</v>
      </c>
      <c r="R279" s="31">
        <v>2889399</v>
      </c>
      <c r="S279" s="31">
        <v>569913</v>
      </c>
      <c r="T279" s="36">
        <f t="shared" si="61"/>
        <v>0.1813145594274421</v>
      </c>
      <c r="U279" s="36">
        <f t="shared" si="62"/>
        <v>-0.67149722852435367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2329849</v>
      </c>
      <c r="E280" s="31">
        <v>2329849</v>
      </c>
      <c r="F280" s="31">
        <v>508743</v>
      </c>
      <c r="G280" s="36">
        <f t="shared" si="56"/>
        <v>0.21835878634194747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508743</v>
      </c>
      <c r="O280" s="36">
        <f t="shared" si="60"/>
        <v>0.21835878634194747</v>
      </c>
      <c r="P280" s="31">
        <v>472509</v>
      </c>
      <c r="Q280" s="31">
        <v>2107598</v>
      </c>
      <c r="R280" s="31">
        <v>2174600</v>
      </c>
      <c r="S280" s="31">
        <v>472509</v>
      </c>
      <c r="T280" s="36">
        <f t="shared" si="61"/>
        <v>0.22419313360517518</v>
      </c>
      <c r="U280" s="36">
        <f t="shared" si="62"/>
        <v>7.6684253633264143E-2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1124793</v>
      </c>
      <c r="E281" s="31">
        <v>1124793</v>
      </c>
      <c r="F281" s="31">
        <v>365772</v>
      </c>
      <c r="G281" s="36">
        <f t="shared" si="56"/>
        <v>0.32519050171898295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365772</v>
      </c>
      <c r="O281" s="36">
        <f t="shared" si="60"/>
        <v>0.32519050171898295</v>
      </c>
      <c r="P281" s="31">
        <v>366556</v>
      </c>
      <c r="Q281" s="31">
        <v>970172</v>
      </c>
      <c r="R281" s="31">
        <v>1076475</v>
      </c>
      <c r="S281" s="31">
        <v>366556</v>
      </c>
      <c r="T281" s="36">
        <f t="shared" si="61"/>
        <v>0.37782578759230323</v>
      </c>
      <c r="U281" s="36">
        <f t="shared" si="62"/>
        <v>-2.1388273551653514E-3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2124093</v>
      </c>
      <c r="E282" s="31">
        <v>2124093</v>
      </c>
      <c r="F282" s="31">
        <v>-10413678</v>
      </c>
      <c r="G282" s="36">
        <f t="shared" si="56"/>
        <v>-4.9026469180021781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-10413678</v>
      </c>
      <c r="O282" s="36">
        <f t="shared" si="60"/>
        <v>-4.9026469180021781</v>
      </c>
      <c r="P282" s="31">
        <v>0</v>
      </c>
      <c r="Q282" s="31">
        <v>1561015</v>
      </c>
      <c r="R282" s="31">
        <v>1589125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3026634</v>
      </c>
      <c r="E283" s="31">
        <v>3026634</v>
      </c>
      <c r="F283" s="31">
        <v>7449</v>
      </c>
      <c r="G283" s="36">
        <f t="shared" si="56"/>
        <v>2.4611499110893486E-3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7449</v>
      </c>
      <c r="O283" s="36">
        <f t="shared" si="60"/>
        <v>2.4611499110893486E-3</v>
      </c>
      <c r="P283" s="31">
        <v>230801</v>
      </c>
      <c r="Q283" s="31">
        <v>2946888</v>
      </c>
      <c r="R283" s="31">
        <v>2808847</v>
      </c>
      <c r="S283" s="31">
        <v>230801</v>
      </c>
      <c r="T283" s="36">
        <f t="shared" si="61"/>
        <v>7.8320248343337104E-2</v>
      </c>
      <c r="U283" s="36">
        <f t="shared" si="62"/>
        <v>-0.96772544313066233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40345843</v>
      </c>
      <c r="E285" s="32">
        <f>SUM(E276:E284)</f>
        <v>40345843</v>
      </c>
      <c r="F285" s="32">
        <f>SUM(F276:F284)</f>
        <v>-8070050</v>
      </c>
      <c r="G285" s="37">
        <f t="shared" si="56"/>
        <v>-0.20002184611683538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-8070050</v>
      </c>
      <c r="O285" s="37">
        <f t="shared" si="60"/>
        <v>-0.20002184611683538</v>
      </c>
      <c r="P285" s="32">
        <f>SUM(P276:P284)</f>
        <v>5243052</v>
      </c>
      <c r="Q285" s="32">
        <f>SUM(Q276:Q284)</f>
        <v>35935396</v>
      </c>
      <c r="R285" s="32">
        <f>SUM(R276:R284)</f>
        <v>62617525</v>
      </c>
      <c r="S285" s="32">
        <f>SUM(S276:S284)</f>
        <v>5243052</v>
      </c>
      <c r="T285" s="37">
        <f t="shared" si="61"/>
        <v>0.14590216287027977</v>
      </c>
      <c r="U285" s="37">
        <f t="shared" si="62"/>
        <v>-2.5391893881655188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11835932</v>
      </c>
      <c r="E286" s="31">
        <v>11835932</v>
      </c>
      <c r="F286" s="31">
        <v>1998133</v>
      </c>
      <c r="G286" s="36">
        <f t="shared" si="56"/>
        <v>0.1688192362037903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1998133</v>
      </c>
      <c r="O286" s="36">
        <f t="shared" si="60"/>
        <v>0.1688192362037903</v>
      </c>
      <c r="P286" s="31">
        <v>2403773</v>
      </c>
      <c r="Q286" s="31">
        <v>10818778</v>
      </c>
      <c r="R286" s="31">
        <v>10718511</v>
      </c>
      <c r="S286" s="31">
        <v>2403773</v>
      </c>
      <c r="T286" s="36">
        <f t="shared" si="61"/>
        <v>0.22218525974005568</v>
      </c>
      <c r="U286" s="36">
        <f t="shared" si="62"/>
        <v>-0.16875137544185748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1289703</v>
      </c>
      <c r="E287" s="31">
        <v>1289703</v>
      </c>
      <c r="F287" s="31">
        <v>302202</v>
      </c>
      <c r="G287" s="36">
        <f t="shared" si="56"/>
        <v>0.23431906415663142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302202</v>
      </c>
      <c r="O287" s="36">
        <f t="shared" si="60"/>
        <v>0.23431906415663142</v>
      </c>
      <c r="P287" s="31">
        <v>-254707</v>
      </c>
      <c r="Q287" s="31">
        <v>1201129</v>
      </c>
      <c r="R287" s="31">
        <v>1182243</v>
      </c>
      <c r="S287" s="31">
        <v>-254707</v>
      </c>
      <c r="T287" s="36">
        <f t="shared" si="61"/>
        <v>-0.21205632367547533</v>
      </c>
      <c r="U287" s="36">
        <f t="shared" si="62"/>
        <v>-2.1864691586803664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9323715</v>
      </c>
      <c r="E288" s="31">
        <v>9323715</v>
      </c>
      <c r="F288" s="31">
        <v>2465196</v>
      </c>
      <c r="G288" s="36">
        <f t="shared" si="56"/>
        <v>0.26440061713598068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2465196</v>
      </c>
      <c r="O288" s="36">
        <f t="shared" si="60"/>
        <v>0.26440061713598068</v>
      </c>
      <c r="P288" s="31">
        <v>1113296</v>
      </c>
      <c r="Q288" s="31">
        <v>9817726</v>
      </c>
      <c r="R288" s="31">
        <v>9847752</v>
      </c>
      <c r="S288" s="31">
        <v>1113296</v>
      </c>
      <c r="T288" s="36">
        <f t="shared" si="61"/>
        <v>0.11339652379787336</v>
      </c>
      <c r="U288" s="36">
        <f t="shared" si="62"/>
        <v>1.2143221569106508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4396761</v>
      </c>
      <c r="E289" s="31">
        <v>4396761</v>
      </c>
      <c r="F289" s="31">
        <v>443489</v>
      </c>
      <c r="G289" s="36">
        <f t="shared" si="56"/>
        <v>0.10086720656410481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443489</v>
      </c>
      <c r="O289" s="36">
        <f t="shared" si="60"/>
        <v>0.10086720656410481</v>
      </c>
      <c r="P289" s="31">
        <v>194192</v>
      </c>
      <c r="Q289" s="31">
        <v>7008009</v>
      </c>
      <c r="R289" s="31">
        <v>4716761</v>
      </c>
      <c r="S289" s="31">
        <v>194192</v>
      </c>
      <c r="T289" s="36">
        <f t="shared" si="61"/>
        <v>2.7710010075614914E-2</v>
      </c>
      <c r="U289" s="36">
        <f t="shared" si="62"/>
        <v>1.2837655516190161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14583794</v>
      </c>
      <c r="E290" s="31">
        <v>14583794</v>
      </c>
      <c r="F290" s="31">
        <v>2106052</v>
      </c>
      <c r="G290" s="36">
        <f t="shared" si="56"/>
        <v>0.14441043256645014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2106052</v>
      </c>
      <c r="O290" s="36">
        <f t="shared" si="60"/>
        <v>0.14441043256645014</v>
      </c>
      <c r="P290" s="31">
        <v>2538626</v>
      </c>
      <c r="Q290" s="31">
        <v>14844518</v>
      </c>
      <c r="R290" s="31">
        <v>12636418</v>
      </c>
      <c r="S290" s="31">
        <v>2538626</v>
      </c>
      <c r="T290" s="36">
        <f t="shared" si="61"/>
        <v>0.17101437715929882</v>
      </c>
      <c r="U290" s="36">
        <f t="shared" si="62"/>
        <v>-0.17039689974025318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41429905</v>
      </c>
      <c r="E292" s="32">
        <f>SUM(E286:E291)</f>
        <v>41429905</v>
      </c>
      <c r="F292" s="32">
        <f>SUM(F286:F291)</f>
        <v>7315072</v>
      </c>
      <c r="G292" s="37">
        <f t="shared" si="56"/>
        <v>0.17656501988117038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7315072</v>
      </c>
      <c r="O292" s="37">
        <f t="shared" si="60"/>
        <v>0.17656501988117038</v>
      </c>
      <c r="P292" s="32">
        <f>SUM(P286:P291)</f>
        <v>5995180</v>
      </c>
      <c r="Q292" s="32">
        <f>SUM(Q286:Q291)</f>
        <v>43690160</v>
      </c>
      <c r="R292" s="32">
        <f>SUM(R286:R291)</f>
        <v>39101685</v>
      </c>
      <c r="S292" s="32">
        <f>SUM(S286:S291)</f>
        <v>5995180</v>
      </c>
      <c r="T292" s="37">
        <f t="shared" si="61"/>
        <v>0.1372203718182767</v>
      </c>
      <c r="U292" s="37">
        <f t="shared" si="62"/>
        <v>0.22015886095163117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49528903</v>
      </c>
      <c r="E293" s="31">
        <v>49528903</v>
      </c>
      <c r="F293" s="31">
        <v>11882395</v>
      </c>
      <c r="G293" s="36">
        <f t="shared" si="56"/>
        <v>0.23990830162339755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11882395</v>
      </c>
      <c r="O293" s="36">
        <f t="shared" si="60"/>
        <v>0.23990830162339755</v>
      </c>
      <c r="P293" s="31">
        <v>11102644</v>
      </c>
      <c r="Q293" s="31">
        <v>43118811</v>
      </c>
      <c r="R293" s="31">
        <v>43818811</v>
      </c>
      <c r="S293" s="31">
        <v>11102644</v>
      </c>
      <c r="T293" s="36">
        <f t="shared" si="61"/>
        <v>0.25748956760426439</v>
      </c>
      <c r="U293" s="36">
        <f t="shared" si="62"/>
        <v>7.0231108914236895E-2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5495716</v>
      </c>
      <c r="E294" s="31">
        <v>5495716</v>
      </c>
      <c r="F294" s="31">
        <v>1389611</v>
      </c>
      <c r="G294" s="36">
        <f t="shared" si="56"/>
        <v>0.25285349534073448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1389611</v>
      </c>
      <c r="O294" s="36">
        <f t="shared" si="60"/>
        <v>0.25285349534073448</v>
      </c>
      <c r="P294" s="31">
        <v>0</v>
      </c>
      <c r="Q294" s="31">
        <v>3852124</v>
      </c>
      <c r="R294" s="31">
        <v>4036905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2570732</v>
      </c>
      <c r="E295" s="31">
        <v>2570732</v>
      </c>
      <c r="F295" s="31">
        <v>395461</v>
      </c>
      <c r="G295" s="36">
        <f t="shared" si="56"/>
        <v>0.15383206028477492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395461</v>
      </c>
      <c r="O295" s="36">
        <f t="shared" si="60"/>
        <v>0.15383206028477492</v>
      </c>
      <c r="P295" s="31">
        <v>558984</v>
      </c>
      <c r="Q295" s="31">
        <v>2849894</v>
      </c>
      <c r="R295" s="31">
        <v>2612460</v>
      </c>
      <c r="S295" s="31">
        <v>558984</v>
      </c>
      <c r="T295" s="36">
        <f t="shared" si="61"/>
        <v>0.19614203194925847</v>
      </c>
      <c r="U295" s="36">
        <f t="shared" si="62"/>
        <v>-0.29253610121219931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43396343</v>
      </c>
      <c r="E296" s="31">
        <v>43396343</v>
      </c>
      <c r="F296" s="31">
        <v>13145136</v>
      </c>
      <c r="G296" s="36">
        <f t="shared" si="56"/>
        <v>0.30290884188098521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13145136</v>
      </c>
      <c r="O296" s="36">
        <f t="shared" si="60"/>
        <v>0.30290884188098521</v>
      </c>
      <c r="P296" s="31">
        <v>9283855</v>
      </c>
      <c r="Q296" s="31">
        <v>38184147</v>
      </c>
      <c r="R296" s="31">
        <v>59079760</v>
      </c>
      <c r="S296" s="31">
        <v>9283855</v>
      </c>
      <c r="T296" s="36">
        <f t="shared" si="61"/>
        <v>0.24313375391101444</v>
      </c>
      <c r="U296" s="36">
        <f t="shared" si="62"/>
        <v>0.41591354022655458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12696355</v>
      </c>
      <c r="E297" s="31">
        <v>12696355</v>
      </c>
      <c r="F297" s="31">
        <v>1891524</v>
      </c>
      <c r="G297" s="36">
        <f t="shared" si="56"/>
        <v>0.14898165654630799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1891524</v>
      </c>
      <c r="O297" s="36">
        <f t="shared" si="60"/>
        <v>0.14898165654630799</v>
      </c>
      <c r="P297" s="31">
        <v>1546197</v>
      </c>
      <c r="Q297" s="31">
        <v>11241988</v>
      </c>
      <c r="R297" s="31">
        <v>10418066</v>
      </c>
      <c r="S297" s="31">
        <v>1546197</v>
      </c>
      <c r="T297" s="36">
        <f t="shared" si="61"/>
        <v>0.13753768461592381</v>
      </c>
      <c r="U297" s="36">
        <f t="shared" si="62"/>
        <v>0.2233395873876356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113688049</v>
      </c>
      <c r="E298" s="32">
        <f>SUM(E293:E297)</f>
        <v>113688049</v>
      </c>
      <c r="F298" s="32">
        <f>SUM(F293:F297)</f>
        <v>28704127</v>
      </c>
      <c r="G298" s="37">
        <f t="shared" si="56"/>
        <v>0.25248148114495306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28704127</v>
      </c>
      <c r="O298" s="37">
        <f t="shared" si="60"/>
        <v>0.25248148114495306</v>
      </c>
      <c r="P298" s="32">
        <f>SUM(P293:P297)</f>
        <v>22491680</v>
      </c>
      <c r="Q298" s="32">
        <f>SUM(Q293:Q297)</f>
        <v>99246964</v>
      </c>
      <c r="R298" s="32">
        <f>SUM(R293:R297)</f>
        <v>119966002</v>
      </c>
      <c r="S298" s="32">
        <f>SUM(S293:S297)</f>
        <v>22491680</v>
      </c>
      <c r="T298" s="37">
        <f t="shared" si="61"/>
        <v>0.22662335545095363</v>
      </c>
      <c r="U298" s="37">
        <f t="shared" si="62"/>
        <v>0.27621089220547335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309118518</v>
      </c>
      <c r="E299" s="32">
        <f>SUM(E263:E266,E268:E274,E276:E284,E286:E291,E293:E297)</f>
        <v>309118518</v>
      </c>
      <c r="F299" s="32">
        <f>SUM(F263:F266,F268:F274,F276:F284,F286:F291,F293:F297)</f>
        <v>50859952</v>
      </c>
      <c r="G299" s="37">
        <f t="shared" si="56"/>
        <v>0.1645322070287617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50859952</v>
      </c>
      <c r="O299" s="37">
        <f t="shared" si="60"/>
        <v>0.1645322070287617</v>
      </c>
      <c r="P299" s="32">
        <f>SUM(P263:P266,P268:P274,P276:P284,P286:P291,P293:P297)</f>
        <v>52127170</v>
      </c>
      <c r="Q299" s="32">
        <f>SUM(Q263:Q266,Q268:Q274,Q276:Q284,Q286:Q291,Q293:Q297)</f>
        <v>278525059</v>
      </c>
      <c r="R299" s="32">
        <f>SUM(R263:R266,R268:R274,R276:R284,R286:R291,R293:R297)</f>
        <v>319489070</v>
      </c>
      <c r="S299" s="32">
        <f>SUM(S263:S266,S268:S274,S276:S284,S286:S291,S293:S297)</f>
        <v>52127170</v>
      </c>
      <c r="T299" s="37">
        <f t="shared" si="61"/>
        <v>0.18715432710849905</v>
      </c>
      <c r="U299" s="37">
        <f t="shared" si="62"/>
        <v>-2.4310124643252218E-2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1068707211</v>
      </c>
      <c r="E302" s="31">
        <v>1067787858</v>
      </c>
      <c r="F302" s="31">
        <v>230392421</v>
      </c>
      <c r="G302" s="36">
        <f t="shared" ref="G302:G339" si="63">IF(($D302     =0),0,($F302     /$D302     ))</f>
        <v>0.21558048699270918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230392421</v>
      </c>
      <c r="O302" s="36">
        <f t="shared" ref="O302:O339" si="67">IF(($D302     =0),0,($N302     /$D302     ))</f>
        <v>0.21558048699270918</v>
      </c>
      <c r="P302" s="31">
        <v>212036580</v>
      </c>
      <c r="Q302" s="31">
        <v>1049799503</v>
      </c>
      <c r="R302" s="31">
        <v>1022900077</v>
      </c>
      <c r="S302" s="31">
        <v>212036580</v>
      </c>
      <c r="T302" s="36">
        <f t="shared" ref="T302:T339" si="68">IF(($Q302     =0),0,($S302     /$Q302     ))</f>
        <v>0.20197816763492982</v>
      </c>
      <c r="U302" s="36">
        <f t="shared" ref="U302:U339" si="69">IF(($P302     =0),0,(($F302     /$P302     )-1))</f>
        <v>8.6569218386751912E-2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1068707211</v>
      </c>
      <c r="E303" s="32">
        <f>E302</f>
        <v>1067787858</v>
      </c>
      <c r="F303" s="32">
        <f>F302</f>
        <v>230392421</v>
      </c>
      <c r="G303" s="37">
        <f t="shared" si="63"/>
        <v>0.21558048699270918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230392421</v>
      </c>
      <c r="O303" s="37">
        <f t="shared" si="67"/>
        <v>0.21558048699270918</v>
      </c>
      <c r="P303" s="32">
        <f>P302</f>
        <v>212036580</v>
      </c>
      <c r="Q303" s="32">
        <f>Q302</f>
        <v>1049799503</v>
      </c>
      <c r="R303" s="32">
        <f>R302</f>
        <v>1022900077</v>
      </c>
      <c r="S303" s="32">
        <f>S302</f>
        <v>212036580</v>
      </c>
      <c r="T303" s="37">
        <f t="shared" si="68"/>
        <v>0.20197816763492982</v>
      </c>
      <c r="U303" s="37">
        <f t="shared" si="69"/>
        <v>8.6569218386751912E-2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28383440</v>
      </c>
      <c r="E304" s="31">
        <v>28383440</v>
      </c>
      <c r="F304" s="31">
        <v>6138470</v>
      </c>
      <c r="G304" s="36">
        <f t="shared" si="63"/>
        <v>0.21626941625116616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6138470</v>
      </c>
      <c r="O304" s="36">
        <f t="shared" si="67"/>
        <v>0.21626941625116616</v>
      </c>
      <c r="P304" s="31">
        <v>6071111</v>
      </c>
      <c r="Q304" s="31">
        <v>27061284</v>
      </c>
      <c r="R304" s="31">
        <v>28257417</v>
      </c>
      <c r="S304" s="31">
        <v>6071111</v>
      </c>
      <c r="T304" s="36">
        <f t="shared" si="68"/>
        <v>0.2243467457050449</v>
      </c>
      <c r="U304" s="36">
        <f t="shared" si="69"/>
        <v>1.1095003863378583E-2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13365692</v>
      </c>
      <c r="E305" s="31">
        <v>13365692</v>
      </c>
      <c r="F305" s="31">
        <v>2021541</v>
      </c>
      <c r="G305" s="36">
        <f t="shared" si="63"/>
        <v>0.15124850999110259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2021541</v>
      </c>
      <c r="O305" s="36">
        <f t="shared" si="67"/>
        <v>0.15124850999110259</v>
      </c>
      <c r="P305" s="31">
        <v>1710308</v>
      </c>
      <c r="Q305" s="31">
        <v>9070690</v>
      </c>
      <c r="R305" s="31">
        <v>11398667</v>
      </c>
      <c r="S305" s="31">
        <v>1710308</v>
      </c>
      <c r="T305" s="36">
        <f t="shared" si="68"/>
        <v>0.18855324126389503</v>
      </c>
      <c r="U305" s="36">
        <f t="shared" si="69"/>
        <v>0.1819748255869702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15044360</v>
      </c>
      <c r="E306" s="31">
        <v>15044360</v>
      </c>
      <c r="F306" s="31">
        <v>3072821</v>
      </c>
      <c r="G306" s="36">
        <f t="shared" si="63"/>
        <v>0.20425069594186793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3072821</v>
      </c>
      <c r="O306" s="36">
        <f t="shared" si="67"/>
        <v>0.20425069594186793</v>
      </c>
      <c r="P306" s="31">
        <v>2946789</v>
      </c>
      <c r="Q306" s="31">
        <v>13872500</v>
      </c>
      <c r="R306" s="31">
        <v>13834176</v>
      </c>
      <c r="S306" s="31">
        <v>2946789</v>
      </c>
      <c r="T306" s="36">
        <f t="shared" si="68"/>
        <v>0.21241946296630024</v>
      </c>
      <c r="U306" s="36">
        <f t="shared" si="69"/>
        <v>4.2769265122138078E-2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40634844</v>
      </c>
      <c r="E307" s="31">
        <v>40347242</v>
      </c>
      <c r="F307" s="31">
        <v>8365893</v>
      </c>
      <c r="G307" s="36">
        <f t="shared" si="63"/>
        <v>0.20587978632328452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8365893</v>
      </c>
      <c r="O307" s="36">
        <f t="shared" si="67"/>
        <v>0.20587978632328452</v>
      </c>
      <c r="P307" s="31">
        <v>7499614</v>
      </c>
      <c r="Q307" s="31">
        <v>36017707</v>
      </c>
      <c r="R307" s="31">
        <v>36286261</v>
      </c>
      <c r="S307" s="31">
        <v>7499614</v>
      </c>
      <c r="T307" s="36">
        <f t="shared" si="68"/>
        <v>0.20822019569430114</v>
      </c>
      <c r="U307" s="36">
        <f t="shared" si="69"/>
        <v>0.11550981157163553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26329506</v>
      </c>
      <c r="E308" s="31">
        <v>26317720</v>
      </c>
      <c r="F308" s="31">
        <v>4977183</v>
      </c>
      <c r="G308" s="36">
        <f t="shared" si="63"/>
        <v>0.18903442396526543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4977183</v>
      </c>
      <c r="O308" s="36">
        <f t="shared" si="67"/>
        <v>0.18903442396526543</v>
      </c>
      <c r="P308" s="31">
        <v>4507211</v>
      </c>
      <c r="Q308" s="31">
        <v>24899973</v>
      </c>
      <c r="R308" s="31">
        <v>24488336</v>
      </c>
      <c r="S308" s="31">
        <v>4507211</v>
      </c>
      <c r="T308" s="36">
        <f t="shared" si="68"/>
        <v>0.18101268623865577</v>
      </c>
      <c r="U308" s="36">
        <f t="shared" si="69"/>
        <v>0.10427113352359152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3467721</v>
      </c>
      <c r="E309" s="31">
        <v>3467721</v>
      </c>
      <c r="F309" s="31">
        <v>500927</v>
      </c>
      <c r="G309" s="36">
        <f t="shared" si="63"/>
        <v>0.14445423954233919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500927</v>
      </c>
      <c r="O309" s="36">
        <f t="shared" si="67"/>
        <v>0.14445423954233919</v>
      </c>
      <c r="P309" s="31">
        <v>435215</v>
      </c>
      <c r="Q309" s="31">
        <v>3597919</v>
      </c>
      <c r="R309" s="31">
        <v>3638903</v>
      </c>
      <c r="S309" s="31">
        <v>435215</v>
      </c>
      <c r="T309" s="36">
        <f t="shared" si="68"/>
        <v>0.12096297887751226</v>
      </c>
      <c r="U309" s="36">
        <f t="shared" si="69"/>
        <v>0.15098744298794853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127225563</v>
      </c>
      <c r="E310" s="32">
        <f>SUM(E304:E309)</f>
        <v>126926175</v>
      </c>
      <c r="F310" s="32">
        <f>SUM(F304:F309)</f>
        <v>25076835</v>
      </c>
      <c r="G310" s="37">
        <f t="shared" si="63"/>
        <v>0.19710531758464295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25076835</v>
      </c>
      <c r="O310" s="37">
        <f t="shared" si="67"/>
        <v>0.19710531758464295</v>
      </c>
      <c r="P310" s="32">
        <f>SUM(P304:P309)</f>
        <v>23170248</v>
      </c>
      <c r="Q310" s="32">
        <f>SUM(Q304:Q309)</f>
        <v>114520073</v>
      </c>
      <c r="R310" s="32">
        <f>SUM(R304:R309)</f>
        <v>117903760</v>
      </c>
      <c r="S310" s="32">
        <f>SUM(S304:S309)</f>
        <v>23170248</v>
      </c>
      <c r="T310" s="37">
        <f t="shared" si="68"/>
        <v>0.20232477497634846</v>
      </c>
      <c r="U310" s="37">
        <f t="shared" si="69"/>
        <v>8.2285998837819951E-2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32793597</v>
      </c>
      <c r="E311" s="31">
        <v>33302797</v>
      </c>
      <c r="F311" s="31">
        <v>6607436</v>
      </c>
      <c r="G311" s="36">
        <f t="shared" si="63"/>
        <v>0.20148555219483852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6607436</v>
      </c>
      <c r="O311" s="36">
        <f t="shared" si="67"/>
        <v>0.20148555219483852</v>
      </c>
      <c r="P311" s="31">
        <v>6470938</v>
      </c>
      <c r="Q311" s="31">
        <v>31830533</v>
      </c>
      <c r="R311" s="31">
        <v>31198412</v>
      </c>
      <c r="S311" s="31">
        <v>6470938</v>
      </c>
      <c r="T311" s="36">
        <f t="shared" si="68"/>
        <v>0.20329342270203266</v>
      </c>
      <c r="U311" s="36">
        <f t="shared" si="69"/>
        <v>2.1094005227681123E-2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39078614</v>
      </c>
      <c r="E312" s="31">
        <v>39080142</v>
      </c>
      <c r="F312" s="31">
        <v>7146944</v>
      </c>
      <c r="G312" s="36">
        <f t="shared" si="63"/>
        <v>0.18288632242689057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7146944</v>
      </c>
      <c r="O312" s="36">
        <f t="shared" si="67"/>
        <v>0.18288632242689057</v>
      </c>
      <c r="P312" s="31">
        <v>6859489</v>
      </c>
      <c r="Q312" s="31">
        <v>39249276</v>
      </c>
      <c r="R312" s="31">
        <v>36822132</v>
      </c>
      <c r="S312" s="31">
        <v>6859489</v>
      </c>
      <c r="T312" s="36">
        <f t="shared" si="68"/>
        <v>0.17476727468807324</v>
      </c>
      <c r="U312" s="36">
        <f t="shared" si="69"/>
        <v>4.1906182807494918E-2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52701849</v>
      </c>
      <c r="E313" s="31">
        <v>52701849</v>
      </c>
      <c r="F313" s="31">
        <v>4379618</v>
      </c>
      <c r="G313" s="36">
        <f t="shared" si="63"/>
        <v>8.3101790223716818E-2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4379618</v>
      </c>
      <c r="O313" s="36">
        <f t="shared" si="67"/>
        <v>8.3101790223716818E-2</v>
      </c>
      <c r="P313" s="31">
        <v>9635451</v>
      </c>
      <c r="Q313" s="31">
        <v>52304442</v>
      </c>
      <c r="R313" s="31">
        <v>52782718</v>
      </c>
      <c r="S313" s="31">
        <v>9635451</v>
      </c>
      <c r="T313" s="36">
        <f t="shared" si="68"/>
        <v>0.18421859848920671</v>
      </c>
      <c r="U313" s="36">
        <f t="shared" si="69"/>
        <v>-0.54546829203946967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34778354</v>
      </c>
      <c r="E314" s="31">
        <v>34778354</v>
      </c>
      <c r="F314" s="31">
        <v>5852640</v>
      </c>
      <c r="G314" s="36">
        <f t="shared" si="63"/>
        <v>0.1682839849177451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5852640</v>
      </c>
      <c r="O314" s="36">
        <f t="shared" si="67"/>
        <v>0.1682839849177451</v>
      </c>
      <c r="P314" s="31">
        <v>5996206</v>
      </c>
      <c r="Q314" s="31">
        <v>31658605</v>
      </c>
      <c r="R314" s="31">
        <v>33885304</v>
      </c>
      <c r="S314" s="31">
        <v>5996206</v>
      </c>
      <c r="T314" s="36">
        <f t="shared" si="68"/>
        <v>0.18940209146928616</v>
      </c>
      <c r="U314" s="36">
        <f t="shared" si="69"/>
        <v>-2.3942806501310976E-2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18960627</v>
      </c>
      <c r="E315" s="31">
        <v>19298364</v>
      </c>
      <c r="F315" s="31">
        <v>3629618</v>
      </c>
      <c r="G315" s="36">
        <f t="shared" si="63"/>
        <v>0.19142921803166107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3629618</v>
      </c>
      <c r="O315" s="36">
        <f t="shared" si="67"/>
        <v>0.19142921803166107</v>
      </c>
      <c r="P315" s="31">
        <v>4002760</v>
      </c>
      <c r="Q315" s="31">
        <v>21403790</v>
      </c>
      <c r="R315" s="31">
        <v>19387708</v>
      </c>
      <c r="S315" s="31">
        <v>4002760</v>
      </c>
      <c r="T315" s="36">
        <f t="shared" si="68"/>
        <v>0.18701173950968497</v>
      </c>
      <c r="U315" s="36">
        <f t="shared" si="69"/>
        <v>-9.3221177387602605E-2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26212572</v>
      </c>
      <c r="E316" s="31">
        <v>26212572</v>
      </c>
      <c r="F316" s="31">
        <v>4772479</v>
      </c>
      <c r="G316" s="36">
        <f t="shared" si="63"/>
        <v>0.18206832202501913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4772479</v>
      </c>
      <c r="O316" s="36">
        <f t="shared" si="67"/>
        <v>0.18206832202501913</v>
      </c>
      <c r="P316" s="31">
        <v>4659266</v>
      </c>
      <c r="Q316" s="31">
        <v>22486615</v>
      </c>
      <c r="R316" s="31">
        <v>23248032</v>
      </c>
      <c r="S316" s="31">
        <v>4659266</v>
      </c>
      <c r="T316" s="36">
        <f t="shared" si="68"/>
        <v>0.20720175090826254</v>
      </c>
      <c r="U316" s="36">
        <f t="shared" si="69"/>
        <v>2.4298462461683989E-2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204525613</v>
      </c>
      <c r="E317" s="32">
        <f>SUM(E311:E316)</f>
        <v>205374078</v>
      </c>
      <c r="F317" s="32">
        <f>SUM(F311:F316)</f>
        <v>32388735</v>
      </c>
      <c r="G317" s="37">
        <f t="shared" si="63"/>
        <v>0.15836028810728953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32388735</v>
      </c>
      <c r="O317" s="37">
        <f t="shared" si="67"/>
        <v>0.15836028810728953</v>
      </c>
      <c r="P317" s="32">
        <f>SUM(P311:P316)</f>
        <v>37624110</v>
      </c>
      <c r="Q317" s="32">
        <f>SUM(Q311:Q316)</f>
        <v>198933261</v>
      </c>
      <c r="R317" s="32">
        <f>SUM(R311:R316)</f>
        <v>197324306</v>
      </c>
      <c r="S317" s="32">
        <f>SUM(S311:S316)</f>
        <v>37624110</v>
      </c>
      <c r="T317" s="37">
        <f t="shared" si="68"/>
        <v>0.18912930804467132</v>
      </c>
      <c r="U317" s="37">
        <f t="shared" si="69"/>
        <v>-0.13914947091107266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12066541</v>
      </c>
      <c r="E318" s="31">
        <v>12066541</v>
      </c>
      <c r="F318" s="31">
        <v>2604810</v>
      </c>
      <c r="G318" s="36">
        <f t="shared" si="63"/>
        <v>0.21587048019809488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2604810</v>
      </c>
      <c r="O318" s="36">
        <f t="shared" si="67"/>
        <v>0.21587048019809488</v>
      </c>
      <c r="P318" s="31">
        <v>2818799</v>
      </c>
      <c r="Q318" s="31">
        <v>11472113</v>
      </c>
      <c r="R318" s="31">
        <v>11382495</v>
      </c>
      <c r="S318" s="31">
        <v>2818799</v>
      </c>
      <c r="T318" s="36">
        <f t="shared" si="68"/>
        <v>0.24570878965365839</v>
      </c>
      <c r="U318" s="36">
        <f t="shared" si="69"/>
        <v>-7.5914955269957174E-2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23852563</v>
      </c>
      <c r="E319" s="31">
        <v>23852563</v>
      </c>
      <c r="F319" s="31">
        <v>4433124</v>
      </c>
      <c r="G319" s="36">
        <f t="shared" si="63"/>
        <v>0.18585524750526808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4433124</v>
      </c>
      <c r="O319" s="36">
        <f t="shared" si="67"/>
        <v>0.18585524750526808</v>
      </c>
      <c r="P319" s="31">
        <v>4552952</v>
      </c>
      <c r="Q319" s="31">
        <v>21751230</v>
      </c>
      <c r="R319" s="31">
        <v>22278825</v>
      </c>
      <c r="S319" s="31">
        <v>4552952</v>
      </c>
      <c r="T319" s="36">
        <f t="shared" si="68"/>
        <v>0.20931928907008937</v>
      </c>
      <c r="U319" s="36">
        <f t="shared" si="69"/>
        <v>-2.6318748802974468E-2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14124360</v>
      </c>
      <c r="E320" s="31">
        <v>14124360</v>
      </c>
      <c r="F320" s="31">
        <v>2796090</v>
      </c>
      <c r="G320" s="36">
        <f t="shared" si="63"/>
        <v>0.19796224395300036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2796090</v>
      </c>
      <c r="O320" s="36">
        <f t="shared" si="67"/>
        <v>0.19796224395300036</v>
      </c>
      <c r="P320" s="31">
        <v>2766086</v>
      </c>
      <c r="Q320" s="31">
        <v>13060757</v>
      </c>
      <c r="R320" s="31">
        <v>12893657</v>
      </c>
      <c r="S320" s="31">
        <v>2766086</v>
      </c>
      <c r="T320" s="36">
        <f t="shared" si="68"/>
        <v>0.21178603966064141</v>
      </c>
      <c r="U320" s="36">
        <f t="shared" si="69"/>
        <v>1.0847095860360145E-2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11141143</v>
      </c>
      <c r="E321" s="31">
        <v>11145143</v>
      </c>
      <c r="F321" s="31">
        <v>1903790</v>
      </c>
      <c r="G321" s="36">
        <f t="shared" si="63"/>
        <v>0.17087923564036472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1903790</v>
      </c>
      <c r="O321" s="36">
        <f t="shared" si="67"/>
        <v>0.17087923564036472</v>
      </c>
      <c r="P321" s="31">
        <v>1825380</v>
      </c>
      <c r="Q321" s="31">
        <v>9863174</v>
      </c>
      <c r="R321" s="31">
        <v>9559060</v>
      </c>
      <c r="S321" s="31">
        <v>1825380</v>
      </c>
      <c r="T321" s="36">
        <f t="shared" si="68"/>
        <v>0.18507024209448195</v>
      </c>
      <c r="U321" s="36">
        <f t="shared" si="69"/>
        <v>4.2955439415354624E-2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61184607</v>
      </c>
      <c r="E323" s="32">
        <f>SUM(E318:E322)</f>
        <v>61188607</v>
      </c>
      <c r="F323" s="32">
        <f>SUM(F318:F322)</f>
        <v>11737814</v>
      </c>
      <c r="G323" s="37">
        <f t="shared" si="63"/>
        <v>0.19184259858039129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11737814</v>
      </c>
      <c r="O323" s="37">
        <f t="shared" si="67"/>
        <v>0.19184259858039129</v>
      </c>
      <c r="P323" s="32">
        <f>SUM(P318:P322)</f>
        <v>11963217</v>
      </c>
      <c r="Q323" s="32">
        <f>SUM(Q318:Q322)</f>
        <v>56147274</v>
      </c>
      <c r="R323" s="32">
        <f>SUM(R318:R322)</f>
        <v>56114037</v>
      </c>
      <c r="S323" s="32">
        <f>SUM(S318:S322)</f>
        <v>11963217</v>
      </c>
      <c r="T323" s="37">
        <f t="shared" si="68"/>
        <v>0.21306852760117972</v>
      </c>
      <c r="U323" s="37">
        <f t="shared" si="69"/>
        <v>-1.8841336740778036E-2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8894090</v>
      </c>
      <c r="E324" s="31">
        <v>8894090</v>
      </c>
      <c r="F324" s="31">
        <v>2285142</v>
      </c>
      <c r="G324" s="36">
        <f t="shared" si="63"/>
        <v>0.25692813992212804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2285142</v>
      </c>
      <c r="O324" s="36">
        <f t="shared" si="67"/>
        <v>0.25692813992212804</v>
      </c>
      <c r="P324" s="31">
        <v>2177951</v>
      </c>
      <c r="Q324" s="31">
        <v>9825628</v>
      </c>
      <c r="R324" s="31">
        <v>10388561</v>
      </c>
      <c r="S324" s="31">
        <v>2177951</v>
      </c>
      <c r="T324" s="36">
        <f t="shared" si="68"/>
        <v>0.22166023382932878</v>
      </c>
      <c r="U324" s="36">
        <f t="shared" si="69"/>
        <v>4.9216442426849749E-2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25020592</v>
      </c>
      <c r="E325" s="31">
        <v>25020592</v>
      </c>
      <c r="F325" s="31">
        <v>4693809</v>
      </c>
      <c r="G325" s="36">
        <f t="shared" si="63"/>
        <v>0.18759783941163344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4693809</v>
      </c>
      <c r="O325" s="36">
        <f t="shared" si="67"/>
        <v>0.18759783941163344</v>
      </c>
      <c r="P325" s="31">
        <v>4678080</v>
      </c>
      <c r="Q325" s="31">
        <v>22642627</v>
      </c>
      <c r="R325" s="31">
        <v>22639947</v>
      </c>
      <c r="S325" s="31">
        <v>4678080</v>
      </c>
      <c r="T325" s="36">
        <f t="shared" si="68"/>
        <v>0.20660500214926475</v>
      </c>
      <c r="U325" s="36">
        <f t="shared" si="69"/>
        <v>3.362276831520683E-3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34945863</v>
      </c>
      <c r="E326" s="31">
        <v>34945863</v>
      </c>
      <c r="F326" s="31">
        <v>7059736</v>
      </c>
      <c r="G326" s="36">
        <f t="shared" si="63"/>
        <v>0.20201922041530351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7059736</v>
      </c>
      <c r="O326" s="36">
        <f t="shared" si="67"/>
        <v>0.20201922041530351</v>
      </c>
      <c r="P326" s="31">
        <v>6483335</v>
      </c>
      <c r="Q326" s="31">
        <v>33062625</v>
      </c>
      <c r="R326" s="31">
        <v>32330655</v>
      </c>
      <c r="S326" s="31">
        <v>6483335</v>
      </c>
      <c r="T326" s="36">
        <f t="shared" si="68"/>
        <v>0.19609256675778164</v>
      </c>
      <c r="U326" s="36">
        <f t="shared" si="69"/>
        <v>8.8905015705651458E-2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63315359</v>
      </c>
      <c r="E327" s="31">
        <v>63526449</v>
      </c>
      <c r="F327" s="31">
        <v>10178409</v>
      </c>
      <c r="G327" s="36">
        <f t="shared" si="63"/>
        <v>0.16075734483318652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10178409</v>
      </c>
      <c r="O327" s="36">
        <f t="shared" si="67"/>
        <v>0.16075734483318652</v>
      </c>
      <c r="P327" s="31">
        <v>10098933</v>
      </c>
      <c r="Q327" s="31">
        <v>63142953</v>
      </c>
      <c r="R327" s="31">
        <v>63800532</v>
      </c>
      <c r="S327" s="31">
        <v>10098933</v>
      </c>
      <c r="T327" s="36">
        <f t="shared" si="68"/>
        <v>0.15993761013996288</v>
      </c>
      <c r="U327" s="36">
        <f t="shared" si="69"/>
        <v>7.8697422787139537E-3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24044700</v>
      </c>
      <c r="E328" s="31">
        <v>24044700</v>
      </c>
      <c r="F328" s="31">
        <v>4905640</v>
      </c>
      <c r="G328" s="36">
        <f t="shared" si="63"/>
        <v>0.20402167629456802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4905640</v>
      </c>
      <c r="O328" s="36">
        <f t="shared" si="67"/>
        <v>0.20402167629456802</v>
      </c>
      <c r="P328" s="31">
        <v>5734344</v>
      </c>
      <c r="Q328" s="31">
        <v>25206900</v>
      </c>
      <c r="R328" s="31">
        <v>25231300</v>
      </c>
      <c r="S328" s="31">
        <v>5734344</v>
      </c>
      <c r="T328" s="36">
        <f t="shared" si="68"/>
        <v>0.22749104411887222</v>
      </c>
      <c r="U328" s="36">
        <f t="shared" si="69"/>
        <v>-0.14451592021685478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33679219</v>
      </c>
      <c r="E329" s="31">
        <v>33679219</v>
      </c>
      <c r="F329" s="31">
        <v>5353564</v>
      </c>
      <c r="G329" s="36">
        <f t="shared" si="63"/>
        <v>0.15895748651416175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5353564</v>
      </c>
      <c r="O329" s="36">
        <f t="shared" si="67"/>
        <v>0.15895748651416175</v>
      </c>
      <c r="P329" s="31">
        <v>6269131</v>
      </c>
      <c r="Q329" s="31">
        <v>34621799</v>
      </c>
      <c r="R329" s="31">
        <v>33337830</v>
      </c>
      <c r="S329" s="31">
        <v>6269131</v>
      </c>
      <c r="T329" s="36">
        <f t="shared" si="68"/>
        <v>0.1810746749468449</v>
      </c>
      <c r="U329" s="36">
        <f t="shared" si="69"/>
        <v>-0.14604368611853857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17169309</v>
      </c>
      <c r="E330" s="31">
        <v>17169309</v>
      </c>
      <c r="F330" s="31">
        <v>5246767</v>
      </c>
      <c r="G330" s="36">
        <f t="shared" si="63"/>
        <v>0.3055898755156658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5246767</v>
      </c>
      <c r="O330" s="36">
        <f t="shared" si="67"/>
        <v>0.3055898755156658</v>
      </c>
      <c r="P330" s="31">
        <v>4033877</v>
      </c>
      <c r="Q330" s="31">
        <v>17500723</v>
      </c>
      <c r="R330" s="31">
        <v>21753563</v>
      </c>
      <c r="S330" s="31">
        <v>4033877</v>
      </c>
      <c r="T330" s="36">
        <f t="shared" si="68"/>
        <v>0.23049773429360604</v>
      </c>
      <c r="U330" s="36">
        <f t="shared" si="69"/>
        <v>0.30067599978878889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8016435</v>
      </c>
      <c r="E331" s="31">
        <v>8116435</v>
      </c>
      <c r="F331" s="31">
        <v>1630345</v>
      </c>
      <c r="G331" s="36">
        <f t="shared" si="63"/>
        <v>0.2033753158355304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1630345</v>
      </c>
      <c r="O331" s="36">
        <f t="shared" si="67"/>
        <v>0.2033753158355304</v>
      </c>
      <c r="P331" s="31">
        <v>1568545</v>
      </c>
      <c r="Q331" s="31">
        <v>7916544</v>
      </c>
      <c r="R331" s="31">
        <v>7307338</v>
      </c>
      <c r="S331" s="31">
        <v>1568545</v>
      </c>
      <c r="T331" s="36">
        <f t="shared" si="68"/>
        <v>0.19813507005076963</v>
      </c>
      <c r="U331" s="36">
        <f t="shared" si="69"/>
        <v>3.9399570939947504E-2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215085567</v>
      </c>
      <c r="E332" s="32">
        <f>SUM(E324:E331)</f>
        <v>215396657</v>
      </c>
      <c r="F332" s="32">
        <f>SUM(F324:F331)</f>
        <v>41353412</v>
      </c>
      <c r="G332" s="37">
        <f t="shared" si="63"/>
        <v>0.19226493240246101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41353412</v>
      </c>
      <c r="O332" s="37">
        <f t="shared" si="67"/>
        <v>0.19226493240246101</v>
      </c>
      <c r="P332" s="32">
        <f>SUM(P324:P331)</f>
        <v>41044196</v>
      </c>
      <c r="Q332" s="32">
        <f>SUM(Q324:Q331)</f>
        <v>213919799</v>
      </c>
      <c r="R332" s="32">
        <f>SUM(R324:R331)</f>
        <v>216789726</v>
      </c>
      <c r="S332" s="32">
        <f>SUM(S324:S331)</f>
        <v>41044196</v>
      </c>
      <c r="T332" s="37">
        <f t="shared" si="68"/>
        <v>0.19186721468450893</v>
      </c>
      <c r="U332" s="37">
        <f t="shared" si="69"/>
        <v>7.5337326622257894E-3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1557576</v>
      </c>
      <c r="E333" s="31">
        <v>1557576</v>
      </c>
      <c r="F333" s="31">
        <v>387811</v>
      </c>
      <c r="G333" s="36">
        <f t="shared" si="63"/>
        <v>0.2489836772009841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387811</v>
      </c>
      <c r="O333" s="36">
        <f t="shared" si="67"/>
        <v>0.2489836772009841</v>
      </c>
      <c r="P333" s="31">
        <v>357834</v>
      </c>
      <c r="Q333" s="31">
        <v>1620468</v>
      </c>
      <c r="R333" s="31">
        <v>1485252</v>
      </c>
      <c r="S333" s="31">
        <v>357834</v>
      </c>
      <c r="T333" s="36">
        <f t="shared" si="68"/>
        <v>0.22082139233850961</v>
      </c>
      <c r="U333" s="36">
        <f t="shared" si="69"/>
        <v>8.3773481558488072E-2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3928862</v>
      </c>
      <c r="E334" s="31">
        <v>3928862</v>
      </c>
      <c r="F334" s="31">
        <v>859285</v>
      </c>
      <c r="G334" s="36">
        <f t="shared" si="63"/>
        <v>0.21871091425456021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859285</v>
      </c>
      <c r="O334" s="36">
        <f t="shared" si="67"/>
        <v>0.21871091425456021</v>
      </c>
      <c r="P334" s="31">
        <v>760999</v>
      </c>
      <c r="Q334" s="31">
        <v>3212177</v>
      </c>
      <c r="R334" s="31">
        <v>3404036</v>
      </c>
      <c r="S334" s="31">
        <v>760999</v>
      </c>
      <c r="T334" s="36">
        <f t="shared" si="68"/>
        <v>0.23691066837225969</v>
      </c>
      <c r="U334" s="36">
        <f t="shared" si="69"/>
        <v>0.12915391478832428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11930510</v>
      </c>
      <c r="E335" s="31">
        <v>11930510</v>
      </c>
      <c r="F335" s="31">
        <v>2650905</v>
      </c>
      <c r="G335" s="36">
        <f t="shared" si="63"/>
        <v>0.22219544679984343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2650905</v>
      </c>
      <c r="O335" s="36">
        <f t="shared" si="67"/>
        <v>0.22219544679984343</v>
      </c>
      <c r="P335" s="31">
        <v>2124484</v>
      </c>
      <c r="Q335" s="31">
        <v>11182501</v>
      </c>
      <c r="R335" s="31">
        <v>10993921</v>
      </c>
      <c r="S335" s="31">
        <v>2124484</v>
      </c>
      <c r="T335" s="36">
        <f t="shared" si="68"/>
        <v>0.18998290275136126</v>
      </c>
      <c r="U335" s="36">
        <f t="shared" si="69"/>
        <v>0.24778769809516099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829131</v>
      </c>
      <c r="E336" s="31">
        <v>829131</v>
      </c>
      <c r="F336" s="31">
        <v>49436</v>
      </c>
      <c r="G336" s="36">
        <f t="shared" si="63"/>
        <v>5.9623871257979744E-2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49436</v>
      </c>
      <c r="O336" s="36">
        <f t="shared" si="67"/>
        <v>5.9623871257979744E-2</v>
      </c>
      <c r="P336" s="31">
        <v>84202</v>
      </c>
      <c r="Q336" s="31">
        <v>404013</v>
      </c>
      <c r="R336" s="31">
        <v>699913</v>
      </c>
      <c r="S336" s="31">
        <v>84202</v>
      </c>
      <c r="T336" s="36">
        <f t="shared" si="68"/>
        <v>0.2084140856853616</v>
      </c>
      <c r="U336" s="36">
        <f t="shared" si="69"/>
        <v>-0.41288805491556024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18246079</v>
      </c>
      <c r="E337" s="32">
        <f>SUM(E333:E336)</f>
        <v>18246079</v>
      </c>
      <c r="F337" s="32">
        <f>SUM(F333:F336)</f>
        <v>3947437</v>
      </c>
      <c r="G337" s="37">
        <f t="shared" si="63"/>
        <v>0.21634439925421786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3947437</v>
      </c>
      <c r="O337" s="37">
        <f t="shared" si="67"/>
        <v>0.21634439925421786</v>
      </c>
      <c r="P337" s="32">
        <f>SUM(P333:P336)</f>
        <v>3327519</v>
      </c>
      <c r="Q337" s="32">
        <f>SUM(Q333:Q336)</f>
        <v>16419159</v>
      </c>
      <c r="R337" s="32">
        <f>SUM(R333:R336)</f>
        <v>16583122</v>
      </c>
      <c r="S337" s="32">
        <f>SUM(S333:S336)</f>
        <v>3327519</v>
      </c>
      <c r="T337" s="37">
        <f t="shared" si="68"/>
        <v>0.20266074529152192</v>
      </c>
      <c r="U337" s="37">
        <f t="shared" si="69"/>
        <v>0.18630036372444447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1694974640</v>
      </c>
      <c r="E338" s="32">
        <f>SUM(E302,E304:E309,E311:E316,E318:E322,E324:E331,E333:E336)</f>
        <v>1694919454</v>
      </c>
      <c r="F338" s="32">
        <f>SUM(F302,F304:F309,F311:F316,F318:F322,F324:F331,F333:F336)</f>
        <v>344896654</v>
      </c>
      <c r="G338" s="37">
        <f t="shared" si="63"/>
        <v>0.20348189634270869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344896654</v>
      </c>
      <c r="O338" s="37">
        <f t="shared" si="67"/>
        <v>0.20348189634270869</v>
      </c>
      <c r="P338" s="32">
        <f>SUM(P302,P304:P309,P311:P316,P318:P322,P324:P331,P333:P336)</f>
        <v>329165870</v>
      </c>
      <c r="Q338" s="32">
        <f>SUM(Q302,Q304:Q309,Q311:Q316,Q318:Q322,Q324:Q331,Q333:Q336)</f>
        <v>1649739069</v>
      </c>
      <c r="R338" s="32">
        <f>SUM(R302,R304:R309,R311:R316,R318:R322,R324:R331,R333:R336)</f>
        <v>1627615028</v>
      </c>
      <c r="S338" s="32">
        <f>SUM(S302,S304:S309,S311:S316,S318:S322,S324:S331,S333:S336)</f>
        <v>329165870</v>
      </c>
      <c r="T338" s="37">
        <f t="shared" si="68"/>
        <v>0.19952601971142384</v>
      </c>
      <c r="U338" s="37">
        <f t="shared" si="69"/>
        <v>4.7789839207813323E-2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12261305412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12270364929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2408774783</v>
      </c>
      <c r="G339" s="39">
        <f t="shared" si="63"/>
        <v>0.19645337115920458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2408774783</v>
      </c>
      <c r="O339" s="39">
        <f t="shared" si="67"/>
        <v>0.19645337115920458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4092011739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11187191693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11609660685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4092011739</v>
      </c>
      <c r="T339" s="39">
        <f t="shared" si="68"/>
        <v>0.36577649255446615</v>
      </c>
      <c r="U339" s="39">
        <f t="shared" si="69"/>
        <v>-0.41134704965713198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606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434298556</v>
      </c>
      <c r="E8" s="31">
        <v>435222556</v>
      </c>
      <c r="F8" s="31">
        <v>105476723</v>
      </c>
      <c r="G8" s="36">
        <f>IF(($D8       =0),0,($F8       /$D8       ))</f>
        <v>0.24286685171479133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105476723</v>
      </c>
      <c r="O8" s="36">
        <f>IF(($D8       =0),0,($N8       /$D8       ))</f>
        <v>0.24286685171479133</v>
      </c>
      <c r="P8" s="31">
        <v>108380544</v>
      </c>
      <c r="Q8" s="31">
        <v>409642752</v>
      </c>
      <c r="R8" s="31">
        <v>385588758</v>
      </c>
      <c r="S8" s="31">
        <v>108380544</v>
      </c>
      <c r="T8" s="36">
        <f>IF(($Q8       =0),0,($S8       /$Q8       ))</f>
        <v>0.26457332265944744</v>
      </c>
      <c r="U8" s="36">
        <f>IF(($P8       =0),0,(($F8       /$P8       )-1))</f>
        <v>-2.6792825472438997E-2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532241590</v>
      </c>
      <c r="E9" s="31">
        <v>532241590</v>
      </c>
      <c r="F9" s="31">
        <v>73788861</v>
      </c>
      <c r="G9" s="36">
        <f>IF(($D9       =0),0,($F9       /$D9       ))</f>
        <v>0.13863790877372059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73788861</v>
      </c>
      <c r="O9" s="36">
        <f>IF(($D9       =0),0,($N9       /$D9       ))</f>
        <v>0.13863790877372059</v>
      </c>
      <c r="P9" s="31">
        <v>77372121</v>
      </c>
      <c r="Q9" s="31">
        <v>663689710</v>
      </c>
      <c r="R9" s="31">
        <v>672268410</v>
      </c>
      <c r="S9" s="31">
        <v>77372121</v>
      </c>
      <c r="T9" s="36">
        <f>IF(($Q9       =0),0,($S9       /$Q9       ))</f>
        <v>0.11657875635890151</v>
      </c>
      <c r="U9" s="36">
        <f>IF(($P9       =0),0,(($F9       /$P9       )-1))</f>
        <v>-4.6312030143260463E-2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966540146</v>
      </c>
      <c r="E10" s="32">
        <f>SUM(E8:E9)</f>
        <v>967464146</v>
      </c>
      <c r="F10" s="32">
        <f>SUM(F8:F9)</f>
        <v>179265584</v>
      </c>
      <c r="G10" s="37">
        <f t="shared" ref="G10:G54" si="0">IF(($D10      =0),0,($F10      /$D10      ))</f>
        <v>0.18547143100251523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179265584</v>
      </c>
      <c r="O10" s="37">
        <f t="shared" ref="O10:O54" si="4">IF(($D10      =0),0,($N10      /$D10      ))</f>
        <v>0.18547143100251523</v>
      </c>
      <c r="P10" s="32">
        <f>SUM(P8:P9)</f>
        <v>185752665</v>
      </c>
      <c r="Q10" s="32">
        <f>SUM(Q8:Q9)</f>
        <v>1073332462</v>
      </c>
      <c r="R10" s="32">
        <f>SUM(R8:R9)</f>
        <v>1057857168</v>
      </c>
      <c r="S10" s="32">
        <f>SUM(S8:S9)</f>
        <v>185752665</v>
      </c>
      <c r="T10" s="37">
        <f t="shared" ref="T10:T54" si="5">IF(($Q10      =0),0,($S10      /$Q10      ))</f>
        <v>0.17306162962208069</v>
      </c>
      <c r="U10" s="37">
        <f t="shared" ref="U10:U54" si="6">IF(($P10      =0),0,(($F10      /$P10      )-1))</f>
        <v>-3.4923219001999239E-2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22110654</v>
      </c>
      <c r="E11" s="31">
        <v>22110654</v>
      </c>
      <c r="F11" s="31">
        <v>3480859</v>
      </c>
      <c r="G11" s="36">
        <f t="shared" si="0"/>
        <v>0.15742903850786141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3480859</v>
      </c>
      <c r="O11" s="36">
        <f t="shared" si="4"/>
        <v>0.15742903850786141</v>
      </c>
      <c r="P11" s="31">
        <v>3692388</v>
      </c>
      <c r="Q11" s="31">
        <v>22661473</v>
      </c>
      <c r="R11" s="31">
        <v>23044229</v>
      </c>
      <c r="S11" s="31">
        <v>3692388</v>
      </c>
      <c r="T11" s="36">
        <f t="shared" si="5"/>
        <v>0.16293680468167271</v>
      </c>
      <c r="U11" s="36">
        <f t="shared" si="6"/>
        <v>-5.728785815575177E-2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1164617</v>
      </c>
      <c r="E12" s="31">
        <v>1164617</v>
      </c>
      <c r="F12" s="31">
        <v>254032</v>
      </c>
      <c r="G12" s="36">
        <f t="shared" si="0"/>
        <v>0.21812492862460361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254032</v>
      </c>
      <c r="O12" s="36">
        <f t="shared" si="4"/>
        <v>0.21812492862460361</v>
      </c>
      <c r="P12" s="31">
        <v>214450</v>
      </c>
      <c r="Q12" s="31">
        <v>1013184</v>
      </c>
      <c r="R12" s="31">
        <v>1040562</v>
      </c>
      <c r="S12" s="31">
        <v>214450</v>
      </c>
      <c r="T12" s="36">
        <f t="shared" si="5"/>
        <v>0.21165948139725854</v>
      </c>
      <c r="U12" s="36">
        <f t="shared" si="6"/>
        <v>0.18457449288878536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14408790</v>
      </c>
      <c r="E13" s="31">
        <v>14408790</v>
      </c>
      <c r="F13" s="31">
        <v>738273</v>
      </c>
      <c r="G13" s="36">
        <f t="shared" si="0"/>
        <v>5.1237681998280216E-2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738273</v>
      </c>
      <c r="O13" s="36">
        <f t="shared" si="4"/>
        <v>5.1237681998280216E-2</v>
      </c>
      <c r="P13" s="31">
        <v>2334519</v>
      </c>
      <c r="Q13" s="31">
        <v>14140200</v>
      </c>
      <c r="R13" s="31">
        <v>13125200</v>
      </c>
      <c r="S13" s="31">
        <v>2334519</v>
      </c>
      <c r="T13" s="36">
        <f t="shared" si="5"/>
        <v>0.16509801841558111</v>
      </c>
      <c r="U13" s="36">
        <f t="shared" si="6"/>
        <v>-0.6837579818369437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15968525</v>
      </c>
      <c r="E14" s="31">
        <v>15968525</v>
      </c>
      <c r="F14" s="31">
        <v>3169680</v>
      </c>
      <c r="G14" s="36">
        <f t="shared" si="0"/>
        <v>0.19849547782277949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3169680</v>
      </c>
      <c r="O14" s="36">
        <f t="shared" si="4"/>
        <v>0.19849547782277949</v>
      </c>
      <c r="P14" s="31">
        <v>3403509</v>
      </c>
      <c r="Q14" s="31">
        <v>13436702</v>
      </c>
      <c r="R14" s="31">
        <v>14096102</v>
      </c>
      <c r="S14" s="31">
        <v>3403509</v>
      </c>
      <c r="T14" s="36">
        <f t="shared" si="5"/>
        <v>0.2532994331495928</v>
      </c>
      <c r="U14" s="36">
        <f t="shared" si="6"/>
        <v>-6.8702330447781956E-2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63812609</v>
      </c>
      <c r="E16" s="31">
        <v>63812609</v>
      </c>
      <c r="F16" s="31">
        <v>10983636</v>
      </c>
      <c r="G16" s="36">
        <f t="shared" si="0"/>
        <v>0.17212328679430738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10983636</v>
      </c>
      <c r="O16" s="36">
        <f t="shared" si="4"/>
        <v>0.17212328679430738</v>
      </c>
      <c r="P16" s="31">
        <v>12142884</v>
      </c>
      <c r="Q16" s="31">
        <v>56704334</v>
      </c>
      <c r="R16" s="31">
        <v>59339496</v>
      </c>
      <c r="S16" s="31">
        <v>12142884</v>
      </c>
      <c r="T16" s="36">
        <f t="shared" si="5"/>
        <v>0.2141438430438139</v>
      </c>
      <c r="U16" s="36">
        <f t="shared" si="6"/>
        <v>-9.5467271201800208E-2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284291</v>
      </c>
      <c r="E17" s="31">
        <v>284291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1883</v>
      </c>
      <c r="Q17" s="31">
        <v>146090</v>
      </c>
      <c r="R17" s="31">
        <v>266454</v>
      </c>
      <c r="S17" s="31">
        <v>1883</v>
      </c>
      <c r="T17" s="36">
        <f t="shared" si="5"/>
        <v>1.2889314805941543E-2</v>
      </c>
      <c r="U17" s="36">
        <f t="shared" si="6"/>
        <v>-1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0</v>
      </c>
      <c r="E18" s="31">
        <v>0</v>
      </c>
      <c r="F18" s="31">
        <v>0</v>
      </c>
      <c r="G18" s="36">
        <f t="shared" si="0"/>
        <v>0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0</v>
      </c>
      <c r="O18" s="36">
        <f t="shared" si="4"/>
        <v>0</v>
      </c>
      <c r="P18" s="31">
        <v>0</v>
      </c>
      <c r="Q18" s="31">
        <v>0</v>
      </c>
      <c r="R18" s="31">
        <v>0</v>
      </c>
      <c r="S18" s="31">
        <v>0</v>
      </c>
      <c r="T18" s="36">
        <f t="shared" si="5"/>
        <v>0</v>
      </c>
      <c r="U18" s="36">
        <f t="shared" si="6"/>
        <v>0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117749486</v>
      </c>
      <c r="E19" s="32">
        <f>SUM(E11:E18)</f>
        <v>117749486</v>
      </c>
      <c r="F19" s="32">
        <f>SUM(F11:F18)</f>
        <v>18626480</v>
      </c>
      <c r="G19" s="37">
        <f t="shared" si="0"/>
        <v>0.15818735718302837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18626480</v>
      </c>
      <c r="O19" s="37">
        <f t="shared" si="4"/>
        <v>0.15818735718302837</v>
      </c>
      <c r="P19" s="32">
        <f>SUM(P11:P18)</f>
        <v>21789633</v>
      </c>
      <c r="Q19" s="32">
        <f>SUM(Q11:Q18)</f>
        <v>108101983</v>
      </c>
      <c r="R19" s="32">
        <f>SUM(R11:R18)</f>
        <v>110912043</v>
      </c>
      <c r="S19" s="32">
        <f>SUM(S11:S18)</f>
        <v>21789633</v>
      </c>
      <c r="T19" s="37">
        <f t="shared" si="5"/>
        <v>0.20156552539836387</v>
      </c>
      <c r="U19" s="37">
        <f t="shared" si="6"/>
        <v>-0.14516779607990649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0</v>
      </c>
      <c r="E20" s="31">
        <v>0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0</v>
      </c>
      <c r="Q20" s="31">
        <v>0</v>
      </c>
      <c r="R20" s="31">
        <v>0</v>
      </c>
      <c r="S20" s="31">
        <v>0</v>
      </c>
      <c r="T20" s="36">
        <f t="shared" si="5"/>
        <v>0</v>
      </c>
      <c r="U20" s="36">
        <f t="shared" si="6"/>
        <v>0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2579904</v>
      </c>
      <c r="E23" s="31">
        <v>2579904</v>
      </c>
      <c r="F23" s="31">
        <v>543934</v>
      </c>
      <c r="G23" s="36">
        <f t="shared" si="0"/>
        <v>0.2108349768053385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543934</v>
      </c>
      <c r="O23" s="36">
        <f t="shared" si="4"/>
        <v>0.2108349768053385</v>
      </c>
      <c r="P23" s="31">
        <v>500635</v>
      </c>
      <c r="Q23" s="31">
        <v>1969076</v>
      </c>
      <c r="R23" s="31">
        <v>2030167</v>
      </c>
      <c r="S23" s="31">
        <v>500635</v>
      </c>
      <c r="T23" s="36">
        <f t="shared" si="5"/>
        <v>0.25424869329573874</v>
      </c>
      <c r="U23" s="36">
        <f t="shared" si="6"/>
        <v>8.6488160036753303E-2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2366174</v>
      </c>
      <c r="E24" s="31">
        <v>2366174</v>
      </c>
      <c r="F24" s="31">
        <v>431986</v>
      </c>
      <c r="G24" s="36">
        <f t="shared" si="0"/>
        <v>0.18256730062962404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431986</v>
      </c>
      <c r="O24" s="36">
        <f t="shared" si="4"/>
        <v>0.18256730062962404</v>
      </c>
      <c r="P24" s="31">
        <v>419212</v>
      </c>
      <c r="Q24" s="31">
        <v>2167325</v>
      </c>
      <c r="R24" s="31">
        <v>2167325</v>
      </c>
      <c r="S24" s="31">
        <v>419212</v>
      </c>
      <c r="T24" s="36">
        <f t="shared" si="5"/>
        <v>0.19342369049404221</v>
      </c>
      <c r="U24" s="36">
        <f t="shared" si="6"/>
        <v>3.0471455969771855E-2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5892803</v>
      </c>
      <c r="E25" s="31">
        <v>5892803</v>
      </c>
      <c r="F25" s="31">
        <v>1427894</v>
      </c>
      <c r="G25" s="36">
        <f t="shared" si="0"/>
        <v>0.24231151117727845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1427894</v>
      </c>
      <c r="O25" s="36">
        <f t="shared" si="4"/>
        <v>0.24231151117727845</v>
      </c>
      <c r="P25" s="31">
        <v>1508013</v>
      </c>
      <c r="Q25" s="31">
        <v>5298022</v>
      </c>
      <c r="R25" s="31">
        <v>5298022</v>
      </c>
      <c r="S25" s="31">
        <v>1508013</v>
      </c>
      <c r="T25" s="36">
        <f t="shared" si="5"/>
        <v>0.28463698338738497</v>
      </c>
      <c r="U25" s="36">
        <f t="shared" si="6"/>
        <v>-5.3128852337479882E-2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0</v>
      </c>
      <c r="E26" s="31">
        <v>0</v>
      </c>
      <c r="F26" s="31">
        <v>0</v>
      </c>
      <c r="G26" s="36">
        <f t="shared" si="0"/>
        <v>0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0</v>
      </c>
      <c r="O26" s="36">
        <f t="shared" si="4"/>
        <v>0</v>
      </c>
      <c r="P26" s="31">
        <v>0</v>
      </c>
      <c r="Q26" s="31">
        <v>0</v>
      </c>
      <c r="R26" s="31">
        <v>0</v>
      </c>
      <c r="S26" s="31">
        <v>0</v>
      </c>
      <c r="T26" s="36">
        <f t="shared" si="5"/>
        <v>0</v>
      </c>
      <c r="U26" s="36">
        <f t="shared" si="6"/>
        <v>0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10838881</v>
      </c>
      <c r="E27" s="32">
        <f>SUM(E20:E26)</f>
        <v>10838881</v>
      </c>
      <c r="F27" s="32">
        <f>SUM(F20:F26)</f>
        <v>2403814</v>
      </c>
      <c r="G27" s="37">
        <f t="shared" si="0"/>
        <v>0.22177695280536802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2403814</v>
      </c>
      <c r="O27" s="37">
        <f t="shared" si="4"/>
        <v>0.22177695280536802</v>
      </c>
      <c r="P27" s="32">
        <f>SUM(P20:P26)</f>
        <v>2427860</v>
      </c>
      <c r="Q27" s="32">
        <f>SUM(Q20:Q26)</f>
        <v>9434423</v>
      </c>
      <c r="R27" s="32">
        <f>SUM(R20:R26)</f>
        <v>9495514</v>
      </c>
      <c r="S27" s="32">
        <f>SUM(S20:S26)</f>
        <v>2427860</v>
      </c>
      <c r="T27" s="37">
        <f t="shared" si="5"/>
        <v>0.2573405920001679</v>
      </c>
      <c r="U27" s="37">
        <f t="shared" si="6"/>
        <v>-9.9041954643184216E-3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9676615</v>
      </c>
      <c r="E28" s="31">
        <v>9676615</v>
      </c>
      <c r="F28" s="31">
        <v>2733089</v>
      </c>
      <c r="G28" s="36">
        <f t="shared" si="0"/>
        <v>0.28244267236011766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2733089</v>
      </c>
      <c r="O28" s="36">
        <f t="shared" si="4"/>
        <v>0.28244267236011766</v>
      </c>
      <c r="P28" s="31">
        <v>2496814</v>
      </c>
      <c r="Q28" s="31">
        <v>10030626</v>
      </c>
      <c r="R28" s="31">
        <v>10219308</v>
      </c>
      <c r="S28" s="31">
        <v>2496814</v>
      </c>
      <c r="T28" s="36">
        <f t="shared" si="5"/>
        <v>0.24891906048535756</v>
      </c>
      <c r="U28" s="36">
        <f t="shared" si="6"/>
        <v>9.4630597233113845E-2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83520</v>
      </c>
      <c r="R29" s="31">
        <v>33520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2860151</v>
      </c>
      <c r="E30" s="31">
        <v>2860151</v>
      </c>
      <c r="F30" s="31">
        <v>457960</v>
      </c>
      <c r="G30" s="36">
        <f t="shared" si="0"/>
        <v>0.16011742037395929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457960</v>
      </c>
      <c r="O30" s="36">
        <f t="shared" si="4"/>
        <v>0.16011742037395929</v>
      </c>
      <c r="P30" s="31">
        <v>670833</v>
      </c>
      <c r="Q30" s="31">
        <v>4784543</v>
      </c>
      <c r="R30" s="31">
        <v>4784582</v>
      </c>
      <c r="S30" s="31">
        <v>670833</v>
      </c>
      <c r="T30" s="36">
        <f t="shared" si="5"/>
        <v>0.14020837517815182</v>
      </c>
      <c r="U30" s="36">
        <f t="shared" si="6"/>
        <v>-0.31732636885782306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384</v>
      </c>
      <c r="E32" s="31">
        <v>384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382</v>
      </c>
      <c r="R32" s="31">
        <v>375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24455137</v>
      </c>
      <c r="E33" s="31">
        <v>24450137</v>
      </c>
      <c r="F33" s="31">
        <v>7281699</v>
      </c>
      <c r="G33" s="36">
        <f t="shared" si="0"/>
        <v>0.29775744049195063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7281699</v>
      </c>
      <c r="O33" s="36">
        <f t="shared" si="4"/>
        <v>0.29775744049195063</v>
      </c>
      <c r="P33" s="31">
        <v>6965545</v>
      </c>
      <c r="Q33" s="31">
        <v>20852061</v>
      </c>
      <c r="R33" s="31">
        <v>30591979</v>
      </c>
      <c r="S33" s="31">
        <v>6965545</v>
      </c>
      <c r="T33" s="36">
        <f t="shared" si="5"/>
        <v>0.3340458768080527</v>
      </c>
      <c r="U33" s="36">
        <f t="shared" si="6"/>
        <v>4.5388264665578992E-2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36992287</v>
      </c>
      <c r="E35" s="32">
        <f>SUM(E28:E34)</f>
        <v>36987287</v>
      </c>
      <c r="F35" s="32">
        <f>SUM(F28:F34)</f>
        <v>10472748</v>
      </c>
      <c r="G35" s="37">
        <f t="shared" si="0"/>
        <v>0.28310625942105172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10472748</v>
      </c>
      <c r="O35" s="37">
        <f t="shared" si="4"/>
        <v>0.28310625942105172</v>
      </c>
      <c r="P35" s="32">
        <f>SUM(P28:P34)</f>
        <v>10133192</v>
      </c>
      <c r="Q35" s="32">
        <f>SUM(Q28:Q34)</f>
        <v>35751132</v>
      </c>
      <c r="R35" s="32">
        <f>SUM(R28:R34)</f>
        <v>45629764</v>
      </c>
      <c r="S35" s="32">
        <f>SUM(S28:S34)</f>
        <v>10133192</v>
      </c>
      <c r="T35" s="37">
        <f t="shared" si="5"/>
        <v>0.2834369552270401</v>
      </c>
      <c r="U35" s="37">
        <f t="shared" si="6"/>
        <v>3.3509283155791492E-2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8203680</v>
      </c>
      <c r="E36" s="31">
        <v>8203680</v>
      </c>
      <c r="F36" s="31">
        <v>2067627</v>
      </c>
      <c r="G36" s="36">
        <f t="shared" si="0"/>
        <v>0.25203652507167518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2067627</v>
      </c>
      <c r="O36" s="36">
        <f t="shared" si="4"/>
        <v>0.25203652507167518</v>
      </c>
      <c r="P36" s="31">
        <v>1778437</v>
      </c>
      <c r="Q36" s="31">
        <v>9481572</v>
      </c>
      <c r="R36" s="31">
        <v>9574368</v>
      </c>
      <c r="S36" s="31">
        <v>1778437</v>
      </c>
      <c r="T36" s="36">
        <f t="shared" si="5"/>
        <v>0.1875677366580141</v>
      </c>
      <c r="U36" s="36">
        <f t="shared" si="6"/>
        <v>0.16260907752144149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1651576</v>
      </c>
      <c r="E37" s="31">
        <v>1651611</v>
      </c>
      <c r="F37" s="31">
        <v>309493</v>
      </c>
      <c r="G37" s="36">
        <f t="shared" si="0"/>
        <v>0.18739252689552283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309493</v>
      </c>
      <c r="O37" s="36">
        <f t="shared" si="4"/>
        <v>0.18739252689552283</v>
      </c>
      <c r="P37" s="31">
        <v>216604</v>
      </c>
      <c r="Q37" s="31">
        <v>1971400</v>
      </c>
      <c r="R37" s="31">
        <v>1717477</v>
      </c>
      <c r="S37" s="31">
        <v>216604</v>
      </c>
      <c r="T37" s="36">
        <f t="shared" si="5"/>
        <v>0.10987318656792128</v>
      </c>
      <c r="U37" s="36">
        <f t="shared" si="6"/>
        <v>0.42884249598345359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11487136</v>
      </c>
      <c r="E38" s="31">
        <v>11487136</v>
      </c>
      <c r="F38" s="31">
        <v>5952704</v>
      </c>
      <c r="G38" s="36">
        <f t="shared" si="0"/>
        <v>0.51820610463739614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5952704</v>
      </c>
      <c r="O38" s="36">
        <f t="shared" si="4"/>
        <v>0.51820610463739614</v>
      </c>
      <c r="P38" s="31">
        <v>8905135</v>
      </c>
      <c r="Q38" s="31">
        <v>31174141</v>
      </c>
      <c r="R38" s="31">
        <v>29842422</v>
      </c>
      <c r="S38" s="31">
        <v>8905135</v>
      </c>
      <c r="T38" s="36">
        <f t="shared" si="5"/>
        <v>0.28565775076208194</v>
      </c>
      <c r="U38" s="36">
        <f t="shared" si="6"/>
        <v>-0.33154253135971545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21342392</v>
      </c>
      <c r="E40" s="32">
        <f>SUM(E36:E39)</f>
        <v>21342427</v>
      </c>
      <c r="F40" s="32">
        <f>SUM(F36:F39)</f>
        <v>8329824</v>
      </c>
      <c r="G40" s="37">
        <f t="shared" si="0"/>
        <v>0.39029477108282895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8329824</v>
      </c>
      <c r="O40" s="37">
        <f t="shared" si="4"/>
        <v>0.39029477108282895</v>
      </c>
      <c r="P40" s="32">
        <f>SUM(P36:P39)</f>
        <v>10900176</v>
      </c>
      <c r="Q40" s="32">
        <f>SUM(Q36:Q39)</f>
        <v>42627113</v>
      </c>
      <c r="R40" s="32">
        <f>SUM(R36:R39)</f>
        <v>41134267</v>
      </c>
      <c r="S40" s="32">
        <f>SUM(S36:S39)</f>
        <v>10900176</v>
      </c>
      <c r="T40" s="37">
        <f t="shared" si="5"/>
        <v>0.25570992809201037</v>
      </c>
      <c r="U40" s="37">
        <f t="shared" si="6"/>
        <v>-0.23580830254483964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0</v>
      </c>
      <c r="E43" s="31">
        <v>0</v>
      </c>
      <c r="F43" s="31">
        <v>0</v>
      </c>
      <c r="G43" s="36">
        <f t="shared" si="0"/>
        <v>0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0</v>
      </c>
      <c r="O43" s="36">
        <f t="shared" si="4"/>
        <v>0</v>
      </c>
      <c r="P43" s="31">
        <v>0</v>
      </c>
      <c r="Q43" s="31">
        <v>0</v>
      </c>
      <c r="R43" s="31">
        <v>0</v>
      </c>
      <c r="S43" s="31">
        <v>0</v>
      </c>
      <c r="T43" s="36">
        <f t="shared" si="5"/>
        <v>0</v>
      </c>
      <c r="U43" s="36">
        <f t="shared" si="6"/>
        <v>0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11997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11997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4881711</v>
      </c>
      <c r="E45" s="31">
        <v>4881711</v>
      </c>
      <c r="F45" s="31">
        <v>4723594</v>
      </c>
      <c r="G45" s="36">
        <f t="shared" si="0"/>
        <v>0.96761033170542055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4723594</v>
      </c>
      <c r="O45" s="36">
        <f t="shared" si="4"/>
        <v>0.96761033170542055</v>
      </c>
      <c r="P45" s="31">
        <v>4602067</v>
      </c>
      <c r="Q45" s="31">
        <v>19803172</v>
      </c>
      <c r="R45" s="31">
        <v>18633195</v>
      </c>
      <c r="S45" s="31">
        <v>4602067</v>
      </c>
      <c r="T45" s="36">
        <f t="shared" si="5"/>
        <v>0.23239039685157509</v>
      </c>
      <c r="U45" s="36">
        <f t="shared" si="6"/>
        <v>2.6407047094272995E-2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5936130</v>
      </c>
      <c r="E46" s="31">
        <v>5936130</v>
      </c>
      <c r="F46" s="31">
        <v>326295</v>
      </c>
      <c r="G46" s="36">
        <f t="shared" si="0"/>
        <v>5.4967630425883533E-2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326295</v>
      </c>
      <c r="O46" s="36">
        <f t="shared" si="4"/>
        <v>5.4967630425883533E-2</v>
      </c>
      <c r="P46" s="31">
        <v>905867</v>
      </c>
      <c r="Q46" s="31">
        <v>5662517</v>
      </c>
      <c r="R46" s="31">
        <v>5597739</v>
      </c>
      <c r="S46" s="31">
        <v>905867</v>
      </c>
      <c r="T46" s="36">
        <f t="shared" si="5"/>
        <v>0.15997603186003681</v>
      </c>
      <c r="U46" s="36">
        <f t="shared" si="6"/>
        <v>-0.63979811605897996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10817841</v>
      </c>
      <c r="E47" s="32">
        <f>SUM(E41:E46)</f>
        <v>10817841</v>
      </c>
      <c r="F47" s="32">
        <f>SUM(F41:F46)</f>
        <v>5061886</v>
      </c>
      <c r="G47" s="37">
        <f t="shared" si="0"/>
        <v>0.46792017002283542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5061886</v>
      </c>
      <c r="O47" s="37">
        <f t="shared" si="4"/>
        <v>0.46792017002283542</v>
      </c>
      <c r="P47" s="32">
        <f>SUM(P41:P46)</f>
        <v>5507934</v>
      </c>
      <c r="Q47" s="32">
        <f>SUM(Q41:Q46)</f>
        <v>25465689</v>
      </c>
      <c r="R47" s="32">
        <f>SUM(R41:R46)</f>
        <v>24230934</v>
      </c>
      <c r="S47" s="32">
        <f>SUM(S41:S46)</f>
        <v>5507934</v>
      </c>
      <c r="T47" s="37">
        <f t="shared" si="5"/>
        <v>0.21628843421436586</v>
      </c>
      <c r="U47" s="37">
        <f t="shared" si="6"/>
        <v>-8.0982814972002215E-2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96505</v>
      </c>
      <c r="E49" s="31">
        <v>96505</v>
      </c>
      <c r="F49" s="31">
        <v>406</v>
      </c>
      <c r="G49" s="36">
        <f t="shared" si="0"/>
        <v>4.2070359048753947E-3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406</v>
      </c>
      <c r="O49" s="36">
        <f t="shared" si="4"/>
        <v>4.2070359048753947E-3</v>
      </c>
      <c r="P49" s="31">
        <v>33</v>
      </c>
      <c r="Q49" s="31">
        <v>49524</v>
      </c>
      <c r="R49" s="31">
        <v>49524</v>
      </c>
      <c r="S49" s="31">
        <v>33</v>
      </c>
      <c r="T49" s="36">
        <f t="shared" si="5"/>
        <v>6.6634359098618849E-4</v>
      </c>
      <c r="U49" s="36">
        <f t="shared" si="6"/>
        <v>11.303030303030303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2865816</v>
      </c>
      <c r="E50" s="31">
        <v>2865816</v>
      </c>
      <c r="F50" s="31">
        <v>510737</v>
      </c>
      <c r="G50" s="36">
        <f t="shared" si="0"/>
        <v>0.17821695461257805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510737</v>
      </c>
      <c r="O50" s="36">
        <f t="shared" si="4"/>
        <v>0.17821695461257805</v>
      </c>
      <c r="P50" s="31">
        <v>283265</v>
      </c>
      <c r="Q50" s="31">
        <v>2728743</v>
      </c>
      <c r="R50" s="31">
        <v>2268743</v>
      </c>
      <c r="S50" s="31">
        <v>283265</v>
      </c>
      <c r="T50" s="36">
        <f t="shared" si="5"/>
        <v>0.10380787051034121</v>
      </c>
      <c r="U50" s="36">
        <f t="shared" si="6"/>
        <v>0.80303602633576343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5067610</v>
      </c>
      <c r="E52" s="31">
        <v>5067610</v>
      </c>
      <c r="F52" s="31">
        <v>1204975</v>
      </c>
      <c r="G52" s="36">
        <f t="shared" si="0"/>
        <v>0.23777974232429094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1204975</v>
      </c>
      <c r="O52" s="36">
        <f t="shared" si="4"/>
        <v>0.23777974232429094</v>
      </c>
      <c r="P52" s="31">
        <v>313419</v>
      </c>
      <c r="Q52" s="31">
        <v>3083556</v>
      </c>
      <c r="R52" s="31">
        <v>4562513</v>
      </c>
      <c r="S52" s="31">
        <v>313419</v>
      </c>
      <c r="T52" s="36">
        <f t="shared" si="5"/>
        <v>0.10164206520004826</v>
      </c>
      <c r="U52" s="36">
        <f t="shared" si="6"/>
        <v>2.8446137598550183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8029931</v>
      </c>
      <c r="E53" s="32">
        <f>SUM(E48:E52)</f>
        <v>8029931</v>
      </c>
      <c r="F53" s="32">
        <f>SUM(F48:F52)</f>
        <v>1716118</v>
      </c>
      <c r="G53" s="37">
        <f t="shared" si="0"/>
        <v>0.21371516143787536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1716118</v>
      </c>
      <c r="O53" s="37">
        <f t="shared" si="4"/>
        <v>0.21371516143787536</v>
      </c>
      <c r="P53" s="32">
        <f>SUM(P48:P52)</f>
        <v>596717</v>
      </c>
      <c r="Q53" s="32">
        <f>SUM(Q48:Q52)</f>
        <v>5861823</v>
      </c>
      <c r="R53" s="32">
        <f>SUM(R48:R52)</f>
        <v>6880780</v>
      </c>
      <c r="S53" s="32">
        <f>SUM(S48:S52)</f>
        <v>596717</v>
      </c>
      <c r="T53" s="37">
        <f t="shared" si="5"/>
        <v>0.10179717128954593</v>
      </c>
      <c r="U53" s="37">
        <f t="shared" si="6"/>
        <v>1.8759328123716936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1172310964</v>
      </c>
      <c r="E54" s="32">
        <f>SUM(E8:E9,E11:E18,E20:E26,E28:E34,E36:E39,E41:E46,E48:E52)</f>
        <v>1173229999</v>
      </c>
      <c r="F54" s="32">
        <f>SUM(F8:F9,F11:F18,F20:F26,F28:F34,F36:F39,F41:F46,F48:F52)</f>
        <v>225876454</v>
      </c>
      <c r="G54" s="37">
        <f t="shared" si="0"/>
        <v>0.19267622749965171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225876454</v>
      </c>
      <c r="O54" s="37">
        <f t="shared" si="4"/>
        <v>0.19267622749965171</v>
      </c>
      <c r="P54" s="32">
        <f>SUM(P8:P9,P11:P18,P20:P26,P28:P34,P36:P39,P41:P46,P48:P52)</f>
        <v>237108177</v>
      </c>
      <c r="Q54" s="32">
        <f>SUM(Q8:Q9,Q11:Q18,Q20:Q26,Q28:Q34,Q36:Q39,Q41:Q46,Q48:Q52)</f>
        <v>1300574625</v>
      </c>
      <c r="R54" s="32">
        <f>SUM(R8:R9,R11:R18,R20:R26,R28:R34,R36:R39,R41:R46,R48:R52)</f>
        <v>1296140470</v>
      </c>
      <c r="S54" s="32">
        <f>SUM(S8:S9,S11:S18,S20:S26,S28:S34,S36:S39,S41:S46,S48:S52)</f>
        <v>237108177</v>
      </c>
      <c r="T54" s="37">
        <f t="shared" si="5"/>
        <v>0.18231032071689082</v>
      </c>
      <c r="U54" s="37">
        <f t="shared" si="6"/>
        <v>-4.7369614756052836E-2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217218746</v>
      </c>
      <c r="E57" s="31">
        <v>217218746</v>
      </c>
      <c r="F57" s="31">
        <v>32147884</v>
      </c>
      <c r="G57" s="36">
        <f t="shared" ref="G57:G85" si="7">IF(($D57      =0),0,($F57      /$D57      ))</f>
        <v>0.1479977423311338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32147884</v>
      </c>
      <c r="O57" s="36">
        <f t="shared" ref="O57:O85" si="11">IF(($D57      =0),0,($N57      /$D57      ))</f>
        <v>0.1479977423311338</v>
      </c>
      <c r="P57" s="31">
        <v>54919063</v>
      </c>
      <c r="Q57" s="31">
        <v>193882564</v>
      </c>
      <c r="R57" s="31">
        <v>190262785</v>
      </c>
      <c r="S57" s="31">
        <v>54919063</v>
      </c>
      <c r="T57" s="36">
        <f t="shared" ref="T57:T85" si="12">IF(($Q57      =0),0,($S57      /$Q57      ))</f>
        <v>0.2832594219251196</v>
      </c>
      <c r="U57" s="36">
        <f t="shared" ref="U57:U85" si="13">IF(($P57      =0),0,(($F57      /$P57      )-1))</f>
        <v>-0.41463160068845306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217218746</v>
      </c>
      <c r="E58" s="32">
        <f>E57</f>
        <v>217218746</v>
      </c>
      <c r="F58" s="32">
        <f>F57</f>
        <v>32147884</v>
      </c>
      <c r="G58" s="37">
        <f t="shared" si="7"/>
        <v>0.1479977423311338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32147884</v>
      </c>
      <c r="O58" s="37">
        <f t="shared" si="11"/>
        <v>0.1479977423311338</v>
      </c>
      <c r="P58" s="32">
        <f>P57</f>
        <v>54919063</v>
      </c>
      <c r="Q58" s="32">
        <f>Q57</f>
        <v>193882564</v>
      </c>
      <c r="R58" s="32">
        <f>R57</f>
        <v>190262785</v>
      </c>
      <c r="S58" s="32">
        <f>S57</f>
        <v>54919063</v>
      </c>
      <c r="T58" s="37">
        <f t="shared" si="12"/>
        <v>0.2832594219251196</v>
      </c>
      <c r="U58" s="37">
        <f t="shared" si="13"/>
        <v>-0.41463160068845306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300000</v>
      </c>
      <c r="E59" s="31">
        <v>300000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104800</v>
      </c>
      <c r="R59" s="31">
        <v>50000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116335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116335</v>
      </c>
      <c r="O60" s="36">
        <f t="shared" si="11"/>
        <v>0</v>
      </c>
      <c r="P60" s="31">
        <v>231288</v>
      </c>
      <c r="Q60" s="31">
        <v>925150</v>
      </c>
      <c r="R60" s="31">
        <v>925150</v>
      </c>
      <c r="S60" s="31">
        <v>231288</v>
      </c>
      <c r="T60" s="36">
        <f t="shared" si="12"/>
        <v>0.25000054045289954</v>
      </c>
      <c r="U60" s="36">
        <f t="shared" si="13"/>
        <v>-0.49701238283006466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638682</v>
      </c>
      <c r="E61" s="31">
        <v>638682</v>
      </c>
      <c r="F61" s="31">
        <v>42338</v>
      </c>
      <c r="G61" s="36">
        <f t="shared" si="7"/>
        <v>6.6289640227844213E-2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42338</v>
      </c>
      <c r="O61" s="36">
        <f t="shared" si="11"/>
        <v>6.6289640227844213E-2</v>
      </c>
      <c r="P61" s="31">
        <v>124245</v>
      </c>
      <c r="Q61" s="31">
        <v>1322788</v>
      </c>
      <c r="R61" s="31">
        <v>674496</v>
      </c>
      <c r="S61" s="31">
        <v>124245</v>
      </c>
      <c r="T61" s="36">
        <f t="shared" si="12"/>
        <v>9.3926615602802563E-2</v>
      </c>
      <c r="U61" s="36">
        <f t="shared" si="13"/>
        <v>-0.65923779628958912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938682</v>
      </c>
      <c r="E63" s="32">
        <f>SUM(E59:E62)</f>
        <v>938682</v>
      </c>
      <c r="F63" s="32">
        <f>SUM(F59:F62)</f>
        <v>158673</v>
      </c>
      <c r="G63" s="37">
        <f t="shared" si="7"/>
        <v>0.16903807679277966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158673</v>
      </c>
      <c r="O63" s="37">
        <f t="shared" si="11"/>
        <v>0.16903807679277966</v>
      </c>
      <c r="P63" s="32">
        <f>SUM(P59:P62)</f>
        <v>355533</v>
      </c>
      <c r="Q63" s="32">
        <f>SUM(Q59:Q62)</f>
        <v>2352738</v>
      </c>
      <c r="R63" s="32">
        <f>SUM(R59:R62)</f>
        <v>1649646</v>
      </c>
      <c r="S63" s="32">
        <f>SUM(S59:S62)</f>
        <v>355533</v>
      </c>
      <c r="T63" s="37">
        <f t="shared" si="12"/>
        <v>0.15111457374344275</v>
      </c>
      <c r="U63" s="37">
        <f t="shared" si="13"/>
        <v>-0.55370387558960776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1669816</v>
      </c>
      <c r="E64" s="31">
        <v>1669816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3451578</v>
      </c>
      <c r="R64" s="31">
        <v>3451578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212655</v>
      </c>
      <c r="E65" s="31">
        <v>212655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36648</v>
      </c>
      <c r="Q65" s="31">
        <v>255352</v>
      </c>
      <c r="R65" s="31">
        <v>255352</v>
      </c>
      <c r="S65" s="31">
        <v>36648</v>
      </c>
      <c r="T65" s="36">
        <f t="shared" si="12"/>
        <v>0.14351953381998184</v>
      </c>
      <c r="U65" s="36">
        <f t="shared" si="13"/>
        <v>-1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5539030</v>
      </c>
      <c r="E66" s="31">
        <v>5539030</v>
      </c>
      <c r="F66" s="31">
        <v>49214</v>
      </c>
      <c r="G66" s="36">
        <f t="shared" si="7"/>
        <v>8.8849491698004893E-3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49214</v>
      </c>
      <c r="O66" s="36">
        <f t="shared" si="11"/>
        <v>8.8849491698004893E-3</v>
      </c>
      <c r="P66" s="31">
        <v>126678</v>
      </c>
      <c r="Q66" s="31">
        <v>5310229</v>
      </c>
      <c r="R66" s="31">
        <v>5290229</v>
      </c>
      <c r="S66" s="31">
        <v>126678</v>
      </c>
      <c r="T66" s="36">
        <f t="shared" si="12"/>
        <v>2.3855468379988885E-2</v>
      </c>
      <c r="U66" s="36">
        <f t="shared" si="13"/>
        <v>-0.61150318129430525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72352260</v>
      </c>
      <c r="E67" s="31">
        <v>72352260</v>
      </c>
      <c r="F67" s="31">
        <v>12652634</v>
      </c>
      <c r="G67" s="36">
        <f t="shared" si="7"/>
        <v>0.17487544964041207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12652634</v>
      </c>
      <c r="O67" s="36">
        <f t="shared" si="11"/>
        <v>0.17487544964041207</v>
      </c>
      <c r="P67" s="31">
        <v>13369313</v>
      </c>
      <c r="Q67" s="31">
        <v>85428905</v>
      </c>
      <c r="R67" s="31">
        <v>86786780</v>
      </c>
      <c r="S67" s="31">
        <v>13369313</v>
      </c>
      <c r="T67" s="36">
        <f t="shared" si="12"/>
        <v>0.15649636384781007</v>
      </c>
      <c r="U67" s="36">
        <f t="shared" si="13"/>
        <v>-5.3606269821044661E-2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6270270</v>
      </c>
      <c r="E68" s="31">
        <v>6270270</v>
      </c>
      <c r="F68" s="31">
        <v>889090</v>
      </c>
      <c r="G68" s="36">
        <f t="shared" si="7"/>
        <v>0.14179453197390224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889090</v>
      </c>
      <c r="O68" s="36">
        <f t="shared" si="11"/>
        <v>0.14179453197390224</v>
      </c>
      <c r="P68" s="31">
        <v>440501</v>
      </c>
      <c r="Q68" s="31">
        <v>5997172</v>
      </c>
      <c r="R68" s="31">
        <v>5997172</v>
      </c>
      <c r="S68" s="31">
        <v>440501</v>
      </c>
      <c r="T68" s="36">
        <f t="shared" si="12"/>
        <v>7.345145345172692E-2</v>
      </c>
      <c r="U68" s="36">
        <f t="shared" si="13"/>
        <v>1.0183609117799959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86044031</v>
      </c>
      <c r="E70" s="32">
        <f>SUM(E64:E69)</f>
        <v>86044031</v>
      </c>
      <c r="F70" s="32">
        <f>SUM(F64:F69)</f>
        <v>13590938</v>
      </c>
      <c r="G70" s="37">
        <f t="shared" si="7"/>
        <v>0.15795329254158258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13590938</v>
      </c>
      <c r="O70" s="37">
        <f t="shared" si="11"/>
        <v>0.15795329254158258</v>
      </c>
      <c r="P70" s="32">
        <f>SUM(P64:P69)</f>
        <v>13973140</v>
      </c>
      <c r="Q70" s="32">
        <f>SUM(Q64:Q69)</f>
        <v>100443236</v>
      </c>
      <c r="R70" s="32">
        <f>SUM(R64:R69)</f>
        <v>101781111</v>
      </c>
      <c r="S70" s="32">
        <f>SUM(S64:S69)</f>
        <v>13973140</v>
      </c>
      <c r="T70" s="37">
        <f t="shared" si="12"/>
        <v>0.1391147931554097</v>
      </c>
      <c r="U70" s="37">
        <f t="shared" si="13"/>
        <v>-2.7352620813932971E-2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9872040</v>
      </c>
      <c r="E71" s="31">
        <v>9872040</v>
      </c>
      <c r="F71" s="31">
        <v>2914553</v>
      </c>
      <c r="G71" s="36">
        <f t="shared" si="7"/>
        <v>0.29523310278321402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2914553</v>
      </c>
      <c r="O71" s="36">
        <f t="shared" si="11"/>
        <v>0.29523310278321402</v>
      </c>
      <c r="P71" s="31">
        <v>2663740</v>
      </c>
      <c r="Q71" s="31">
        <v>10073460</v>
      </c>
      <c r="R71" s="31">
        <v>10761812</v>
      </c>
      <c r="S71" s="31">
        <v>2663740</v>
      </c>
      <c r="T71" s="36">
        <f t="shared" si="12"/>
        <v>0.26443148630162822</v>
      </c>
      <c r="U71" s="36">
        <f t="shared" si="13"/>
        <v>9.4158213639469412E-2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25625257</v>
      </c>
      <c r="E72" s="31">
        <v>25625257</v>
      </c>
      <c r="F72" s="31">
        <v>5558582</v>
      </c>
      <c r="G72" s="36">
        <f t="shared" si="7"/>
        <v>0.21691809764093292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5558582</v>
      </c>
      <c r="O72" s="36">
        <f t="shared" si="11"/>
        <v>0.21691809764093292</v>
      </c>
      <c r="P72" s="31">
        <v>5497532</v>
      </c>
      <c r="Q72" s="31">
        <v>24599187</v>
      </c>
      <c r="R72" s="31">
        <v>23429059</v>
      </c>
      <c r="S72" s="31">
        <v>5497532</v>
      </c>
      <c r="T72" s="36">
        <f t="shared" si="12"/>
        <v>0.22348429645256163</v>
      </c>
      <c r="U72" s="36">
        <f t="shared" si="13"/>
        <v>1.1104983108784161E-2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35154748</v>
      </c>
      <c r="E73" s="31">
        <v>35154748</v>
      </c>
      <c r="F73" s="31">
        <v>7100809</v>
      </c>
      <c r="G73" s="36">
        <f t="shared" si="7"/>
        <v>0.20198719672233179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7100809</v>
      </c>
      <c r="O73" s="36">
        <f t="shared" si="11"/>
        <v>0.20198719672233179</v>
      </c>
      <c r="P73" s="31">
        <v>3914687</v>
      </c>
      <c r="Q73" s="31">
        <v>32512889</v>
      </c>
      <c r="R73" s="31">
        <v>32636988</v>
      </c>
      <c r="S73" s="31">
        <v>3914687</v>
      </c>
      <c r="T73" s="36">
        <f t="shared" si="12"/>
        <v>0.12040415725591165</v>
      </c>
      <c r="U73" s="36">
        <f t="shared" si="13"/>
        <v>0.81388933521377327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65440107</v>
      </c>
      <c r="E74" s="31">
        <v>65440107</v>
      </c>
      <c r="F74" s="31">
        <v>11847660</v>
      </c>
      <c r="G74" s="36">
        <f t="shared" si="7"/>
        <v>0.18104585311879151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11847660</v>
      </c>
      <c r="O74" s="36">
        <f t="shared" si="11"/>
        <v>0.18104585311879151</v>
      </c>
      <c r="P74" s="31">
        <v>11477329</v>
      </c>
      <c r="Q74" s="31">
        <v>50244087</v>
      </c>
      <c r="R74" s="31">
        <v>58701729</v>
      </c>
      <c r="S74" s="31">
        <v>11477329</v>
      </c>
      <c r="T74" s="36">
        <f t="shared" si="12"/>
        <v>0.2284314371161725</v>
      </c>
      <c r="U74" s="36">
        <f t="shared" si="13"/>
        <v>3.2266305165600917E-2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3300793</v>
      </c>
      <c r="E75" s="31">
        <v>3300793</v>
      </c>
      <c r="F75" s="31">
        <v>574624</v>
      </c>
      <c r="G75" s="36">
        <f t="shared" si="7"/>
        <v>0.17408665129864248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574624</v>
      </c>
      <c r="O75" s="36">
        <f t="shared" si="11"/>
        <v>0.17408665129864248</v>
      </c>
      <c r="P75" s="31">
        <v>617587</v>
      </c>
      <c r="Q75" s="31">
        <v>2552430</v>
      </c>
      <c r="R75" s="31">
        <v>2556745</v>
      </c>
      <c r="S75" s="31">
        <v>617587</v>
      </c>
      <c r="T75" s="36">
        <f t="shared" si="12"/>
        <v>0.24196040635786289</v>
      </c>
      <c r="U75" s="36">
        <f t="shared" si="13"/>
        <v>-6.9565907313463571E-2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6197874</v>
      </c>
      <c r="E76" s="31">
        <v>6197874</v>
      </c>
      <c r="F76" s="31">
        <v>329022</v>
      </c>
      <c r="G76" s="36">
        <f t="shared" si="7"/>
        <v>5.3086267968661512E-2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329022</v>
      </c>
      <c r="O76" s="36">
        <f t="shared" si="11"/>
        <v>5.3086267968661512E-2</v>
      </c>
      <c r="P76" s="31">
        <v>466944</v>
      </c>
      <c r="Q76" s="31">
        <v>6849957</v>
      </c>
      <c r="R76" s="31">
        <v>5115709</v>
      </c>
      <c r="S76" s="31">
        <v>466944</v>
      </c>
      <c r="T76" s="36">
        <f t="shared" si="12"/>
        <v>6.8167435211637095E-2</v>
      </c>
      <c r="U76" s="36">
        <f t="shared" si="13"/>
        <v>-0.29537160773026316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219996</v>
      </c>
      <c r="E77" s="31">
        <v>219996</v>
      </c>
      <c r="F77" s="31">
        <v>8600</v>
      </c>
      <c r="G77" s="36">
        <f t="shared" si="7"/>
        <v>3.9091619847633596E-2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8600</v>
      </c>
      <c r="O77" s="36">
        <f t="shared" si="11"/>
        <v>3.9091619847633596E-2</v>
      </c>
      <c r="P77" s="31">
        <v>0</v>
      </c>
      <c r="Q77" s="31">
        <v>225000</v>
      </c>
      <c r="R77" s="31">
        <v>274996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145810815</v>
      </c>
      <c r="E78" s="32">
        <f>SUM(E71:E77)</f>
        <v>145810815</v>
      </c>
      <c r="F78" s="32">
        <f>SUM(F71:F77)</f>
        <v>28333850</v>
      </c>
      <c r="G78" s="37">
        <f t="shared" si="7"/>
        <v>0.19431926225774129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28333850</v>
      </c>
      <c r="O78" s="37">
        <f t="shared" si="11"/>
        <v>0.19431926225774129</v>
      </c>
      <c r="P78" s="32">
        <f>SUM(P71:P77)</f>
        <v>24637819</v>
      </c>
      <c r="Q78" s="32">
        <f>SUM(Q71:Q77)</f>
        <v>127057010</v>
      </c>
      <c r="R78" s="32">
        <f>SUM(R71:R77)</f>
        <v>133477038</v>
      </c>
      <c r="S78" s="32">
        <f>SUM(S71:S77)</f>
        <v>24637819</v>
      </c>
      <c r="T78" s="37">
        <f t="shared" si="12"/>
        <v>0.1939115283761203</v>
      </c>
      <c r="U78" s="37">
        <f t="shared" si="13"/>
        <v>0.15001453659514263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45379479</v>
      </c>
      <c r="E79" s="31">
        <v>45379479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8543646</v>
      </c>
      <c r="Q79" s="31">
        <v>46537916</v>
      </c>
      <c r="R79" s="31">
        <v>43603043</v>
      </c>
      <c r="S79" s="31">
        <v>8543646</v>
      </c>
      <c r="T79" s="36">
        <f t="shared" si="12"/>
        <v>0.18358462806972276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7348157</v>
      </c>
      <c r="E80" s="31">
        <v>7348157</v>
      </c>
      <c r="F80" s="31">
        <v>1645889</v>
      </c>
      <c r="G80" s="36">
        <f t="shared" si="7"/>
        <v>0.22398664045964178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1645889</v>
      </c>
      <c r="O80" s="36">
        <f t="shared" si="11"/>
        <v>0.22398664045964178</v>
      </c>
      <c r="P80" s="31">
        <v>0</v>
      </c>
      <c r="Q80" s="31">
        <v>6978308</v>
      </c>
      <c r="R80" s="31">
        <v>6978308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42743790</v>
      </c>
      <c r="E81" s="31">
        <v>42743790</v>
      </c>
      <c r="F81" s="31">
        <v>7971448</v>
      </c>
      <c r="G81" s="36">
        <f t="shared" si="7"/>
        <v>0.1864937105483627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7971448</v>
      </c>
      <c r="O81" s="36">
        <f t="shared" si="11"/>
        <v>0.1864937105483627</v>
      </c>
      <c r="P81" s="31">
        <v>7614807</v>
      </c>
      <c r="Q81" s="31">
        <v>47004740</v>
      </c>
      <c r="R81" s="31">
        <v>37777230</v>
      </c>
      <c r="S81" s="31">
        <v>7614807</v>
      </c>
      <c r="T81" s="36">
        <f t="shared" si="12"/>
        <v>0.16200083225649159</v>
      </c>
      <c r="U81" s="36">
        <f t="shared" si="13"/>
        <v>4.6835198843516279E-2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95471426</v>
      </c>
      <c r="E84" s="32">
        <f>SUM(E79:E83)</f>
        <v>95471426</v>
      </c>
      <c r="F84" s="32">
        <f>SUM(F79:F83)</f>
        <v>9617337</v>
      </c>
      <c r="G84" s="37">
        <f t="shared" si="7"/>
        <v>0.10073523988214024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9617337</v>
      </c>
      <c r="O84" s="37">
        <f t="shared" si="11"/>
        <v>0.10073523988214024</v>
      </c>
      <c r="P84" s="32">
        <f>SUM(P79:P83)</f>
        <v>16158453</v>
      </c>
      <c r="Q84" s="32">
        <f>SUM(Q79:Q83)</f>
        <v>100520964</v>
      </c>
      <c r="R84" s="32">
        <f>SUM(R79:R83)</f>
        <v>88358581</v>
      </c>
      <c r="S84" s="32">
        <f>SUM(S79:S83)</f>
        <v>16158453</v>
      </c>
      <c r="T84" s="37">
        <f t="shared" si="12"/>
        <v>0.16074709550139213</v>
      </c>
      <c r="U84" s="37">
        <f t="shared" si="13"/>
        <v>-0.40481078231932233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545483700</v>
      </c>
      <c r="E85" s="32">
        <f>SUM(E57,E59:E62,E64:E69,E71:E77,E79:E83)</f>
        <v>545483700</v>
      </c>
      <c r="F85" s="32">
        <f>SUM(F57,F59:F62,F64:F69,F71:F77,F79:F83)</f>
        <v>83848682</v>
      </c>
      <c r="G85" s="37">
        <f t="shared" si="7"/>
        <v>0.15371436763371665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83848682</v>
      </c>
      <c r="O85" s="37">
        <f t="shared" si="11"/>
        <v>0.15371436763371665</v>
      </c>
      <c r="P85" s="32">
        <f>SUM(P57,P59:P62,P64:P69,P71:P77,P79:P83)</f>
        <v>110044008</v>
      </c>
      <c r="Q85" s="32">
        <f>SUM(Q57,Q59:Q62,Q64:Q69,Q71:Q77,Q79:Q83)</f>
        <v>524256512</v>
      </c>
      <c r="R85" s="32">
        <f>SUM(R57,R59:R62,R64:R69,R71:R77,R79:R83)</f>
        <v>515529161</v>
      </c>
      <c r="S85" s="32">
        <f>SUM(S57,S59:S62,S64:S69,S71:S77,S79:S83)</f>
        <v>110044008</v>
      </c>
      <c r="T85" s="37">
        <f t="shared" si="12"/>
        <v>0.20990489480081079</v>
      </c>
      <c r="U85" s="37">
        <f t="shared" si="13"/>
        <v>-0.23804409232350021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1253854603</v>
      </c>
      <c r="E88" s="31">
        <v>1253854603</v>
      </c>
      <c r="F88" s="31">
        <v>223078281</v>
      </c>
      <c r="G88" s="36">
        <f t="shared" ref="G88:G99" si="14">IF(($D88      =0),0,($F88      /$D88      ))</f>
        <v>0.17791399454630386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223078281</v>
      </c>
      <c r="O88" s="36">
        <f t="shared" ref="O88:O99" si="18">IF(($D88      =0),0,($N88      /$D88      ))</f>
        <v>0.17791399454630386</v>
      </c>
      <c r="P88" s="31">
        <v>252936663</v>
      </c>
      <c r="Q88" s="31">
        <v>1224406134</v>
      </c>
      <c r="R88" s="31">
        <v>1129260949</v>
      </c>
      <c r="S88" s="31">
        <v>252936663</v>
      </c>
      <c r="T88" s="36">
        <f t="shared" ref="T88:T99" si="19">IF(($Q88      =0),0,($S88      /$Q88      ))</f>
        <v>0.20657905573674626</v>
      </c>
      <c r="U88" s="36">
        <f t="shared" ref="U88:U99" si="20">IF(($P88      =0),0,(($F88      /$P88      )-1))</f>
        <v>-0.11804687246941337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240547000</v>
      </c>
      <c r="E89" s="31">
        <v>240547000</v>
      </c>
      <c r="F89" s="31">
        <v>24535111</v>
      </c>
      <c r="G89" s="36">
        <f t="shared" si="14"/>
        <v>0.10199716063804579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24535111</v>
      </c>
      <c r="O89" s="36">
        <f t="shared" si="18"/>
        <v>0.10199716063804579</v>
      </c>
      <c r="P89" s="31">
        <v>40072881</v>
      </c>
      <c r="Q89" s="31">
        <v>297569000</v>
      </c>
      <c r="R89" s="31">
        <v>201617000</v>
      </c>
      <c r="S89" s="31">
        <v>40072881</v>
      </c>
      <c r="T89" s="36">
        <f t="shared" si="19"/>
        <v>0.13466752585114714</v>
      </c>
      <c r="U89" s="36">
        <f t="shared" si="20"/>
        <v>-0.38773778206762821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461294650</v>
      </c>
      <c r="E90" s="31">
        <v>461294650</v>
      </c>
      <c r="F90" s="31">
        <v>137948978</v>
      </c>
      <c r="G90" s="36">
        <f t="shared" si="14"/>
        <v>0.29904742662851175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137948978</v>
      </c>
      <c r="O90" s="36">
        <f t="shared" si="18"/>
        <v>0.29904742662851175</v>
      </c>
      <c r="P90" s="31">
        <v>44927675</v>
      </c>
      <c r="Q90" s="31">
        <v>231887821</v>
      </c>
      <c r="R90" s="31">
        <v>501536384</v>
      </c>
      <c r="S90" s="31">
        <v>44927675</v>
      </c>
      <c r="T90" s="36">
        <f t="shared" si="19"/>
        <v>0.19374745429170254</v>
      </c>
      <c r="U90" s="36">
        <f t="shared" si="20"/>
        <v>2.0704677684745536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1955696253</v>
      </c>
      <c r="E91" s="32">
        <f>SUM(E88:E90)</f>
        <v>1955696253</v>
      </c>
      <c r="F91" s="32">
        <f>SUM(F88:F90)</f>
        <v>385562370</v>
      </c>
      <c r="G91" s="37">
        <f t="shared" si="14"/>
        <v>0.19714839122310268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385562370</v>
      </c>
      <c r="O91" s="37">
        <f t="shared" si="18"/>
        <v>0.19714839122310268</v>
      </c>
      <c r="P91" s="32">
        <f>SUM(P88:P90)</f>
        <v>337937219</v>
      </c>
      <c r="Q91" s="32">
        <f>SUM(Q88:Q90)</f>
        <v>1753862955</v>
      </c>
      <c r="R91" s="32">
        <f>SUM(R88:R90)</f>
        <v>1832414333</v>
      </c>
      <c r="S91" s="32">
        <f>SUM(S88:S90)</f>
        <v>337937219</v>
      </c>
      <c r="T91" s="37">
        <f t="shared" si="19"/>
        <v>0.19268165624719522</v>
      </c>
      <c r="U91" s="37">
        <f t="shared" si="20"/>
        <v>0.14092899012700943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25965405</v>
      </c>
      <c r="E92" s="31">
        <v>25965405</v>
      </c>
      <c r="F92" s="31">
        <v>5792919</v>
      </c>
      <c r="G92" s="36">
        <f t="shared" si="14"/>
        <v>0.22310143053805631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5792919</v>
      </c>
      <c r="O92" s="36">
        <f t="shared" si="18"/>
        <v>0.22310143053805631</v>
      </c>
      <c r="P92" s="31">
        <v>5785621</v>
      </c>
      <c r="Q92" s="31">
        <v>29297843</v>
      </c>
      <c r="R92" s="31">
        <v>26196879</v>
      </c>
      <c r="S92" s="31">
        <v>5785621</v>
      </c>
      <c r="T92" s="36">
        <f t="shared" si="19"/>
        <v>0.19747600531547663</v>
      </c>
      <c r="U92" s="36">
        <f t="shared" si="20"/>
        <v>1.2614030542270616E-3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44587639</v>
      </c>
      <c r="E93" s="31">
        <v>44587639</v>
      </c>
      <c r="F93" s="31">
        <v>6938833</v>
      </c>
      <c r="G93" s="36">
        <f t="shared" si="14"/>
        <v>0.15562234636375341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6938833</v>
      </c>
      <c r="O93" s="36">
        <f t="shared" si="18"/>
        <v>0.15562234636375341</v>
      </c>
      <c r="P93" s="31">
        <v>6373418</v>
      </c>
      <c r="Q93" s="31">
        <v>38662759</v>
      </c>
      <c r="R93" s="31">
        <v>37876951</v>
      </c>
      <c r="S93" s="31">
        <v>6373418</v>
      </c>
      <c r="T93" s="36">
        <f t="shared" si="19"/>
        <v>0.16484643529966395</v>
      </c>
      <c r="U93" s="36">
        <f t="shared" si="20"/>
        <v>8.8714564147526431E-2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5172676</v>
      </c>
      <c r="E94" s="31">
        <v>5172676</v>
      </c>
      <c r="F94" s="31">
        <v>1167302</v>
      </c>
      <c r="G94" s="36">
        <f t="shared" si="14"/>
        <v>0.22566694685690733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1167302</v>
      </c>
      <c r="O94" s="36">
        <f t="shared" si="18"/>
        <v>0.22566694685690733</v>
      </c>
      <c r="P94" s="31">
        <v>970992</v>
      </c>
      <c r="Q94" s="31">
        <v>21980697</v>
      </c>
      <c r="R94" s="31">
        <v>5087722</v>
      </c>
      <c r="S94" s="31">
        <v>970992</v>
      </c>
      <c r="T94" s="36">
        <f t="shared" si="19"/>
        <v>4.4174759335429629E-2</v>
      </c>
      <c r="U94" s="36">
        <f t="shared" si="20"/>
        <v>0.20217468321057219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3784070</v>
      </c>
      <c r="E95" s="31">
        <v>3784070</v>
      </c>
      <c r="F95" s="31">
        <v>827121</v>
      </c>
      <c r="G95" s="36">
        <f t="shared" si="14"/>
        <v>0.21857973029040159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827121</v>
      </c>
      <c r="O95" s="36">
        <f t="shared" si="18"/>
        <v>0.21857973029040159</v>
      </c>
      <c r="P95" s="31">
        <v>784620</v>
      </c>
      <c r="Q95" s="31">
        <v>3208333</v>
      </c>
      <c r="R95" s="31">
        <v>3403781</v>
      </c>
      <c r="S95" s="31">
        <v>784620</v>
      </c>
      <c r="T95" s="36">
        <f t="shared" si="19"/>
        <v>0.24455690852539308</v>
      </c>
      <c r="U95" s="36">
        <f t="shared" si="20"/>
        <v>5.4167622543396909E-2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79509790</v>
      </c>
      <c r="E96" s="32">
        <f>SUM(E92:E95)</f>
        <v>79509790</v>
      </c>
      <c r="F96" s="32">
        <f>SUM(F92:F95)</f>
        <v>14726175</v>
      </c>
      <c r="G96" s="37">
        <f t="shared" si="14"/>
        <v>0.18521209778066325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14726175</v>
      </c>
      <c r="O96" s="37">
        <f t="shared" si="18"/>
        <v>0.18521209778066325</v>
      </c>
      <c r="P96" s="32">
        <f>SUM(P92:P95)</f>
        <v>13914651</v>
      </c>
      <c r="Q96" s="32">
        <f>SUM(Q92:Q95)</f>
        <v>93149632</v>
      </c>
      <c r="R96" s="32">
        <f>SUM(R92:R95)</f>
        <v>72565333</v>
      </c>
      <c r="S96" s="32">
        <f>SUM(S92:S95)</f>
        <v>13914651</v>
      </c>
      <c r="T96" s="37">
        <f t="shared" si="19"/>
        <v>0.1493795595456566</v>
      </c>
      <c r="U96" s="37">
        <f t="shared" si="20"/>
        <v>5.8321548991778549E-2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145609444</v>
      </c>
      <c r="E97" s="31">
        <v>145609444</v>
      </c>
      <c r="F97" s="31">
        <v>26642192</v>
      </c>
      <c r="G97" s="36">
        <f t="shared" si="14"/>
        <v>0.18297021998106111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26642192</v>
      </c>
      <c r="O97" s="36">
        <f t="shared" si="18"/>
        <v>0.18297021998106111</v>
      </c>
      <c r="P97" s="31">
        <v>28151201</v>
      </c>
      <c r="Q97" s="31">
        <v>117605452</v>
      </c>
      <c r="R97" s="31">
        <v>151198440</v>
      </c>
      <c r="S97" s="31">
        <v>28151201</v>
      </c>
      <c r="T97" s="36">
        <f t="shared" si="19"/>
        <v>0.23936986356720946</v>
      </c>
      <c r="U97" s="36">
        <f t="shared" si="20"/>
        <v>-5.3603716587438011E-2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25294537</v>
      </c>
      <c r="E98" s="31">
        <v>25294537</v>
      </c>
      <c r="F98" s="31">
        <v>6296649</v>
      </c>
      <c r="G98" s="36">
        <f t="shared" si="14"/>
        <v>0.24893315896630169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6296649</v>
      </c>
      <c r="O98" s="36">
        <f t="shared" si="18"/>
        <v>0.24893315896630169</v>
      </c>
      <c r="P98" s="31">
        <v>5399052</v>
      </c>
      <c r="Q98" s="31">
        <v>23455991</v>
      </c>
      <c r="R98" s="31">
        <v>21662491</v>
      </c>
      <c r="S98" s="31">
        <v>5399052</v>
      </c>
      <c r="T98" s="36">
        <f t="shared" si="19"/>
        <v>0.23017795325722967</v>
      </c>
      <c r="U98" s="36">
        <f t="shared" si="20"/>
        <v>0.16625085292751396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54989658</v>
      </c>
      <c r="E99" s="31">
        <v>54989658</v>
      </c>
      <c r="F99" s="31">
        <v>11265648</v>
      </c>
      <c r="G99" s="36">
        <f t="shared" si="14"/>
        <v>0.20486848636156274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11265648</v>
      </c>
      <c r="O99" s="36">
        <f t="shared" si="18"/>
        <v>0.20486848636156274</v>
      </c>
      <c r="P99" s="31">
        <v>8269362</v>
      </c>
      <c r="Q99" s="31">
        <v>56491931</v>
      </c>
      <c r="R99" s="31">
        <v>55984931</v>
      </c>
      <c r="S99" s="31">
        <v>8269362</v>
      </c>
      <c r="T99" s="36">
        <f t="shared" si="19"/>
        <v>0.14638129470206993</v>
      </c>
      <c r="U99" s="36">
        <f t="shared" si="20"/>
        <v>0.36233581260561576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225893639</v>
      </c>
      <c r="E101" s="32">
        <f>SUM(E97:E100)</f>
        <v>225893639</v>
      </c>
      <c r="F101" s="32">
        <f>SUM(F97:F100)</f>
        <v>44204489</v>
      </c>
      <c r="G101" s="37">
        <f>IF(($D101     =0),0,($F101     /$D101     ))</f>
        <v>0.19568717913300782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44204489</v>
      </c>
      <c r="O101" s="37">
        <f>IF(($D101     =0),0,($N101     /$D101     ))</f>
        <v>0.19568717913300782</v>
      </c>
      <c r="P101" s="32">
        <f>SUM(P97:P100)</f>
        <v>41819615</v>
      </c>
      <c r="Q101" s="32">
        <f>SUM(Q97:Q100)</f>
        <v>197553374</v>
      </c>
      <c r="R101" s="32">
        <f>SUM(R97:R100)</f>
        <v>228845862</v>
      </c>
      <c r="S101" s="32">
        <f>SUM(S97:S100)</f>
        <v>41819615</v>
      </c>
      <c r="T101" s="37">
        <f>IF(($Q101     =0),0,($S101     /$Q101     ))</f>
        <v>0.21168767788294013</v>
      </c>
      <c r="U101" s="37">
        <f>IF(($P101     =0),0,(($F101     /$P101     )-1))</f>
        <v>5.7027641215730895E-2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2261099682</v>
      </c>
      <c r="E102" s="32">
        <f>SUM(E88:E90,E92:E95,E97:E100)</f>
        <v>2261099682</v>
      </c>
      <c r="F102" s="32">
        <f>SUM(F88:F90,F92:F95,F97:F100)</f>
        <v>444493034</v>
      </c>
      <c r="G102" s="37">
        <f>IF(($D102     =0),0,($F102     /$D102     ))</f>
        <v>0.19658267945393484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444493034</v>
      </c>
      <c r="O102" s="37">
        <f>IF(($D102     =0),0,($N102     /$D102     ))</f>
        <v>0.19658267945393484</v>
      </c>
      <c r="P102" s="32">
        <f>SUM(P88:P90,P92:P95,P97:P100)</f>
        <v>393671485</v>
      </c>
      <c r="Q102" s="32">
        <f>SUM(Q88:Q90,Q92:Q95,Q97:Q100)</f>
        <v>2044565961</v>
      </c>
      <c r="R102" s="32">
        <f>SUM(R88:R90,R92:R95,R97:R100)</f>
        <v>2133825528</v>
      </c>
      <c r="S102" s="32">
        <f>SUM(S88:S90,S92:S95,S97:S100)</f>
        <v>393671485</v>
      </c>
      <c r="T102" s="37">
        <f>IF(($Q102     =0),0,($S102     /$Q102     ))</f>
        <v>0.19254526022112525</v>
      </c>
      <c r="U102" s="37">
        <f>IF(($P102     =0),0,(($F102     /$P102     )-1))</f>
        <v>0.12909634285551563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2123509980</v>
      </c>
      <c r="E105" s="31">
        <v>2123509980</v>
      </c>
      <c r="F105" s="31">
        <v>414865600</v>
      </c>
      <c r="G105" s="36">
        <f t="shared" ref="G105:G136" si="21">IF(($D105     =0),0,($F105     /$D105     ))</f>
        <v>0.1953678597733739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414865600</v>
      </c>
      <c r="O105" s="36">
        <f t="shared" ref="O105:O136" si="25">IF(($D105     =0),0,($N105     /$D105     ))</f>
        <v>0.1953678597733739</v>
      </c>
      <c r="P105" s="31">
        <v>389228101</v>
      </c>
      <c r="Q105" s="31">
        <v>1990124310</v>
      </c>
      <c r="R105" s="31">
        <v>2016162045</v>
      </c>
      <c r="S105" s="31">
        <v>389228101</v>
      </c>
      <c r="T105" s="36">
        <f t="shared" ref="T105:T136" si="26">IF(($Q105     =0),0,($S105     /$Q105     ))</f>
        <v>0.19557979320397328</v>
      </c>
      <c r="U105" s="36">
        <f t="shared" ref="U105:U136" si="27">IF(($P105     =0),0,(($F105     /$P105     )-1))</f>
        <v>6.5867543823615149E-2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2123509980</v>
      </c>
      <c r="E106" s="32">
        <f>E105</f>
        <v>2123509980</v>
      </c>
      <c r="F106" s="32">
        <f>F105</f>
        <v>414865600</v>
      </c>
      <c r="G106" s="37">
        <f t="shared" si="21"/>
        <v>0.1953678597733739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414865600</v>
      </c>
      <c r="O106" s="37">
        <f t="shared" si="25"/>
        <v>0.1953678597733739</v>
      </c>
      <c r="P106" s="32">
        <f>P105</f>
        <v>389228101</v>
      </c>
      <c r="Q106" s="32">
        <f>Q105</f>
        <v>1990124310</v>
      </c>
      <c r="R106" s="32">
        <f>R105</f>
        <v>2016162045</v>
      </c>
      <c r="S106" s="32">
        <f>S105</f>
        <v>389228101</v>
      </c>
      <c r="T106" s="37">
        <f t="shared" si="26"/>
        <v>0.19557979320397328</v>
      </c>
      <c r="U106" s="37">
        <f t="shared" si="27"/>
        <v>6.5867543823615149E-2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30115987</v>
      </c>
      <c r="E107" s="31">
        <v>30115987</v>
      </c>
      <c r="F107" s="31">
        <v>4589724</v>
      </c>
      <c r="G107" s="36">
        <f t="shared" si="21"/>
        <v>0.15240157993161571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4589724</v>
      </c>
      <c r="O107" s="36">
        <f t="shared" si="25"/>
        <v>0.15240157993161571</v>
      </c>
      <c r="P107" s="31">
        <v>3661346</v>
      </c>
      <c r="Q107" s="31">
        <v>27464357</v>
      </c>
      <c r="R107" s="31">
        <v>26207469</v>
      </c>
      <c r="S107" s="31">
        <v>3661346</v>
      </c>
      <c r="T107" s="36">
        <f t="shared" si="26"/>
        <v>0.13331264227303774</v>
      </c>
      <c r="U107" s="36">
        <f t="shared" si="27"/>
        <v>0.25356194142809785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282609</v>
      </c>
      <c r="E108" s="31">
        <v>282609</v>
      </c>
      <c r="F108" s="31">
        <v>8450</v>
      </c>
      <c r="G108" s="36">
        <f t="shared" si="21"/>
        <v>2.9899967800034677E-2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8450</v>
      </c>
      <c r="O108" s="36">
        <f t="shared" si="25"/>
        <v>2.9899967800034677E-2</v>
      </c>
      <c r="P108" s="31">
        <v>0</v>
      </c>
      <c r="Q108" s="31">
        <v>478261</v>
      </c>
      <c r="R108" s="31">
        <v>478261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5755704</v>
      </c>
      <c r="E109" s="31">
        <v>5755704</v>
      </c>
      <c r="F109" s="31">
        <v>2554272</v>
      </c>
      <c r="G109" s="36">
        <f t="shared" si="21"/>
        <v>0.44378098665254501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2554272</v>
      </c>
      <c r="O109" s="36">
        <f t="shared" si="25"/>
        <v>0.44378098665254501</v>
      </c>
      <c r="P109" s="31">
        <v>2539409</v>
      </c>
      <c r="Q109" s="31">
        <v>5443548</v>
      </c>
      <c r="R109" s="31">
        <v>5401494</v>
      </c>
      <c r="S109" s="31">
        <v>2539409</v>
      </c>
      <c r="T109" s="36">
        <f t="shared" si="26"/>
        <v>0.46649887169177162</v>
      </c>
      <c r="U109" s="36">
        <f t="shared" si="27"/>
        <v>5.8529366478579092E-3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5273620</v>
      </c>
      <c r="E110" s="31">
        <v>5273620</v>
      </c>
      <c r="F110" s="31">
        <v>1161247</v>
      </c>
      <c r="G110" s="36">
        <f t="shared" si="21"/>
        <v>0.22019921799447059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1161247</v>
      </c>
      <c r="O110" s="36">
        <f t="shared" si="25"/>
        <v>0.22019921799447059</v>
      </c>
      <c r="P110" s="31">
        <v>1071845</v>
      </c>
      <c r="Q110" s="31">
        <v>5424007</v>
      </c>
      <c r="R110" s="31">
        <v>5205525</v>
      </c>
      <c r="S110" s="31">
        <v>1071845</v>
      </c>
      <c r="T110" s="36">
        <f t="shared" si="26"/>
        <v>0.19761128626862023</v>
      </c>
      <c r="U110" s="36">
        <f t="shared" si="27"/>
        <v>8.3409448194468494E-2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41427920</v>
      </c>
      <c r="E112" s="32">
        <f>SUM(E107:E111)</f>
        <v>41427920</v>
      </c>
      <c r="F112" s="32">
        <f>SUM(F107:F111)</f>
        <v>8313693</v>
      </c>
      <c r="G112" s="37">
        <f t="shared" si="21"/>
        <v>0.20067850377233518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8313693</v>
      </c>
      <c r="O112" s="37">
        <f t="shared" si="25"/>
        <v>0.20067850377233518</v>
      </c>
      <c r="P112" s="32">
        <f>SUM(P107:P111)</f>
        <v>7272600</v>
      </c>
      <c r="Q112" s="32">
        <f>SUM(Q107:Q111)</f>
        <v>38810173</v>
      </c>
      <c r="R112" s="32">
        <f>SUM(R107:R111)</f>
        <v>37292749</v>
      </c>
      <c r="S112" s="32">
        <f>SUM(S107:S111)</f>
        <v>7272600</v>
      </c>
      <c r="T112" s="37">
        <f t="shared" si="26"/>
        <v>0.18738901266943592</v>
      </c>
      <c r="U112" s="37">
        <f t="shared" si="27"/>
        <v>0.14315279267387182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894000</v>
      </c>
      <c r="E113" s="31">
        <v>894000</v>
      </c>
      <c r="F113" s="31">
        <v>94829</v>
      </c>
      <c r="G113" s="36">
        <f t="shared" si="21"/>
        <v>0.10607270693512304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94829</v>
      </c>
      <c r="O113" s="36">
        <f t="shared" si="25"/>
        <v>0.10607270693512304</v>
      </c>
      <c r="P113" s="31">
        <v>51500</v>
      </c>
      <c r="Q113" s="31">
        <v>552500</v>
      </c>
      <c r="R113" s="31">
        <v>635000</v>
      </c>
      <c r="S113" s="31">
        <v>51500</v>
      </c>
      <c r="T113" s="36">
        <f t="shared" si="26"/>
        <v>9.321266968325792E-2</v>
      </c>
      <c r="U113" s="36">
        <f t="shared" si="27"/>
        <v>0.84133980582524281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16269720</v>
      </c>
      <c r="E114" s="31">
        <v>16269720</v>
      </c>
      <c r="F114" s="31">
        <v>2011091</v>
      </c>
      <c r="G114" s="36">
        <f t="shared" si="21"/>
        <v>0.12360944134256767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2011091</v>
      </c>
      <c r="O114" s="36">
        <f t="shared" si="25"/>
        <v>0.12360944134256767</v>
      </c>
      <c r="P114" s="31">
        <v>1933098</v>
      </c>
      <c r="Q114" s="31">
        <v>10011475</v>
      </c>
      <c r="R114" s="31">
        <v>12002506</v>
      </c>
      <c r="S114" s="31">
        <v>1933098</v>
      </c>
      <c r="T114" s="36">
        <f t="shared" si="26"/>
        <v>0.19308823125463531</v>
      </c>
      <c r="U114" s="36">
        <f t="shared" si="27"/>
        <v>4.0346117992983377E-2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309312</v>
      </c>
      <c r="E115" s="31">
        <v>309312</v>
      </c>
      <c r="F115" s="31">
        <v>46653</v>
      </c>
      <c r="G115" s="36">
        <f t="shared" si="21"/>
        <v>0.15082828988206085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46653</v>
      </c>
      <c r="O115" s="36">
        <f t="shared" si="25"/>
        <v>0.15082828988206085</v>
      </c>
      <c r="P115" s="31">
        <v>55700</v>
      </c>
      <c r="Q115" s="31">
        <v>162448</v>
      </c>
      <c r="R115" s="31">
        <v>309332</v>
      </c>
      <c r="S115" s="31">
        <v>55700</v>
      </c>
      <c r="T115" s="36">
        <f t="shared" si="26"/>
        <v>0.34287895203388163</v>
      </c>
      <c r="U115" s="36">
        <f t="shared" si="27"/>
        <v>-0.16242369838420112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25000</v>
      </c>
      <c r="R116" s="31">
        <v>10000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158602525</v>
      </c>
      <c r="E117" s="31">
        <v>158602525</v>
      </c>
      <c r="F117" s="31">
        <v>25901863</v>
      </c>
      <c r="G117" s="36">
        <f t="shared" si="21"/>
        <v>0.16331305570324306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25901863</v>
      </c>
      <c r="O117" s="36">
        <f t="shared" si="25"/>
        <v>0.16331305570324306</v>
      </c>
      <c r="P117" s="31">
        <v>35708883</v>
      </c>
      <c r="Q117" s="31">
        <v>54348439</v>
      </c>
      <c r="R117" s="31">
        <v>148065047</v>
      </c>
      <c r="S117" s="31">
        <v>35708883</v>
      </c>
      <c r="T117" s="36">
        <f t="shared" si="26"/>
        <v>0.65703603741038452</v>
      </c>
      <c r="U117" s="36">
        <f t="shared" si="27"/>
        <v>-0.27463810615414652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2564200</v>
      </c>
      <c r="E118" s="31">
        <v>2564200</v>
      </c>
      <c r="F118" s="31">
        <v>303669</v>
      </c>
      <c r="G118" s="36">
        <f t="shared" si="21"/>
        <v>0.11842640979642774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303669</v>
      </c>
      <c r="O118" s="36">
        <f t="shared" si="25"/>
        <v>0.11842640979642774</v>
      </c>
      <c r="P118" s="31">
        <v>968038</v>
      </c>
      <c r="Q118" s="31">
        <v>3262400</v>
      </c>
      <c r="R118" s="31">
        <v>2732700</v>
      </c>
      <c r="S118" s="31">
        <v>968038</v>
      </c>
      <c r="T118" s="36">
        <f t="shared" si="26"/>
        <v>0.29672572339382047</v>
      </c>
      <c r="U118" s="36">
        <f t="shared" si="27"/>
        <v>-0.68630466985800143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3518568</v>
      </c>
      <c r="E119" s="31">
        <v>3518568</v>
      </c>
      <c r="F119" s="31">
        <v>774724</v>
      </c>
      <c r="G119" s="36">
        <f t="shared" si="21"/>
        <v>0.22018161934059538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774724</v>
      </c>
      <c r="O119" s="36">
        <f t="shared" si="25"/>
        <v>0.22018161934059538</v>
      </c>
      <c r="P119" s="31">
        <v>791624</v>
      </c>
      <c r="Q119" s="31">
        <v>3060168</v>
      </c>
      <c r="R119" s="31">
        <v>3368790</v>
      </c>
      <c r="S119" s="31">
        <v>791624</v>
      </c>
      <c r="T119" s="36">
        <f t="shared" si="26"/>
        <v>0.25868645120137196</v>
      </c>
      <c r="U119" s="36">
        <f t="shared" si="27"/>
        <v>-2.1348518993865806E-2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182158325</v>
      </c>
      <c r="E121" s="32">
        <f>SUM(E113:E120)</f>
        <v>182158325</v>
      </c>
      <c r="F121" s="32">
        <f>SUM(F113:F120)</f>
        <v>29132829</v>
      </c>
      <c r="G121" s="37">
        <f t="shared" si="21"/>
        <v>0.15993136190728588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29132829</v>
      </c>
      <c r="O121" s="37">
        <f t="shared" si="25"/>
        <v>0.15993136190728588</v>
      </c>
      <c r="P121" s="32">
        <f>SUM(P113:P120)</f>
        <v>39508843</v>
      </c>
      <c r="Q121" s="32">
        <f>SUM(Q113:Q120)</f>
        <v>71422430</v>
      </c>
      <c r="R121" s="32">
        <f>SUM(R113:R120)</f>
        <v>167123375</v>
      </c>
      <c r="S121" s="32">
        <f>SUM(S113:S120)</f>
        <v>39508843</v>
      </c>
      <c r="T121" s="37">
        <f t="shared" si="26"/>
        <v>0.55317136367384867</v>
      </c>
      <c r="U121" s="37">
        <f t="shared" si="27"/>
        <v>-0.26262510395457539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5146740</v>
      </c>
      <c r="E122" s="31">
        <v>5146740</v>
      </c>
      <c r="F122" s="31">
        <v>1336648</v>
      </c>
      <c r="G122" s="36">
        <f t="shared" si="21"/>
        <v>0.2597076984654364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1336648</v>
      </c>
      <c r="O122" s="36">
        <f t="shared" si="25"/>
        <v>0.2597076984654364</v>
      </c>
      <c r="P122" s="31">
        <v>3664214</v>
      </c>
      <c r="Q122" s="31">
        <v>5258603</v>
      </c>
      <c r="R122" s="31">
        <v>6806411</v>
      </c>
      <c r="S122" s="31">
        <v>3664214</v>
      </c>
      <c r="T122" s="36">
        <f t="shared" si="26"/>
        <v>0.69680369482160942</v>
      </c>
      <c r="U122" s="36">
        <f t="shared" si="27"/>
        <v>-0.63521562878150672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3132073</v>
      </c>
      <c r="E123" s="31">
        <v>3132073</v>
      </c>
      <c r="F123" s="31">
        <v>3037187</v>
      </c>
      <c r="G123" s="36">
        <f t="shared" si="21"/>
        <v>0.9697050483816948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3037187</v>
      </c>
      <c r="O123" s="36">
        <f t="shared" si="25"/>
        <v>0.9697050483816948</v>
      </c>
      <c r="P123" s="31">
        <v>585813</v>
      </c>
      <c r="Q123" s="31">
        <v>12877756</v>
      </c>
      <c r="R123" s="31">
        <v>13167756</v>
      </c>
      <c r="S123" s="31">
        <v>585813</v>
      </c>
      <c r="T123" s="36">
        <f t="shared" si="26"/>
        <v>4.5490301260561236E-2</v>
      </c>
      <c r="U123" s="36">
        <f t="shared" si="27"/>
        <v>4.1845674302209064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40768032</v>
      </c>
      <c r="E124" s="31">
        <v>40768032</v>
      </c>
      <c r="F124" s="31">
        <v>10376248</v>
      </c>
      <c r="G124" s="36">
        <f t="shared" si="21"/>
        <v>0.25451922722195663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10376248</v>
      </c>
      <c r="O124" s="36">
        <f t="shared" si="25"/>
        <v>0.25451922722195663</v>
      </c>
      <c r="P124" s="31">
        <v>6082960</v>
      </c>
      <c r="Q124" s="31">
        <v>37463676</v>
      </c>
      <c r="R124" s="31">
        <v>37831529</v>
      </c>
      <c r="S124" s="31">
        <v>6082960</v>
      </c>
      <c r="T124" s="36">
        <f t="shared" si="26"/>
        <v>0.16236954430205941</v>
      </c>
      <c r="U124" s="36">
        <f t="shared" si="27"/>
        <v>0.70578928679458675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49046845</v>
      </c>
      <c r="E126" s="32">
        <f>SUM(E122:E125)</f>
        <v>49046845</v>
      </c>
      <c r="F126" s="32">
        <f>SUM(F122:F125)</f>
        <v>14750083</v>
      </c>
      <c r="G126" s="37">
        <f t="shared" si="21"/>
        <v>0.30073459363186356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14750083</v>
      </c>
      <c r="O126" s="37">
        <f t="shared" si="25"/>
        <v>0.30073459363186356</v>
      </c>
      <c r="P126" s="32">
        <f>SUM(P122:P125)</f>
        <v>10332987</v>
      </c>
      <c r="Q126" s="32">
        <f>SUM(Q122:Q125)</f>
        <v>55600035</v>
      </c>
      <c r="R126" s="32">
        <f>SUM(R122:R125)</f>
        <v>57805696</v>
      </c>
      <c r="S126" s="32">
        <f>SUM(S122:S125)</f>
        <v>10332987</v>
      </c>
      <c r="T126" s="37">
        <f t="shared" si="26"/>
        <v>0.18584497293931559</v>
      </c>
      <c r="U126" s="37">
        <f t="shared" si="27"/>
        <v>0.4274752305407914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14599180</v>
      </c>
      <c r="E127" s="31">
        <v>14599180</v>
      </c>
      <c r="F127" s="31">
        <v>2714899</v>
      </c>
      <c r="G127" s="36">
        <f t="shared" si="21"/>
        <v>0.1859624307666595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2714899</v>
      </c>
      <c r="O127" s="36">
        <f t="shared" si="25"/>
        <v>0.1859624307666595</v>
      </c>
      <c r="P127" s="31">
        <v>3151147</v>
      </c>
      <c r="Q127" s="31">
        <v>15192401</v>
      </c>
      <c r="R127" s="31">
        <v>16812401</v>
      </c>
      <c r="S127" s="31">
        <v>3151147</v>
      </c>
      <c r="T127" s="36">
        <f t="shared" si="26"/>
        <v>0.20741599698428181</v>
      </c>
      <c r="U127" s="36">
        <f t="shared" si="27"/>
        <v>-0.13844101846089696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639324</v>
      </c>
      <c r="E129" s="31">
        <v>639324</v>
      </c>
      <c r="F129" s="31">
        <v>157735</v>
      </c>
      <c r="G129" s="36">
        <f t="shared" si="21"/>
        <v>0.2467215371235868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157735</v>
      </c>
      <c r="O129" s="36">
        <f t="shared" si="25"/>
        <v>0.2467215371235868</v>
      </c>
      <c r="P129" s="31">
        <v>0</v>
      </c>
      <c r="Q129" s="31">
        <v>639326</v>
      </c>
      <c r="R129" s="31">
        <v>639324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21177337</v>
      </c>
      <c r="E130" s="31">
        <v>21177337</v>
      </c>
      <c r="F130" s="31">
        <v>4599938</v>
      </c>
      <c r="G130" s="36">
        <f t="shared" si="21"/>
        <v>0.21721040752196558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4599938</v>
      </c>
      <c r="O130" s="36">
        <f t="shared" si="25"/>
        <v>0.21721040752196558</v>
      </c>
      <c r="P130" s="31">
        <v>6794086</v>
      </c>
      <c r="Q130" s="31">
        <v>15399349</v>
      </c>
      <c r="R130" s="31">
        <v>22288110</v>
      </c>
      <c r="S130" s="31">
        <v>6794086</v>
      </c>
      <c r="T130" s="36">
        <f t="shared" si="26"/>
        <v>0.44119306601857</v>
      </c>
      <c r="U130" s="36">
        <f t="shared" si="27"/>
        <v>-0.32294969477866486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36415841</v>
      </c>
      <c r="E132" s="32">
        <f>SUM(E127:E131)</f>
        <v>36415841</v>
      </c>
      <c r="F132" s="32">
        <f>SUM(F127:F131)</f>
        <v>7472572</v>
      </c>
      <c r="G132" s="37">
        <f t="shared" si="21"/>
        <v>0.20520113760382466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7472572</v>
      </c>
      <c r="O132" s="37">
        <f t="shared" si="25"/>
        <v>0.20520113760382466</v>
      </c>
      <c r="P132" s="32">
        <f>SUM(P127:P131)</f>
        <v>9945233</v>
      </c>
      <c r="Q132" s="32">
        <f>SUM(Q127:Q131)</f>
        <v>31231076</v>
      </c>
      <c r="R132" s="32">
        <f>SUM(R127:R131)</f>
        <v>39739835</v>
      </c>
      <c r="S132" s="32">
        <f>SUM(S127:S131)</f>
        <v>9945233</v>
      </c>
      <c r="T132" s="37">
        <f t="shared" si="26"/>
        <v>0.31844029325150375</v>
      </c>
      <c r="U132" s="37">
        <f t="shared" si="27"/>
        <v>-0.24862775965128214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82315091</v>
      </c>
      <c r="E133" s="31">
        <v>82315091</v>
      </c>
      <c r="F133" s="31">
        <v>15333574</v>
      </c>
      <c r="G133" s="36">
        <f t="shared" si="21"/>
        <v>0.18627901413605921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15333574</v>
      </c>
      <c r="O133" s="36">
        <f t="shared" si="25"/>
        <v>0.18627901413605921</v>
      </c>
      <c r="P133" s="31">
        <v>16280888</v>
      </c>
      <c r="Q133" s="31">
        <v>75339029</v>
      </c>
      <c r="R133" s="31">
        <v>72935074</v>
      </c>
      <c r="S133" s="31">
        <v>16280888</v>
      </c>
      <c r="T133" s="36">
        <f t="shared" si="26"/>
        <v>0.21610164367794016</v>
      </c>
      <c r="U133" s="36">
        <f t="shared" si="27"/>
        <v>-5.8185646876263708E-2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2808134</v>
      </c>
      <c r="E134" s="31">
        <v>2808134</v>
      </c>
      <c r="F134" s="31">
        <v>337913</v>
      </c>
      <c r="G134" s="36">
        <f t="shared" si="21"/>
        <v>0.12033364504685318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337913</v>
      </c>
      <c r="O134" s="36">
        <f t="shared" si="25"/>
        <v>0.12033364504685318</v>
      </c>
      <c r="P134" s="31">
        <v>437222</v>
      </c>
      <c r="Q134" s="31">
        <v>2099381</v>
      </c>
      <c r="R134" s="31">
        <v>2099381</v>
      </c>
      <c r="S134" s="31">
        <v>437222</v>
      </c>
      <c r="T134" s="36">
        <f t="shared" si="26"/>
        <v>0.2082623401850355</v>
      </c>
      <c r="U134" s="36">
        <f t="shared" si="27"/>
        <v>-0.22713632891300073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5248804</v>
      </c>
      <c r="E136" s="31">
        <v>5248804</v>
      </c>
      <c r="F136" s="31">
        <v>1760652</v>
      </c>
      <c r="G136" s="36">
        <f t="shared" si="21"/>
        <v>0.33543870184522034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1760652</v>
      </c>
      <c r="O136" s="36">
        <f t="shared" si="25"/>
        <v>0.33543870184522034</v>
      </c>
      <c r="P136" s="31">
        <v>1392646</v>
      </c>
      <c r="Q136" s="31">
        <v>8119269</v>
      </c>
      <c r="R136" s="31">
        <v>7670974</v>
      </c>
      <c r="S136" s="31">
        <v>1392646</v>
      </c>
      <c r="T136" s="36">
        <f t="shared" si="26"/>
        <v>0.17152356942478442</v>
      </c>
      <c r="U136" s="36">
        <f t="shared" si="27"/>
        <v>0.26424949341038562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90372029</v>
      </c>
      <c r="E137" s="32">
        <f>SUM(E133:E136)</f>
        <v>90372029</v>
      </c>
      <c r="F137" s="32">
        <f>SUM(F133:F136)</f>
        <v>17432139</v>
      </c>
      <c r="G137" s="37">
        <f t="shared" ref="G137:G170" si="28">IF(($D137     =0),0,($F137     /$D137     ))</f>
        <v>0.19289307978246234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17432139</v>
      </c>
      <c r="O137" s="37">
        <f t="shared" ref="O137:O170" si="32">IF(($D137     =0),0,($N137     /$D137     ))</f>
        <v>0.19289307978246234</v>
      </c>
      <c r="P137" s="32">
        <f>SUM(P133:P136)</f>
        <v>18110756</v>
      </c>
      <c r="Q137" s="32">
        <f>SUM(Q133:Q136)</f>
        <v>85557679</v>
      </c>
      <c r="R137" s="32">
        <f>SUM(R133:R136)</f>
        <v>82705429</v>
      </c>
      <c r="S137" s="32">
        <f>SUM(S133:S136)</f>
        <v>18110756</v>
      </c>
      <c r="T137" s="37">
        <f t="shared" ref="T137:T170" si="33">IF(($Q137     =0),0,($S137     /$Q137     ))</f>
        <v>0.21167890727844546</v>
      </c>
      <c r="U137" s="37">
        <f t="shared" ref="U137:U170" si="34">IF(($P137     =0),0,(($F137     /$P137     )-1))</f>
        <v>-3.7470385002150053E-2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3723368</v>
      </c>
      <c r="E139" s="31">
        <v>3723368</v>
      </c>
      <c r="F139" s="31">
        <v>353439</v>
      </c>
      <c r="G139" s="36">
        <f t="shared" si="28"/>
        <v>9.4924541436677765E-2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353439</v>
      </c>
      <c r="O139" s="36">
        <f t="shared" si="32"/>
        <v>9.4924541436677765E-2</v>
      </c>
      <c r="P139" s="31">
        <v>1652684</v>
      </c>
      <c r="Q139" s="31">
        <v>3566971</v>
      </c>
      <c r="R139" s="31">
        <v>3071400</v>
      </c>
      <c r="S139" s="31">
        <v>1652684</v>
      </c>
      <c r="T139" s="36">
        <f t="shared" si="33"/>
        <v>0.46332981120395988</v>
      </c>
      <c r="U139" s="36">
        <f t="shared" si="34"/>
        <v>-0.78614242045061244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8859433</v>
      </c>
      <c r="E140" s="31">
        <v>8859433</v>
      </c>
      <c r="F140" s="31">
        <v>898621</v>
      </c>
      <c r="G140" s="36">
        <f t="shared" si="28"/>
        <v>0.10143098322432147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898621</v>
      </c>
      <c r="O140" s="36">
        <f t="shared" si="32"/>
        <v>0.10143098322432147</v>
      </c>
      <c r="P140" s="31">
        <v>967859</v>
      </c>
      <c r="Q140" s="31">
        <v>7714443</v>
      </c>
      <c r="R140" s="31">
        <v>11248979</v>
      </c>
      <c r="S140" s="31">
        <v>967859</v>
      </c>
      <c r="T140" s="36">
        <f t="shared" si="33"/>
        <v>0.12546064570053858</v>
      </c>
      <c r="U140" s="36">
        <f t="shared" si="34"/>
        <v>-7.1537279707064805E-2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34783</v>
      </c>
      <c r="E141" s="31">
        <v>34783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67800</v>
      </c>
      <c r="Q141" s="31">
        <v>60869</v>
      </c>
      <c r="R141" s="31">
        <v>60869</v>
      </c>
      <c r="S141" s="31">
        <v>67800</v>
      </c>
      <c r="T141" s="36">
        <f t="shared" si="33"/>
        <v>1.1138674859123692</v>
      </c>
      <c r="U141" s="36">
        <f t="shared" si="34"/>
        <v>-1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7062260</v>
      </c>
      <c r="E142" s="31">
        <v>7062260</v>
      </c>
      <c r="F142" s="31">
        <v>434400</v>
      </c>
      <c r="G142" s="36">
        <f t="shared" si="28"/>
        <v>6.1510054854961443E-2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434400</v>
      </c>
      <c r="O142" s="36">
        <f t="shared" si="32"/>
        <v>6.1510054854961443E-2</v>
      </c>
      <c r="P142" s="31">
        <v>828675</v>
      </c>
      <c r="Q142" s="31">
        <v>7432159</v>
      </c>
      <c r="R142" s="31">
        <v>6680826</v>
      </c>
      <c r="S142" s="31">
        <v>828675</v>
      </c>
      <c r="T142" s="36">
        <f t="shared" si="33"/>
        <v>0.11149855647598497</v>
      </c>
      <c r="U142" s="36">
        <f t="shared" si="34"/>
        <v>-0.47578966422300661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19679844</v>
      </c>
      <c r="E144" s="32">
        <f>SUM(E138:E143)</f>
        <v>19679844</v>
      </c>
      <c r="F144" s="32">
        <f>SUM(F138:F143)</f>
        <v>1686460</v>
      </c>
      <c r="G144" s="37">
        <f t="shared" si="28"/>
        <v>8.5694784978986624E-2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1686460</v>
      </c>
      <c r="O144" s="37">
        <f t="shared" si="32"/>
        <v>8.5694784978986624E-2</v>
      </c>
      <c r="P144" s="32">
        <f>SUM(P138:P143)</f>
        <v>3517018</v>
      </c>
      <c r="Q144" s="32">
        <f>SUM(Q138:Q143)</f>
        <v>18774442</v>
      </c>
      <c r="R144" s="32">
        <f>SUM(R138:R143)</f>
        <v>21062074</v>
      </c>
      <c r="S144" s="32">
        <f>SUM(S138:S143)</f>
        <v>3517018</v>
      </c>
      <c r="T144" s="37">
        <f t="shared" si="33"/>
        <v>0.18733009481719884</v>
      </c>
      <c r="U144" s="37">
        <f t="shared" si="34"/>
        <v>-0.52048582065829629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4365217</v>
      </c>
      <c r="E146" s="31">
        <v>4365217</v>
      </c>
      <c r="F146" s="31">
        <v>592050</v>
      </c>
      <c r="G146" s="36">
        <f t="shared" si="28"/>
        <v>0.13562899622172278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592050</v>
      </c>
      <c r="O146" s="36">
        <f t="shared" si="32"/>
        <v>0.13562899622172278</v>
      </c>
      <c r="P146" s="31">
        <v>1983005</v>
      </c>
      <c r="Q146" s="31">
        <v>2920000</v>
      </c>
      <c r="R146" s="31">
        <v>6767211</v>
      </c>
      <c r="S146" s="31">
        <v>1983005</v>
      </c>
      <c r="T146" s="36">
        <f t="shared" si="33"/>
        <v>0.67911130136986297</v>
      </c>
      <c r="U146" s="36">
        <f t="shared" si="34"/>
        <v>-0.70143796914279088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900000</v>
      </c>
      <c r="E147" s="31">
        <v>900000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341350</v>
      </c>
      <c r="Q147" s="31">
        <v>0</v>
      </c>
      <c r="R147" s="31">
        <v>1300000</v>
      </c>
      <c r="S147" s="31">
        <v>341350</v>
      </c>
      <c r="T147" s="36">
        <f t="shared" si="33"/>
        <v>0</v>
      </c>
      <c r="U147" s="36">
        <f t="shared" si="34"/>
        <v>-1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76585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5265217</v>
      </c>
      <c r="E150" s="32">
        <f>SUM(E145:E149)</f>
        <v>5265217</v>
      </c>
      <c r="F150" s="32">
        <f>SUM(F145:F149)</f>
        <v>592050</v>
      </c>
      <c r="G150" s="37">
        <f t="shared" si="28"/>
        <v>0.1124455079439271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592050</v>
      </c>
      <c r="O150" s="37">
        <f t="shared" si="32"/>
        <v>0.1124455079439271</v>
      </c>
      <c r="P150" s="32">
        <f>SUM(P145:P149)</f>
        <v>2324355</v>
      </c>
      <c r="Q150" s="32">
        <f>SUM(Q145:Q149)</f>
        <v>2996585</v>
      </c>
      <c r="R150" s="32">
        <f>SUM(R145:R149)</f>
        <v>8067211</v>
      </c>
      <c r="S150" s="32">
        <f>SUM(S145:S149)</f>
        <v>2324355</v>
      </c>
      <c r="T150" s="37">
        <f t="shared" si="33"/>
        <v>0.77566796870437515</v>
      </c>
      <c r="U150" s="37">
        <f t="shared" si="34"/>
        <v>-0.74528417561000793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2235544</v>
      </c>
      <c r="E151" s="31">
        <v>2235544</v>
      </c>
      <c r="F151" s="31">
        <v>222705</v>
      </c>
      <c r="G151" s="36">
        <f t="shared" si="28"/>
        <v>9.9620047737821307E-2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222705</v>
      </c>
      <c r="O151" s="36">
        <f t="shared" si="32"/>
        <v>9.9620047737821307E-2</v>
      </c>
      <c r="P151" s="31">
        <v>254929</v>
      </c>
      <c r="Q151" s="31">
        <v>6676183</v>
      </c>
      <c r="R151" s="31">
        <v>6676183</v>
      </c>
      <c r="S151" s="31">
        <v>254929</v>
      </c>
      <c r="T151" s="36">
        <f t="shared" si="33"/>
        <v>3.8184843045794281E-2</v>
      </c>
      <c r="U151" s="36">
        <f t="shared" si="34"/>
        <v>-0.12640382224070235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169864900</v>
      </c>
      <c r="E152" s="31">
        <v>169864900</v>
      </c>
      <c r="F152" s="31">
        <v>38226447</v>
      </c>
      <c r="G152" s="36">
        <f t="shared" si="28"/>
        <v>0.22504029378641496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38226447</v>
      </c>
      <c r="O152" s="36">
        <f t="shared" si="32"/>
        <v>0.22504029378641496</v>
      </c>
      <c r="P152" s="31">
        <v>37117260</v>
      </c>
      <c r="Q152" s="31">
        <v>166413000</v>
      </c>
      <c r="R152" s="31">
        <v>166099623</v>
      </c>
      <c r="S152" s="31">
        <v>37117260</v>
      </c>
      <c r="T152" s="36">
        <f t="shared" si="33"/>
        <v>0.22304303149393376</v>
      </c>
      <c r="U152" s="36">
        <f t="shared" si="34"/>
        <v>2.988332112876857E-2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28455250</v>
      </c>
      <c r="E153" s="31">
        <v>28455250</v>
      </c>
      <c r="F153" s="31">
        <v>6070257</v>
      </c>
      <c r="G153" s="36">
        <f t="shared" si="28"/>
        <v>0.21332643361066939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6070257</v>
      </c>
      <c r="O153" s="36">
        <f t="shared" si="32"/>
        <v>0.21332643361066939</v>
      </c>
      <c r="P153" s="31">
        <v>4637167</v>
      </c>
      <c r="Q153" s="31">
        <v>28900690</v>
      </c>
      <c r="R153" s="31">
        <v>28423590</v>
      </c>
      <c r="S153" s="31">
        <v>4637167</v>
      </c>
      <c r="T153" s="36">
        <f t="shared" si="33"/>
        <v>0.16045177468081212</v>
      </c>
      <c r="U153" s="36">
        <f t="shared" si="34"/>
        <v>0.30904429363876695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7795780</v>
      </c>
      <c r="E155" s="31">
        <v>7795780</v>
      </c>
      <c r="F155" s="31">
        <v>2426986</v>
      </c>
      <c r="G155" s="36">
        <f t="shared" si="28"/>
        <v>0.3113204836462804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2426986</v>
      </c>
      <c r="O155" s="36">
        <f t="shared" si="32"/>
        <v>0.3113204836462804</v>
      </c>
      <c r="P155" s="31">
        <v>2240767</v>
      </c>
      <c r="Q155" s="31">
        <v>5108454</v>
      </c>
      <c r="R155" s="31">
        <v>6788732</v>
      </c>
      <c r="S155" s="31">
        <v>2240767</v>
      </c>
      <c r="T155" s="36">
        <f t="shared" si="33"/>
        <v>0.43863896983314327</v>
      </c>
      <c r="U155" s="36">
        <f t="shared" si="34"/>
        <v>8.3105026091512491E-2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208351474</v>
      </c>
      <c r="E157" s="32">
        <f>SUM(E151:E156)</f>
        <v>208351474</v>
      </c>
      <c r="F157" s="32">
        <f>SUM(F151:F156)</f>
        <v>46946395</v>
      </c>
      <c r="G157" s="37">
        <f t="shared" si="28"/>
        <v>0.2253230759480972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46946395</v>
      </c>
      <c r="O157" s="37">
        <f t="shared" si="32"/>
        <v>0.2253230759480972</v>
      </c>
      <c r="P157" s="32">
        <f>SUM(P151:P156)</f>
        <v>44250123</v>
      </c>
      <c r="Q157" s="32">
        <f>SUM(Q151:Q156)</f>
        <v>207098327</v>
      </c>
      <c r="R157" s="32">
        <f>SUM(R151:R156)</f>
        <v>207988128</v>
      </c>
      <c r="S157" s="32">
        <f>SUM(S151:S156)</f>
        <v>44250123</v>
      </c>
      <c r="T157" s="37">
        <f t="shared" si="33"/>
        <v>0.2136672161528374</v>
      </c>
      <c r="U157" s="37">
        <f t="shared" si="34"/>
        <v>6.0932531193190087E-2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9442061</v>
      </c>
      <c r="E158" s="31">
        <v>9442061</v>
      </c>
      <c r="F158" s="31">
        <v>2233707</v>
      </c>
      <c r="G158" s="36">
        <f t="shared" si="28"/>
        <v>0.23656985482300952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2233707</v>
      </c>
      <c r="O158" s="36">
        <f t="shared" si="32"/>
        <v>0.23656985482300952</v>
      </c>
      <c r="P158" s="31">
        <v>1513185</v>
      </c>
      <c r="Q158" s="31">
        <v>9872658</v>
      </c>
      <c r="R158" s="31">
        <v>10937593</v>
      </c>
      <c r="S158" s="31">
        <v>1513185</v>
      </c>
      <c r="T158" s="36">
        <f t="shared" si="33"/>
        <v>0.1532702743273392</v>
      </c>
      <c r="U158" s="36">
        <f t="shared" si="34"/>
        <v>0.47616253134943842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119234245</v>
      </c>
      <c r="E159" s="31">
        <v>119234245</v>
      </c>
      <c r="F159" s="31">
        <v>24872669</v>
      </c>
      <c r="G159" s="36">
        <f t="shared" si="28"/>
        <v>0.20860340080989317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24872669</v>
      </c>
      <c r="O159" s="36">
        <f t="shared" si="32"/>
        <v>0.20860340080989317</v>
      </c>
      <c r="P159" s="31">
        <v>21660918</v>
      </c>
      <c r="Q159" s="31">
        <v>107494268</v>
      </c>
      <c r="R159" s="31">
        <v>105682453</v>
      </c>
      <c r="S159" s="31">
        <v>21660918</v>
      </c>
      <c r="T159" s="36">
        <f t="shared" si="33"/>
        <v>0.20150765620358474</v>
      </c>
      <c r="U159" s="36">
        <f t="shared" si="34"/>
        <v>0.14827400205291386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5916000</v>
      </c>
      <c r="E160" s="31">
        <v>5916000</v>
      </c>
      <c r="F160" s="31">
        <v>756565</v>
      </c>
      <c r="G160" s="36">
        <f t="shared" si="28"/>
        <v>0.12788455037187288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756565</v>
      </c>
      <c r="O160" s="36">
        <f t="shared" si="32"/>
        <v>0.12788455037187288</v>
      </c>
      <c r="P160" s="31">
        <v>1402984</v>
      </c>
      <c r="Q160" s="31">
        <v>5238000</v>
      </c>
      <c r="R160" s="31">
        <v>4736235</v>
      </c>
      <c r="S160" s="31">
        <v>1402984</v>
      </c>
      <c r="T160" s="36">
        <f t="shared" si="33"/>
        <v>0.26784726995036273</v>
      </c>
      <c r="U160" s="36">
        <f t="shared" si="34"/>
        <v>-0.46074581035849305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134592306</v>
      </c>
      <c r="E163" s="32">
        <f>SUM(E158:E162)</f>
        <v>134592306</v>
      </c>
      <c r="F163" s="32">
        <f>SUM(F158:F162)</f>
        <v>27862941</v>
      </c>
      <c r="G163" s="37">
        <f t="shared" si="28"/>
        <v>0.20701733871771244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27862941</v>
      </c>
      <c r="O163" s="37">
        <f t="shared" si="32"/>
        <v>0.20701733871771244</v>
      </c>
      <c r="P163" s="32">
        <f>SUM(P158:P162)</f>
        <v>24577087</v>
      </c>
      <c r="Q163" s="32">
        <f>SUM(Q158:Q162)</f>
        <v>122604926</v>
      </c>
      <c r="R163" s="32">
        <f>SUM(R158:R162)</f>
        <v>121356281</v>
      </c>
      <c r="S163" s="32">
        <f>SUM(S158:S162)</f>
        <v>24577087</v>
      </c>
      <c r="T163" s="37">
        <f t="shared" si="33"/>
        <v>0.20045758194087568</v>
      </c>
      <c r="U163" s="37">
        <f t="shared" si="34"/>
        <v>0.13369582815083003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2304684</v>
      </c>
      <c r="E164" s="31">
        <v>2304684</v>
      </c>
      <c r="F164" s="31">
        <v>3700525</v>
      </c>
      <c r="G164" s="36">
        <f t="shared" si="28"/>
        <v>1.605653963840596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3700525</v>
      </c>
      <c r="O164" s="36">
        <f t="shared" si="32"/>
        <v>1.605653963840596</v>
      </c>
      <c r="P164" s="31">
        <v>129820</v>
      </c>
      <c r="Q164" s="31">
        <v>3258198</v>
      </c>
      <c r="R164" s="31">
        <v>3956468</v>
      </c>
      <c r="S164" s="31">
        <v>129820</v>
      </c>
      <c r="T164" s="36">
        <f t="shared" si="33"/>
        <v>3.9844110149229728E-2</v>
      </c>
      <c r="U164" s="36">
        <f t="shared" si="34"/>
        <v>27.505045447542752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57350</v>
      </c>
      <c r="E165" s="31">
        <v>57350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28007</v>
      </c>
      <c r="Q165" s="31">
        <v>277000</v>
      </c>
      <c r="R165" s="31">
        <v>225000</v>
      </c>
      <c r="S165" s="31">
        <v>28007</v>
      </c>
      <c r="T165" s="36">
        <f t="shared" si="33"/>
        <v>0.10110830324909748</v>
      </c>
      <c r="U165" s="36">
        <f t="shared" si="34"/>
        <v>-1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2022000</v>
      </c>
      <c r="E166" s="31">
        <v>2022000</v>
      </c>
      <c r="F166" s="31">
        <v>925175</v>
      </c>
      <c r="G166" s="36">
        <f t="shared" si="28"/>
        <v>0.45755440158259147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925175</v>
      </c>
      <c r="O166" s="36">
        <f t="shared" si="32"/>
        <v>0.45755440158259147</v>
      </c>
      <c r="P166" s="31">
        <v>0</v>
      </c>
      <c r="Q166" s="31">
        <v>1400000</v>
      </c>
      <c r="R166" s="31">
        <v>3075000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13594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13594</v>
      </c>
      <c r="O167" s="36">
        <f t="shared" si="32"/>
        <v>0</v>
      </c>
      <c r="P167" s="31">
        <v>36777</v>
      </c>
      <c r="Q167" s="31">
        <v>0</v>
      </c>
      <c r="R167" s="31">
        <v>0</v>
      </c>
      <c r="S167" s="31">
        <v>36777</v>
      </c>
      <c r="T167" s="36">
        <f t="shared" si="33"/>
        <v>0</v>
      </c>
      <c r="U167" s="36">
        <f t="shared" si="34"/>
        <v>-0.63036680534029421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4384034</v>
      </c>
      <c r="E169" s="32">
        <f>SUM(E164:E168)</f>
        <v>4384034</v>
      </c>
      <c r="F169" s="32">
        <f>SUM(F164:F168)</f>
        <v>4639294</v>
      </c>
      <c r="G169" s="37">
        <f t="shared" si="28"/>
        <v>1.0582249134016752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4639294</v>
      </c>
      <c r="O169" s="37">
        <f t="shared" si="32"/>
        <v>1.0582249134016752</v>
      </c>
      <c r="P169" s="32">
        <f>SUM(P164:P168)</f>
        <v>194604</v>
      </c>
      <c r="Q169" s="32">
        <f>SUM(Q164:Q168)</f>
        <v>4935198</v>
      </c>
      <c r="R169" s="32">
        <f>SUM(R164:R168)</f>
        <v>7256468</v>
      </c>
      <c r="S169" s="32">
        <f>SUM(S164:S168)</f>
        <v>194604</v>
      </c>
      <c r="T169" s="37">
        <f t="shared" si="33"/>
        <v>3.9431852582206425E-2</v>
      </c>
      <c r="U169" s="37">
        <f t="shared" si="34"/>
        <v>22.839664138455529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2895203815</v>
      </c>
      <c r="E170" s="32">
        <f>SUM(E105,E107:E111,E113:E120,E122:E125,E127:E131,E133:E136,E138:E143,E145:E149,E151:E156,E158:E162,E164:E168)</f>
        <v>2895203815</v>
      </c>
      <c r="F170" s="32">
        <f>SUM(F105,F107:F111,F113:F120,F122:F125,F127:F131,F133:F136,F138:F143,F145:F149,F151:F156,F158:F162,F164:F168)</f>
        <v>573694056</v>
      </c>
      <c r="G170" s="37">
        <f t="shared" si="28"/>
        <v>0.19815325367689182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573694056</v>
      </c>
      <c r="O170" s="37">
        <f t="shared" si="32"/>
        <v>0.19815325367689182</v>
      </c>
      <c r="P170" s="32">
        <f>SUM(P105,P107:P111,P113:P120,P122:P125,P127:P131,P133:P136,P138:P143,P145:P149,P151:P156,P158:P162,P164:P168)</f>
        <v>549261707</v>
      </c>
      <c r="Q170" s="32">
        <f>SUM(Q105,Q107:Q111,Q113:Q120,Q122:Q125,Q127:Q131,Q133:Q136,Q138:Q143,Q145:Q149,Q151:Q156,Q158:Q162,Q164:Q168)</f>
        <v>2629155181</v>
      </c>
      <c r="R170" s="32">
        <f>SUM(R105,R107:R111,R113:R120,R122:R125,R127:R131,R133:R136,R138:R143,R145:R149,R151:R156,R158:R162,R164:R168)</f>
        <v>2766559291</v>
      </c>
      <c r="S170" s="32">
        <f>SUM(S105,S107:S111,S113:S120,S122:S125,S127:S131,S133:S136,S138:S143,S145:S149,S151:S156,S158:S162,S164:S168)</f>
        <v>549261707</v>
      </c>
      <c r="T170" s="37">
        <f t="shared" si="33"/>
        <v>0.20891186300805878</v>
      </c>
      <c r="U170" s="37">
        <f t="shared" si="34"/>
        <v>4.4482163399750752E-2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8329510</v>
      </c>
      <c r="E173" s="31">
        <v>8329510</v>
      </c>
      <c r="F173" s="31">
        <v>3149684</v>
      </c>
      <c r="G173" s="36">
        <f t="shared" ref="G173:G205" si="35">IF(($D173     =0),0,($F173     /$D173     ))</f>
        <v>0.37813556859887315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3149684</v>
      </c>
      <c r="O173" s="36">
        <f t="shared" ref="O173:O205" si="39">IF(($D173     =0),0,($N173     /$D173     ))</f>
        <v>0.37813556859887315</v>
      </c>
      <c r="P173" s="31">
        <v>2889383</v>
      </c>
      <c r="Q173" s="31">
        <v>7927234</v>
      </c>
      <c r="R173" s="31">
        <v>9456562</v>
      </c>
      <c r="S173" s="31">
        <v>2889383</v>
      </c>
      <c r="T173" s="36">
        <f t="shared" ref="T173:T205" si="40">IF(($Q173     =0),0,($S173     /$Q173     ))</f>
        <v>0.36448816825641833</v>
      </c>
      <c r="U173" s="36">
        <f t="shared" ref="U173:U205" si="41">IF(($P173     =0),0,(($F173     /$P173     )-1))</f>
        <v>9.008878366073314E-2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28785056</v>
      </c>
      <c r="E174" s="31">
        <v>28785056</v>
      </c>
      <c r="F174" s="31">
        <v>5887037</v>
      </c>
      <c r="G174" s="36">
        <f t="shared" si="35"/>
        <v>0.20451712861006766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5887037</v>
      </c>
      <c r="O174" s="36">
        <f t="shared" si="39"/>
        <v>0.20451712861006766</v>
      </c>
      <c r="P174" s="31">
        <v>4339825</v>
      </c>
      <c r="Q174" s="31">
        <v>23495172</v>
      </c>
      <c r="R174" s="31">
        <v>27520432</v>
      </c>
      <c r="S174" s="31">
        <v>4339825</v>
      </c>
      <c r="T174" s="36">
        <f t="shared" si="40"/>
        <v>0.18471135261320923</v>
      </c>
      <c r="U174" s="36">
        <f t="shared" si="41"/>
        <v>0.35651483642773618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30847816</v>
      </c>
      <c r="E175" s="31">
        <v>30847816</v>
      </c>
      <c r="F175" s="31">
        <v>8074191</v>
      </c>
      <c r="G175" s="36">
        <f t="shared" si="35"/>
        <v>0.26174271138028055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8074191</v>
      </c>
      <c r="O175" s="36">
        <f t="shared" si="39"/>
        <v>0.26174271138028055</v>
      </c>
      <c r="P175" s="31">
        <v>6533370</v>
      </c>
      <c r="Q175" s="31">
        <v>28680027</v>
      </c>
      <c r="R175" s="31">
        <v>30784127</v>
      </c>
      <c r="S175" s="31">
        <v>6533370</v>
      </c>
      <c r="T175" s="36">
        <f t="shared" si="40"/>
        <v>0.22780208679719863</v>
      </c>
      <c r="U175" s="36">
        <f t="shared" si="41"/>
        <v>0.23583862539546963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3103039</v>
      </c>
      <c r="E176" s="31">
        <v>3103039</v>
      </c>
      <c r="F176" s="31">
        <v>1342956</v>
      </c>
      <c r="G176" s="36">
        <f t="shared" si="35"/>
        <v>0.43278734169954036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1342956</v>
      </c>
      <c r="O176" s="36">
        <f t="shared" si="39"/>
        <v>0.43278734169954036</v>
      </c>
      <c r="P176" s="31">
        <v>233105</v>
      </c>
      <c r="Q176" s="31">
        <v>4237884</v>
      </c>
      <c r="R176" s="31">
        <v>3257884</v>
      </c>
      <c r="S176" s="31">
        <v>233105</v>
      </c>
      <c r="T176" s="36">
        <f t="shared" si="40"/>
        <v>5.5005044970556062E-2</v>
      </c>
      <c r="U176" s="36">
        <f t="shared" si="41"/>
        <v>4.7611634242079752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1349785</v>
      </c>
      <c r="E178" s="31">
        <v>1349785</v>
      </c>
      <c r="F178" s="31">
        <v>366283</v>
      </c>
      <c r="G178" s="36">
        <f t="shared" si="35"/>
        <v>0.27136395796367568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366283</v>
      </c>
      <c r="O178" s="36">
        <f t="shared" si="39"/>
        <v>0.27136395796367568</v>
      </c>
      <c r="P178" s="31">
        <v>303450</v>
      </c>
      <c r="Q178" s="31">
        <v>1354632</v>
      </c>
      <c r="R178" s="31">
        <v>1455632</v>
      </c>
      <c r="S178" s="31">
        <v>303450</v>
      </c>
      <c r="T178" s="36">
        <f t="shared" si="40"/>
        <v>0.22400917740020906</v>
      </c>
      <c r="U178" s="36">
        <f t="shared" si="41"/>
        <v>0.20706211896523308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72415206</v>
      </c>
      <c r="E179" s="32">
        <f>SUM(E173:E178)</f>
        <v>72415206</v>
      </c>
      <c r="F179" s="32">
        <f>SUM(F173:F178)</f>
        <v>18820151</v>
      </c>
      <c r="G179" s="37">
        <f t="shared" si="35"/>
        <v>0.2598922524642131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18820151</v>
      </c>
      <c r="O179" s="37">
        <f t="shared" si="39"/>
        <v>0.2598922524642131</v>
      </c>
      <c r="P179" s="32">
        <f>SUM(P173:P178)</f>
        <v>14299133</v>
      </c>
      <c r="Q179" s="32">
        <f>SUM(Q173:Q178)</f>
        <v>65694949</v>
      </c>
      <c r="R179" s="32">
        <f>SUM(R173:R178)</f>
        <v>72474637</v>
      </c>
      <c r="S179" s="32">
        <f>SUM(S173:S178)</f>
        <v>14299133</v>
      </c>
      <c r="T179" s="37">
        <f t="shared" si="40"/>
        <v>0.21765954944268243</v>
      </c>
      <c r="U179" s="37">
        <f t="shared" si="41"/>
        <v>0.31617427434236745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22276757</v>
      </c>
      <c r="E180" s="31">
        <v>22276757</v>
      </c>
      <c r="F180" s="31">
        <v>5155556</v>
      </c>
      <c r="G180" s="36">
        <f t="shared" si="35"/>
        <v>0.23143207065552673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5155556</v>
      </c>
      <c r="O180" s="36">
        <f t="shared" si="39"/>
        <v>0.23143207065552673</v>
      </c>
      <c r="P180" s="31">
        <v>5406750</v>
      </c>
      <c r="Q180" s="31">
        <v>25689179</v>
      </c>
      <c r="R180" s="31">
        <v>25581167</v>
      </c>
      <c r="S180" s="31">
        <v>5406750</v>
      </c>
      <c r="T180" s="36">
        <f t="shared" si="40"/>
        <v>0.21046799510408642</v>
      </c>
      <c r="U180" s="36">
        <f t="shared" si="41"/>
        <v>-4.6459333240856382E-2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26143515</v>
      </c>
      <c r="E181" s="31">
        <v>26143515</v>
      </c>
      <c r="F181" s="31">
        <v>6646258</v>
      </c>
      <c r="G181" s="36">
        <f t="shared" si="35"/>
        <v>0.25422205086041416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6646258</v>
      </c>
      <c r="O181" s="36">
        <f t="shared" si="39"/>
        <v>0.25422205086041416</v>
      </c>
      <c r="P181" s="31">
        <v>5809727</v>
      </c>
      <c r="Q181" s="31">
        <v>23340388</v>
      </c>
      <c r="R181" s="31">
        <v>24050417</v>
      </c>
      <c r="S181" s="31">
        <v>5809727</v>
      </c>
      <c r="T181" s="36">
        <f t="shared" si="40"/>
        <v>0.24891304291942362</v>
      </c>
      <c r="U181" s="36">
        <f t="shared" si="41"/>
        <v>0.14398800494412223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2553124</v>
      </c>
      <c r="E182" s="31">
        <v>2553124</v>
      </c>
      <c r="F182" s="31">
        <v>808491</v>
      </c>
      <c r="G182" s="36">
        <f t="shared" si="35"/>
        <v>0.31666734557350135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808491</v>
      </c>
      <c r="O182" s="36">
        <f t="shared" si="39"/>
        <v>0.31666734557350135</v>
      </c>
      <c r="P182" s="31">
        <v>334920</v>
      </c>
      <c r="Q182" s="31">
        <v>1533001</v>
      </c>
      <c r="R182" s="31">
        <v>2424620</v>
      </c>
      <c r="S182" s="31">
        <v>334920</v>
      </c>
      <c r="T182" s="36">
        <f t="shared" si="40"/>
        <v>0.21847343869964861</v>
      </c>
      <c r="U182" s="36">
        <f t="shared" si="41"/>
        <v>1.4139824435686132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5161151</v>
      </c>
      <c r="E183" s="31">
        <v>5161151</v>
      </c>
      <c r="F183" s="31">
        <v>1048276</v>
      </c>
      <c r="G183" s="36">
        <f t="shared" si="35"/>
        <v>0.20310895767242618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1048276</v>
      </c>
      <c r="O183" s="36">
        <f t="shared" si="39"/>
        <v>0.20310895767242618</v>
      </c>
      <c r="P183" s="31">
        <v>389524</v>
      </c>
      <c r="Q183" s="31">
        <v>2597259</v>
      </c>
      <c r="R183" s="31">
        <v>2622144</v>
      </c>
      <c r="S183" s="31">
        <v>389524</v>
      </c>
      <c r="T183" s="36">
        <f t="shared" si="40"/>
        <v>0.14997503136960927</v>
      </c>
      <c r="U183" s="36">
        <f t="shared" si="41"/>
        <v>1.6911717891580493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56134547</v>
      </c>
      <c r="E185" s="32">
        <f>SUM(E180:E184)</f>
        <v>56134547</v>
      </c>
      <c r="F185" s="32">
        <f>SUM(F180:F184)</f>
        <v>13658581</v>
      </c>
      <c r="G185" s="37">
        <f t="shared" si="35"/>
        <v>0.24331862872252269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13658581</v>
      </c>
      <c r="O185" s="37">
        <f t="shared" si="39"/>
        <v>0.24331862872252269</v>
      </c>
      <c r="P185" s="32">
        <f>SUM(P180:P184)</f>
        <v>11940921</v>
      </c>
      <c r="Q185" s="32">
        <f>SUM(Q180:Q184)</f>
        <v>53159827</v>
      </c>
      <c r="R185" s="32">
        <f>SUM(R180:R184)</f>
        <v>54678348</v>
      </c>
      <c r="S185" s="32">
        <f>SUM(S180:S184)</f>
        <v>11940921</v>
      </c>
      <c r="T185" s="37">
        <f t="shared" si="40"/>
        <v>0.22462302219305566</v>
      </c>
      <c r="U185" s="37">
        <f t="shared" si="41"/>
        <v>0.14384652574118872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3723138</v>
      </c>
      <c r="E187" s="31">
        <v>3723138</v>
      </c>
      <c r="F187" s="31">
        <v>759734</v>
      </c>
      <c r="G187" s="36">
        <f t="shared" si="35"/>
        <v>0.20405743757013572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759734</v>
      </c>
      <c r="O187" s="36">
        <f t="shared" si="39"/>
        <v>0.20405743757013572</v>
      </c>
      <c r="P187" s="31">
        <v>596968</v>
      </c>
      <c r="Q187" s="31">
        <v>3232103</v>
      </c>
      <c r="R187" s="31">
        <v>3347189</v>
      </c>
      <c r="S187" s="31">
        <v>596968</v>
      </c>
      <c r="T187" s="36">
        <f t="shared" si="40"/>
        <v>0.18469955938904176</v>
      </c>
      <c r="U187" s="36">
        <f t="shared" si="41"/>
        <v>0.27265448064217845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178201904</v>
      </c>
      <c r="E188" s="31">
        <v>178201904</v>
      </c>
      <c r="F188" s="31">
        <v>117554842</v>
      </c>
      <c r="G188" s="36">
        <f t="shared" si="35"/>
        <v>0.65967219968648594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117554842</v>
      </c>
      <c r="O188" s="36">
        <f t="shared" si="39"/>
        <v>0.65967219968648594</v>
      </c>
      <c r="P188" s="31">
        <v>37134740</v>
      </c>
      <c r="Q188" s="31">
        <v>153113554</v>
      </c>
      <c r="R188" s="31">
        <v>172382655</v>
      </c>
      <c r="S188" s="31">
        <v>37134740</v>
      </c>
      <c r="T188" s="36">
        <f t="shared" si="40"/>
        <v>0.24253071677769297</v>
      </c>
      <c r="U188" s="36">
        <f t="shared" si="41"/>
        <v>2.1656298657268098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5167000</v>
      </c>
      <c r="E190" s="31">
        <v>5167000</v>
      </c>
      <c r="F190" s="31">
        <v>914592</v>
      </c>
      <c r="G190" s="36">
        <f t="shared" si="35"/>
        <v>0.17700638668473001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914592</v>
      </c>
      <c r="O190" s="36">
        <f t="shared" si="39"/>
        <v>0.17700638668473001</v>
      </c>
      <c r="P190" s="31">
        <v>804433</v>
      </c>
      <c r="Q190" s="31">
        <v>4787000</v>
      </c>
      <c r="R190" s="31">
        <v>4835000</v>
      </c>
      <c r="S190" s="31">
        <v>804433</v>
      </c>
      <c r="T190" s="36">
        <f t="shared" si="40"/>
        <v>0.16804533110507625</v>
      </c>
      <c r="U190" s="36">
        <f t="shared" si="41"/>
        <v>0.13693993160399942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187092042</v>
      </c>
      <c r="E191" s="32">
        <f>SUM(E186:E190)</f>
        <v>187092042</v>
      </c>
      <c r="F191" s="32">
        <f>SUM(F186:F190)</f>
        <v>119229168</v>
      </c>
      <c r="G191" s="37">
        <f t="shared" si="35"/>
        <v>0.63727546466139917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119229168</v>
      </c>
      <c r="O191" s="37">
        <f t="shared" si="39"/>
        <v>0.63727546466139917</v>
      </c>
      <c r="P191" s="32">
        <f>SUM(P186:P190)</f>
        <v>38536141</v>
      </c>
      <c r="Q191" s="32">
        <f>SUM(Q186:Q190)</f>
        <v>161132657</v>
      </c>
      <c r="R191" s="32">
        <f>SUM(R186:R190)</f>
        <v>180564844</v>
      </c>
      <c r="S191" s="32">
        <f>SUM(S186:S190)</f>
        <v>38536141</v>
      </c>
      <c r="T191" s="37">
        <f t="shared" si="40"/>
        <v>0.23915785736717543</v>
      </c>
      <c r="U191" s="37">
        <f t="shared" si="41"/>
        <v>2.093957124560033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7472074</v>
      </c>
      <c r="E192" s="31">
        <v>7472074</v>
      </c>
      <c r="F192" s="31">
        <v>652113</v>
      </c>
      <c r="G192" s="36">
        <f t="shared" si="35"/>
        <v>8.7273359444780665E-2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652113</v>
      </c>
      <c r="O192" s="36">
        <f t="shared" si="39"/>
        <v>8.7273359444780665E-2</v>
      </c>
      <c r="P192" s="31">
        <v>1423686</v>
      </c>
      <c r="Q192" s="31">
        <v>7836784</v>
      </c>
      <c r="R192" s="31">
        <v>7191721</v>
      </c>
      <c r="S192" s="31">
        <v>1423686</v>
      </c>
      <c r="T192" s="36">
        <f t="shared" si="40"/>
        <v>0.18166712263602008</v>
      </c>
      <c r="U192" s="36">
        <f t="shared" si="41"/>
        <v>-0.54195447591674006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391036</v>
      </c>
      <c r="E193" s="31">
        <v>391036</v>
      </c>
      <c r="F193" s="31">
        <v>26087</v>
      </c>
      <c r="G193" s="36">
        <f t="shared" si="35"/>
        <v>6.6712527746805916E-2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26087</v>
      </c>
      <c r="O193" s="36">
        <f t="shared" si="39"/>
        <v>6.6712527746805916E-2</v>
      </c>
      <c r="P193" s="31">
        <v>4242</v>
      </c>
      <c r="Q193" s="31">
        <v>311761</v>
      </c>
      <c r="R193" s="31">
        <v>311761</v>
      </c>
      <c r="S193" s="31">
        <v>4242</v>
      </c>
      <c r="T193" s="36">
        <f t="shared" si="40"/>
        <v>1.3606576832894429E-2</v>
      </c>
      <c r="U193" s="36">
        <f t="shared" si="41"/>
        <v>5.1496935407826498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2882647</v>
      </c>
      <c r="E194" s="31">
        <v>2882647</v>
      </c>
      <c r="F194" s="31">
        <v>704762</v>
      </c>
      <c r="G194" s="36">
        <f t="shared" si="35"/>
        <v>0.24448432291570907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704762</v>
      </c>
      <c r="O194" s="36">
        <f t="shared" si="39"/>
        <v>0.24448432291570907</v>
      </c>
      <c r="P194" s="31">
        <v>0</v>
      </c>
      <c r="Q194" s="31">
        <v>2768808</v>
      </c>
      <c r="R194" s="31">
        <v>2643808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30038334</v>
      </c>
      <c r="E195" s="31">
        <v>30038334</v>
      </c>
      <c r="F195" s="31">
        <v>5205078</v>
      </c>
      <c r="G195" s="36">
        <f t="shared" si="35"/>
        <v>0.17328118130652653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5205078</v>
      </c>
      <c r="O195" s="36">
        <f t="shared" si="39"/>
        <v>0.17328118130652653</v>
      </c>
      <c r="P195" s="31">
        <v>5929046</v>
      </c>
      <c r="Q195" s="31">
        <v>30025776</v>
      </c>
      <c r="R195" s="31">
        <v>28800257</v>
      </c>
      <c r="S195" s="31">
        <v>5929046</v>
      </c>
      <c r="T195" s="36">
        <f t="shared" si="40"/>
        <v>0.19746520456290623</v>
      </c>
      <c r="U195" s="36">
        <f t="shared" si="41"/>
        <v>-0.12210531002795388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15473752</v>
      </c>
      <c r="E196" s="31">
        <v>15473752</v>
      </c>
      <c r="F196" s="31">
        <v>3384282</v>
      </c>
      <c r="G196" s="36">
        <f t="shared" si="35"/>
        <v>0.21871114387770982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3384282</v>
      </c>
      <c r="O196" s="36">
        <f t="shared" si="39"/>
        <v>0.21871114387770982</v>
      </c>
      <c r="P196" s="31">
        <v>3713475</v>
      </c>
      <c r="Q196" s="31">
        <v>14162350</v>
      </c>
      <c r="R196" s="31">
        <v>13712350</v>
      </c>
      <c r="S196" s="31">
        <v>3713475</v>
      </c>
      <c r="T196" s="36">
        <f t="shared" si="40"/>
        <v>0.26220754323964596</v>
      </c>
      <c r="U196" s="36">
        <f t="shared" si="41"/>
        <v>-8.8648233797184561E-2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56257843</v>
      </c>
      <c r="E198" s="32">
        <f>SUM(E192:E197)</f>
        <v>56257843</v>
      </c>
      <c r="F198" s="32">
        <f>SUM(F192:F197)</f>
        <v>9972322</v>
      </c>
      <c r="G198" s="37">
        <f t="shared" si="35"/>
        <v>0.17726100874503845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9972322</v>
      </c>
      <c r="O198" s="37">
        <f t="shared" si="39"/>
        <v>0.17726100874503845</v>
      </c>
      <c r="P198" s="32">
        <f>SUM(P192:P197)</f>
        <v>11070449</v>
      </c>
      <c r="Q198" s="32">
        <f>SUM(Q192:Q197)</f>
        <v>55105479</v>
      </c>
      <c r="R198" s="32">
        <f>SUM(R192:R197)</f>
        <v>52659897</v>
      </c>
      <c r="S198" s="32">
        <f>SUM(S192:S197)</f>
        <v>11070449</v>
      </c>
      <c r="T198" s="37">
        <f t="shared" si="40"/>
        <v>0.20089561330190053</v>
      </c>
      <c r="U198" s="37">
        <f t="shared" si="41"/>
        <v>-9.9194440984281651E-2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2674748</v>
      </c>
      <c r="E199" s="31">
        <v>2674748</v>
      </c>
      <c r="F199" s="31">
        <v>278030</v>
      </c>
      <c r="G199" s="36">
        <f t="shared" si="35"/>
        <v>0.10394624091690133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278030</v>
      </c>
      <c r="O199" s="36">
        <f t="shared" si="39"/>
        <v>0.10394624091690133</v>
      </c>
      <c r="P199" s="31">
        <v>344885</v>
      </c>
      <c r="Q199" s="31">
        <v>2545060</v>
      </c>
      <c r="R199" s="31">
        <v>2938288</v>
      </c>
      <c r="S199" s="31">
        <v>344885</v>
      </c>
      <c r="T199" s="36">
        <f t="shared" si="40"/>
        <v>0.13551154000298618</v>
      </c>
      <c r="U199" s="36">
        <f t="shared" si="41"/>
        <v>-0.1938472244371312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14804828</v>
      </c>
      <c r="E200" s="31">
        <v>14804828</v>
      </c>
      <c r="F200" s="31">
        <v>2084963</v>
      </c>
      <c r="G200" s="36">
        <f t="shared" si="35"/>
        <v>0.14082993736907987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2084963</v>
      </c>
      <c r="O200" s="36">
        <f t="shared" si="39"/>
        <v>0.14082993736907987</v>
      </c>
      <c r="P200" s="31">
        <v>2074366</v>
      </c>
      <c r="Q200" s="31">
        <v>16175214</v>
      </c>
      <c r="R200" s="31">
        <v>9738965</v>
      </c>
      <c r="S200" s="31">
        <v>2074366</v>
      </c>
      <c r="T200" s="36">
        <f t="shared" si="40"/>
        <v>0.12824349650026268</v>
      </c>
      <c r="U200" s="36">
        <f t="shared" si="41"/>
        <v>5.1085488288951098E-3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1400000</v>
      </c>
      <c r="E201" s="31">
        <v>1400000</v>
      </c>
      <c r="F201" s="31">
        <v>743987</v>
      </c>
      <c r="G201" s="36">
        <f t="shared" si="35"/>
        <v>0.53141928571428576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743987</v>
      </c>
      <c r="O201" s="36">
        <f t="shared" si="39"/>
        <v>0.53141928571428576</v>
      </c>
      <c r="P201" s="31">
        <v>204900</v>
      </c>
      <c r="Q201" s="31">
        <v>1100000</v>
      </c>
      <c r="R201" s="31">
        <v>1600000</v>
      </c>
      <c r="S201" s="31">
        <v>204900</v>
      </c>
      <c r="T201" s="36">
        <f t="shared" si="40"/>
        <v>0.18627272727272728</v>
      </c>
      <c r="U201" s="36">
        <f t="shared" si="41"/>
        <v>2.6309760858955586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1194442</v>
      </c>
      <c r="E202" s="31">
        <v>1194442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20074018</v>
      </c>
      <c r="E204" s="32">
        <f>SUM(E199:E203)</f>
        <v>20074018</v>
      </c>
      <c r="F204" s="32">
        <f>SUM(F199:F203)</f>
        <v>3106980</v>
      </c>
      <c r="G204" s="37">
        <f t="shared" si="35"/>
        <v>0.15477618880285951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3106980</v>
      </c>
      <c r="O204" s="37">
        <f t="shared" si="39"/>
        <v>0.15477618880285951</v>
      </c>
      <c r="P204" s="32">
        <f>SUM(P199:P203)</f>
        <v>2624151</v>
      </c>
      <c r="Q204" s="32">
        <f>SUM(Q199:Q203)</f>
        <v>19820274</v>
      </c>
      <c r="R204" s="32">
        <f>SUM(R199:R203)</f>
        <v>14277253</v>
      </c>
      <c r="S204" s="32">
        <f>SUM(S199:S203)</f>
        <v>2624151</v>
      </c>
      <c r="T204" s="37">
        <f t="shared" si="40"/>
        <v>0.13239731196450666</v>
      </c>
      <c r="U204" s="37">
        <f t="shared" si="41"/>
        <v>0.18399436617786091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391973656</v>
      </c>
      <c r="E205" s="32">
        <f>SUM(E173:E178,E180:E184,E186:E190,E192:E197,E199:E203)</f>
        <v>391973656</v>
      </c>
      <c r="F205" s="32">
        <f>SUM(F173:F178,F180:F184,F186:F190,F192:F197,F199:F203)</f>
        <v>164787202</v>
      </c>
      <c r="G205" s="37">
        <f t="shared" si="35"/>
        <v>0.42040376815527625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164787202</v>
      </c>
      <c r="O205" s="37">
        <f t="shared" si="39"/>
        <v>0.42040376815527625</v>
      </c>
      <c r="P205" s="32">
        <f>SUM(P173:P178,P180:P184,P186:P190,P192:P197,P199:P203)</f>
        <v>78470795</v>
      </c>
      <c r="Q205" s="32">
        <f>SUM(Q173:Q178,Q180:Q184,Q186:Q190,Q192:Q197,Q199:Q203)</f>
        <v>354913186</v>
      </c>
      <c r="R205" s="32">
        <f>SUM(R173:R178,R180:R184,R186:R190,R192:R197,R199:R203)</f>
        <v>374654979</v>
      </c>
      <c r="S205" s="32">
        <f>SUM(S173:S178,S180:S184,S186:S190,S192:S197,S199:S203)</f>
        <v>78470795</v>
      </c>
      <c r="T205" s="37">
        <f t="shared" si="40"/>
        <v>0.22109856183252655</v>
      </c>
      <c r="U205" s="37">
        <f t="shared" si="41"/>
        <v>1.0999812987749138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4780666</v>
      </c>
      <c r="E208" s="31">
        <v>4780666</v>
      </c>
      <c r="F208" s="31">
        <v>764342</v>
      </c>
      <c r="G208" s="36">
        <f t="shared" ref="G208:G231" si="42">IF(($D208     =0),0,($F208     /$D208     ))</f>
        <v>0.15988190766725807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764342</v>
      </c>
      <c r="O208" s="36">
        <f t="shared" ref="O208:O231" si="46">IF(($D208     =0),0,($N208     /$D208     ))</f>
        <v>0.15988190766725807</v>
      </c>
      <c r="P208" s="31">
        <v>2462062</v>
      </c>
      <c r="Q208" s="31">
        <v>4545610</v>
      </c>
      <c r="R208" s="31">
        <v>5045610</v>
      </c>
      <c r="S208" s="31">
        <v>2462062</v>
      </c>
      <c r="T208" s="36">
        <f t="shared" ref="T208:T231" si="47">IF(($Q208     =0),0,($S208     /$Q208     ))</f>
        <v>0.54163511607903014</v>
      </c>
      <c r="U208" s="36">
        <f t="shared" ref="U208:U231" si="48">IF(($P208     =0),0,(($F208     /$P208     )-1))</f>
        <v>-0.68955209088966885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20430441</v>
      </c>
      <c r="E209" s="31">
        <v>20430441</v>
      </c>
      <c r="F209" s="31">
        <v>2788736</v>
      </c>
      <c r="G209" s="36">
        <f t="shared" si="42"/>
        <v>0.13649906039717891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2788736</v>
      </c>
      <c r="O209" s="36">
        <f t="shared" si="46"/>
        <v>0.13649906039717891</v>
      </c>
      <c r="P209" s="31">
        <v>2571967</v>
      </c>
      <c r="Q209" s="31">
        <v>18965620</v>
      </c>
      <c r="R209" s="31">
        <v>19023226</v>
      </c>
      <c r="S209" s="31">
        <v>2571967</v>
      </c>
      <c r="T209" s="36">
        <f t="shared" si="47"/>
        <v>0.13561207068368974</v>
      </c>
      <c r="U209" s="36">
        <f t="shared" si="48"/>
        <v>8.4281407965187682E-2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8376633</v>
      </c>
      <c r="E210" s="31">
        <v>8376633</v>
      </c>
      <c r="F210" s="31">
        <v>2020983</v>
      </c>
      <c r="G210" s="36">
        <f t="shared" si="42"/>
        <v>0.24126436003582824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2020983</v>
      </c>
      <c r="O210" s="36">
        <f t="shared" si="46"/>
        <v>0.24126436003582824</v>
      </c>
      <c r="P210" s="31">
        <v>1444655</v>
      </c>
      <c r="Q210" s="31">
        <v>7675492</v>
      </c>
      <c r="R210" s="31">
        <v>8661664</v>
      </c>
      <c r="S210" s="31">
        <v>1444655</v>
      </c>
      <c r="T210" s="36">
        <f t="shared" si="47"/>
        <v>0.18821659901410881</v>
      </c>
      <c r="U210" s="36">
        <f t="shared" si="48"/>
        <v>0.39893815478436023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5737438</v>
      </c>
      <c r="E211" s="31">
        <v>5737438</v>
      </c>
      <c r="F211" s="31">
        <v>975293</v>
      </c>
      <c r="G211" s="36">
        <f t="shared" si="42"/>
        <v>0.16998754496344884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975293</v>
      </c>
      <c r="O211" s="36">
        <f t="shared" si="46"/>
        <v>0.16998754496344884</v>
      </c>
      <c r="P211" s="31">
        <v>1131346</v>
      </c>
      <c r="Q211" s="31">
        <v>4087955</v>
      </c>
      <c r="R211" s="31">
        <v>5422796</v>
      </c>
      <c r="S211" s="31">
        <v>1131346</v>
      </c>
      <c r="T211" s="36">
        <f t="shared" si="47"/>
        <v>0.27675108948117089</v>
      </c>
      <c r="U211" s="36">
        <f t="shared" si="48"/>
        <v>-0.13793569783249338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11475708</v>
      </c>
      <c r="E212" s="31">
        <v>11475708</v>
      </c>
      <c r="F212" s="31">
        <v>20978</v>
      </c>
      <c r="G212" s="36">
        <f t="shared" si="42"/>
        <v>1.8280353595612575E-3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20978</v>
      </c>
      <c r="O212" s="36">
        <f t="shared" si="46"/>
        <v>1.8280353595612575E-3</v>
      </c>
      <c r="P212" s="31">
        <v>8456</v>
      </c>
      <c r="Q212" s="31">
        <v>10763872</v>
      </c>
      <c r="R212" s="31">
        <v>10763872</v>
      </c>
      <c r="S212" s="31">
        <v>8456</v>
      </c>
      <c r="T212" s="36">
        <f t="shared" si="47"/>
        <v>7.8559091003683437E-4</v>
      </c>
      <c r="U212" s="36">
        <f t="shared" si="48"/>
        <v>1.4808420056764429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1516378</v>
      </c>
      <c r="E213" s="31">
        <v>1516378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1440008</v>
      </c>
      <c r="R213" s="31">
        <v>1440008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41240255</v>
      </c>
      <c r="E214" s="31">
        <v>41240255</v>
      </c>
      <c r="F214" s="31">
        <v>7395057</v>
      </c>
      <c r="G214" s="36">
        <f t="shared" si="42"/>
        <v>0.1793164712487835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7395057</v>
      </c>
      <c r="O214" s="36">
        <f t="shared" si="46"/>
        <v>0.1793164712487835</v>
      </c>
      <c r="P214" s="31">
        <v>6062334</v>
      </c>
      <c r="Q214" s="31">
        <v>40110410</v>
      </c>
      <c r="R214" s="31">
        <v>39964095</v>
      </c>
      <c r="S214" s="31">
        <v>6062334</v>
      </c>
      <c r="T214" s="36">
        <f t="shared" si="47"/>
        <v>0.15114116260591701</v>
      </c>
      <c r="U214" s="36">
        <f t="shared" si="48"/>
        <v>0.21983661738201832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93557519</v>
      </c>
      <c r="E216" s="32">
        <f>SUM(E208:E215)</f>
        <v>93557519</v>
      </c>
      <c r="F216" s="32">
        <f>SUM(F208:F215)</f>
        <v>13965389</v>
      </c>
      <c r="G216" s="37">
        <f t="shared" si="42"/>
        <v>0.14927062142381095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13965389</v>
      </c>
      <c r="O216" s="37">
        <f t="shared" si="46"/>
        <v>0.14927062142381095</v>
      </c>
      <c r="P216" s="32">
        <f>SUM(P208:P215)</f>
        <v>13680820</v>
      </c>
      <c r="Q216" s="32">
        <f>SUM(Q208:Q215)</f>
        <v>87588967</v>
      </c>
      <c r="R216" s="32">
        <f>SUM(R208:R215)</f>
        <v>90321271</v>
      </c>
      <c r="S216" s="32">
        <f>SUM(S208:S215)</f>
        <v>13680820</v>
      </c>
      <c r="T216" s="37">
        <f t="shared" si="47"/>
        <v>0.15619341646077411</v>
      </c>
      <c r="U216" s="37">
        <f t="shared" si="48"/>
        <v>2.0800580666948232E-2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1536936</v>
      </c>
      <c r="E217" s="31">
        <v>1536936</v>
      </c>
      <c r="F217" s="31">
        <v>149159</v>
      </c>
      <c r="G217" s="36">
        <f t="shared" si="42"/>
        <v>9.7049584367859168E-2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149159</v>
      </c>
      <c r="O217" s="36">
        <f t="shared" si="46"/>
        <v>9.7049584367859168E-2</v>
      </c>
      <c r="P217" s="31">
        <v>205221</v>
      </c>
      <c r="Q217" s="31">
        <v>541327</v>
      </c>
      <c r="R217" s="31">
        <v>1041327</v>
      </c>
      <c r="S217" s="31">
        <v>205221</v>
      </c>
      <c r="T217" s="36">
        <f t="shared" si="47"/>
        <v>0.37910726788059712</v>
      </c>
      <c r="U217" s="36">
        <f t="shared" si="48"/>
        <v>-0.27317867079879743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28629429</v>
      </c>
      <c r="E218" s="31">
        <v>28629429</v>
      </c>
      <c r="F218" s="31">
        <v>6869348</v>
      </c>
      <c r="G218" s="36">
        <f t="shared" si="42"/>
        <v>0.23994009800195457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6869348</v>
      </c>
      <c r="O218" s="36">
        <f t="shared" si="46"/>
        <v>0.23994009800195457</v>
      </c>
      <c r="P218" s="31">
        <v>6441978</v>
      </c>
      <c r="Q218" s="31">
        <v>27987111</v>
      </c>
      <c r="R218" s="31">
        <v>27318374</v>
      </c>
      <c r="S218" s="31">
        <v>6441978</v>
      </c>
      <c r="T218" s="36">
        <f t="shared" si="47"/>
        <v>0.23017659807759364</v>
      </c>
      <c r="U218" s="36">
        <f t="shared" si="48"/>
        <v>6.6341424947430783E-2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86515084</v>
      </c>
      <c r="E219" s="31">
        <v>84917584</v>
      </c>
      <c r="F219" s="31">
        <v>19770072</v>
      </c>
      <c r="G219" s="36">
        <f t="shared" si="42"/>
        <v>0.22851589671923569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19770072</v>
      </c>
      <c r="O219" s="36">
        <f t="shared" si="46"/>
        <v>0.22851589671923569</v>
      </c>
      <c r="P219" s="31">
        <v>15042675</v>
      </c>
      <c r="Q219" s="31">
        <v>77067677</v>
      </c>
      <c r="R219" s="31">
        <v>80868311</v>
      </c>
      <c r="S219" s="31">
        <v>15042675</v>
      </c>
      <c r="T219" s="36">
        <f t="shared" si="47"/>
        <v>0.19518786066433533</v>
      </c>
      <c r="U219" s="36">
        <f t="shared" si="48"/>
        <v>0.31426571404354608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11855487</v>
      </c>
      <c r="E220" s="31">
        <v>11855487</v>
      </c>
      <c r="F220" s="31">
        <v>788382</v>
      </c>
      <c r="G220" s="36">
        <f t="shared" si="42"/>
        <v>6.6499334864944817E-2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788382</v>
      </c>
      <c r="O220" s="36">
        <f t="shared" si="46"/>
        <v>6.6499334864944817E-2</v>
      </c>
      <c r="P220" s="31">
        <v>1331397</v>
      </c>
      <c r="Q220" s="31">
        <v>10415544</v>
      </c>
      <c r="R220" s="31">
        <v>10415544</v>
      </c>
      <c r="S220" s="31">
        <v>1331397</v>
      </c>
      <c r="T220" s="36">
        <f t="shared" si="47"/>
        <v>0.12782788877854098</v>
      </c>
      <c r="U220" s="36">
        <f t="shared" si="48"/>
        <v>-0.40785355532572176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8778806</v>
      </c>
      <c r="E221" s="31">
        <v>8778806</v>
      </c>
      <c r="F221" s="31">
        <v>2195296</v>
      </c>
      <c r="G221" s="36">
        <f t="shared" si="42"/>
        <v>0.2500677199154418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2195296</v>
      </c>
      <c r="O221" s="36">
        <f t="shared" si="46"/>
        <v>0.2500677199154418</v>
      </c>
      <c r="P221" s="31">
        <v>1887938</v>
      </c>
      <c r="Q221" s="31">
        <v>7800396</v>
      </c>
      <c r="R221" s="31">
        <v>7885396</v>
      </c>
      <c r="S221" s="31">
        <v>1887938</v>
      </c>
      <c r="T221" s="36">
        <f t="shared" si="47"/>
        <v>0.24203104560332578</v>
      </c>
      <c r="U221" s="36">
        <f t="shared" si="48"/>
        <v>0.16280089706335699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10563</v>
      </c>
      <c r="E222" s="31">
        <v>10563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-4936</v>
      </c>
      <c r="Q222" s="31">
        <v>746772</v>
      </c>
      <c r="R222" s="31">
        <v>9871</v>
      </c>
      <c r="S222" s="31">
        <v>-4936</v>
      </c>
      <c r="T222" s="36">
        <f t="shared" si="47"/>
        <v>-6.6097818343483685E-3</v>
      </c>
      <c r="U222" s="36">
        <f t="shared" si="48"/>
        <v>-1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137326305</v>
      </c>
      <c r="E224" s="32">
        <f>SUM(E217:E223)</f>
        <v>135728805</v>
      </c>
      <c r="F224" s="32">
        <f>SUM(F217:F223)</f>
        <v>29772257</v>
      </c>
      <c r="G224" s="37">
        <f t="shared" si="42"/>
        <v>0.21679937430778465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29772257</v>
      </c>
      <c r="O224" s="37">
        <f t="shared" si="46"/>
        <v>0.21679937430778465</v>
      </c>
      <c r="P224" s="32">
        <f>SUM(P217:P223)</f>
        <v>24904273</v>
      </c>
      <c r="Q224" s="32">
        <f>SUM(Q217:Q223)</f>
        <v>124558827</v>
      </c>
      <c r="R224" s="32">
        <f>SUM(R217:R223)</f>
        <v>127538823</v>
      </c>
      <c r="S224" s="32">
        <f>SUM(S217:S223)</f>
        <v>24904273</v>
      </c>
      <c r="T224" s="37">
        <f t="shared" si="47"/>
        <v>0.19993984850226632</v>
      </c>
      <c r="U224" s="37">
        <f t="shared" si="48"/>
        <v>0.19546782192758649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1323245</v>
      </c>
      <c r="E225" s="31">
        <v>1323245</v>
      </c>
      <c r="F225" s="31">
        <v>322488</v>
      </c>
      <c r="G225" s="36">
        <f t="shared" si="42"/>
        <v>0.2437099705647858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322488</v>
      </c>
      <c r="O225" s="36">
        <f t="shared" si="46"/>
        <v>0.2437099705647858</v>
      </c>
      <c r="P225" s="31">
        <v>295347</v>
      </c>
      <c r="Q225" s="31">
        <v>1272132</v>
      </c>
      <c r="R225" s="31">
        <v>1272132</v>
      </c>
      <c r="S225" s="31">
        <v>295347</v>
      </c>
      <c r="T225" s="36">
        <f t="shared" si="47"/>
        <v>0.23216694493967607</v>
      </c>
      <c r="U225" s="36">
        <f t="shared" si="48"/>
        <v>9.189529604160529E-2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3065679</v>
      </c>
      <c r="E226" s="31">
        <v>3178725</v>
      </c>
      <c r="F226" s="31">
        <v>349384</v>
      </c>
      <c r="G226" s="36">
        <f t="shared" si="42"/>
        <v>0.11396626978884612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349384</v>
      </c>
      <c r="O226" s="36">
        <f t="shared" si="46"/>
        <v>0.11396626978884612</v>
      </c>
      <c r="P226" s="31">
        <v>4791167</v>
      </c>
      <c r="Q226" s="31">
        <v>7270923</v>
      </c>
      <c r="R226" s="31">
        <v>7244923</v>
      </c>
      <c r="S226" s="31">
        <v>4791167</v>
      </c>
      <c r="T226" s="36">
        <f t="shared" si="47"/>
        <v>0.65894893949502698</v>
      </c>
      <c r="U226" s="36">
        <f t="shared" si="48"/>
        <v>-0.92707747402668284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34806</v>
      </c>
      <c r="E227" s="31">
        <v>34806</v>
      </c>
      <c r="F227" s="31">
        <v>20290</v>
      </c>
      <c r="G227" s="36">
        <f t="shared" si="42"/>
        <v>0.58294546917198187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20290</v>
      </c>
      <c r="O227" s="36">
        <f t="shared" si="46"/>
        <v>0.58294546917198187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113208434</v>
      </c>
      <c r="E228" s="31">
        <v>113208434</v>
      </c>
      <c r="F228" s="31">
        <v>26435876</v>
      </c>
      <c r="G228" s="36">
        <f t="shared" si="42"/>
        <v>0.23351507538740443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26435876</v>
      </c>
      <c r="O228" s="36">
        <f t="shared" si="46"/>
        <v>0.23351507538740443</v>
      </c>
      <c r="P228" s="31">
        <v>23110074</v>
      </c>
      <c r="Q228" s="31">
        <v>95364708</v>
      </c>
      <c r="R228" s="31">
        <v>108317553</v>
      </c>
      <c r="S228" s="31">
        <v>23110074</v>
      </c>
      <c r="T228" s="36">
        <f t="shared" si="47"/>
        <v>0.24233361045891316</v>
      </c>
      <c r="U228" s="36">
        <f t="shared" si="48"/>
        <v>0.14391135225270157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117632164</v>
      </c>
      <c r="E230" s="32">
        <f>SUM(E225:E229)</f>
        <v>117745210</v>
      </c>
      <c r="F230" s="32">
        <f>SUM(F225:F229)</f>
        <v>27128038</v>
      </c>
      <c r="G230" s="37">
        <f t="shared" si="42"/>
        <v>0.23061752056180826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27128038</v>
      </c>
      <c r="O230" s="37">
        <f t="shared" si="46"/>
        <v>0.23061752056180826</v>
      </c>
      <c r="P230" s="32">
        <f>SUM(P225:P229)</f>
        <v>28196588</v>
      </c>
      <c r="Q230" s="32">
        <f>SUM(Q225:Q229)</f>
        <v>103907763</v>
      </c>
      <c r="R230" s="32">
        <f>SUM(R225:R229)</f>
        <v>116834608</v>
      </c>
      <c r="S230" s="32">
        <f>SUM(S225:S229)</f>
        <v>28196588</v>
      </c>
      <c r="T230" s="37">
        <f t="shared" si="47"/>
        <v>0.27136170759445566</v>
      </c>
      <c r="U230" s="37">
        <f t="shared" si="48"/>
        <v>-3.7896429170791834E-2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348515988</v>
      </c>
      <c r="E231" s="32">
        <f>SUM(E208:E215,E217:E223,E225:E229)</f>
        <v>347031534</v>
      </c>
      <c r="F231" s="32">
        <f>SUM(F208:F215,F217:F223,F225:F229)</f>
        <v>70865684</v>
      </c>
      <c r="G231" s="37">
        <f t="shared" si="42"/>
        <v>0.20333553248638911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70865684</v>
      </c>
      <c r="O231" s="37">
        <f t="shared" si="46"/>
        <v>0.20333553248638911</v>
      </c>
      <c r="P231" s="32">
        <f>SUM(P208:P215,P217:P223,P225:P229)</f>
        <v>66781681</v>
      </c>
      <c r="Q231" s="32">
        <f>SUM(Q208:Q215,Q217:Q223,Q225:Q229)</f>
        <v>316055557</v>
      </c>
      <c r="R231" s="32">
        <f>SUM(R208:R215,R217:R223,R225:R229)</f>
        <v>334694702</v>
      </c>
      <c r="S231" s="32">
        <f>SUM(S208:S215,S217:S223,S225:S229)</f>
        <v>66781681</v>
      </c>
      <c r="T231" s="37">
        <f t="shared" si="47"/>
        <v>0.2112972846732766</v>
      </c>
      <c r="U231" s="37">
        <f t="shared" si="48"/>
        <v>6.1154540269808377E-2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4056755</v>
      </c>
      <c r="E234" s="31">
        <v>4056755</v>
      </c>
      <c r="F234" s="31">
        <v>1041645</v>
      </c>
      <c r="G234" s="36">
        <f t="shared" ref="G234:G260" si="49">IF(($D234     =0),0,($F234     /$D234     ))</f>
        <v>0.25676803257776226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1041645</v>
      </c>
      <c r="O234" s="36">
        <f t="shared" ref="O234:O260" si="53">IF(($D234     =0),0,($N234     /$D234     ))</f>
        <v>0.25676803257776226</v>
      </c>
      <c r="P234" s="31">
        <v>550043</v>
      </c>
      <c r="Q234" s="31">
        <v>3497561</v>
      </c>
      <c r="R234" s="31">
        <v>3713721</v>
      </c>
      <c r="S234" s="31">
        <v>550043</v>
      </c>
      <c r="T234" s="36">
        <f t="shared" ref="T234:T260" si="54">IF(($Q234     =0),0,($S234     /$Q234     ))</f>
        <v>0.15726473391028778</v>
      </c>
      <c r="U234" s="36">
        <f t="shared" ref="U234:U260" si="55">IF(($P234     =0),0,(($F234     /$P234     )-1))</f>
        <v>0.89375194302990857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51403856</v>
      </c>
      <c r="E235" s="31">
        <v>51403856</v>
      </c>
      <c r="F235" s="31">
        <v>12390633</v>
      </c>
      <c r="G235" s="36">
        <f t="shared" si="49"/>
        <v>0.24104481578191334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12390633</v>
      </c>
      <c r="O235" s="36">
        <f t="shared" si="53"/>
        <v>0.24104481578191334</v>
      </c>
      <c r="P235" s="31">
        <v>10652004</v>
      </c>
      <c r="Q235" s="31">
        <v>47711312</v>
      </c>
      <c r="R235" s="31">
        <v>47565559</v>
      </c>
      <c r="S235" s="31">
        <v>10652004</v>
      </c>
      <c r="T235" s="36">
        <f t="shared" si="54"/>
        <v>0.2232595070955081</v>
      </c>
      <c r="U235" s="36">
        <f t="shared" si="55"/>
        <v>0.16322083619195027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60248939</v>
      </c>
      <c r="E236" s="31">
        <v>60248939</v>
      </c>
      <c r="F236" s="31">
        <v>5841179</v>
      </c>
      <c r="G236" s="36">
        <f t="shared" si="49"/>
        <v>9.6950736344087324E-2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5841179</v>
      </c>
      <c r="O236" s="36">
        <f t="shared" si="53"/>
        <v>9.6950736344087324E-2</v>
      </c>
      <c r="P236" s="31">
        <v>9946523</v>
      </c>
      <c r="Q236" s="31">
        <v>71687156</v>
      </c>
      <c r="R236" s="31">
        <v>66966963</v>
      </c>
      <c r="S236" s="31">
        <v>9946523</v>
      </c>
      <c r="T236" s="36">
        <f t="shared" si="54"/>
        <v>0.13874902499968056</v>
      </c>
      <c r="U236" s="36">
        <f t="shared" si="55"/>
        <v>-0.41274161835246348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3580919</v>
      </c>
      <c r="E237" s="31">
        <v>3580919</v>
      </c>
      <c r="F237" s="31">
        <v>971462</v>
      </c>
      <c r="G237" s="36">
        <f t="shared" si="49"/>
        <v>0.27128845975013677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971462</v>
      </c>
      <c r="O237" s="36">
        <f t="shared" si="53"/>
        <v>0.27128845975013677</v>
      </c>
      <c r="P237" s="31">
        <v>573412</v>
      </c>
      <c r="Q237" s="31">
        <v>2640436</v>
      </c>
      <c r="R237" s="31">
        <v>2929788</v>
      </c>
      <c r="S237" s="31">
        <v>573412</v>
      </c>
      <c r="T237" s="36">
        <f t="shared" si="54"/>
        <v>0.21716564991539275</v>
      </c>
      <c r="U237" s="36">
        <f t="shared" si="55"/>
        <v>0.69417800813376762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51958546</v>
      </c>
      <c r="E238" s="31">
        <v>51958546</v>
      </c>
      <c r="F238" s="31">
        <v>8934364</v>
      </c>
      <c r="G238" s="36">
        <f t="shared" si="49"/>
        <v>0.17195177093677719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8934364</v>
      </c>
      <c r="O238" s="36">
        <f t="shared" si="53"/>
        <v>0.17195177093677719</v>
      </c>
      <c r="P238" s="31">
        <v>15697278</v>
      </c>
      <c r="Q238" s="31">
        <v>46036359</v>
      </c>
      <c r="R238" s="31">
        <v>46036359</v>
      </c>
      <c r="S238" s="31">
        <v>15697278</v>
      </c>
      <c r="T238" s="36">
        <f t="shared" si="54"/>
        <v>0.34097566230205129</v>
      </c>
      <c r="U238" s="36">
        <f t="shared" si="55"/>
        <v>-0.43083354961286924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250000</v>
      </c>
      <c r="E239" s="31">
        <v>250000</v>
      </c>
      <c r="F239" s="31">
        <v>95438</v>
      </c>
      <c r="G239" s="36">
        <f t="shared" si="49"/>
        <v>0.38175199999999998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95438</v>
      </c>
      <c r="O239" s="36">
        <f t="shared" si="53"/>
        <v>0.38175199999999998</v>
      </c>
      <c r="P239" s="31">
        <v>29720</v>
      </c>
      <c r="Q239" s="31">
        <v>450000</v>
      </c>
      <c r="R239" s="31">
        <v>450000</v>
      </c>
      <c r="S239" s="31">
        <v>29720</v>
      </c>
      <c r="T239" s="36">
        <f t="shared" si="54"/>
        <v>6.6044444444444447E-2</v>
      </c>
      <c r="U239" s="36">
        <f t="shared" si="55"/>
        <v>2.2112382234185732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171499015</v>
      </c>
      <c r="E240" s="32">
        <f>SUM(E234:E239)</f>
        <v>171499015</v>
      </c>
      <c r="F240" s="32">
        <f>SUM(F234:F239)</f>
        <v>29274721</v>
      </c>
      <c r="G240" s="37">
        <f t="shared" si="49"/>
        <v>0.17069906203251373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29274721</v>
      </c>
      <c r="O240" s="37">
        <f t="shared" si="53"/>
        <v>0.17069906203251373</v>
      </c>
      <c r="P240" s="32">
        <f>SUM(P234:P239)</f>
        <v>37448980</v>
      </c>
      <c r="Q240" s="32">
        <f>SUM(Q234:Q239)</f>
        <v>172022824</v>
      </c>
      <c r="R240" s="32">
        <f>SUM(R234:R239)</f>
        <v>167662390</v>
      </c>
      <c r="S240" s="32">
        <f>SUM(S234:S239)</f>
        <v>37448980</v>
      </c>
      <c r="T240" s="37">
        <f t="shared" si="54"/>
        <v>0.21769773992316274</v>
      </c>
      <c r="U240" s="37">
        <f t="shared" si="55"/>
        <v>-0.21827721342477147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417492480</v>
      </c>
      <c r="E242" s="31">
        <v>417492480</v>
      </c>
      <c r="F242" s="31">
        <v>-66781</v>
      </c>
      <c r="G242" s="36">
        <f t="shared" si="49"/>
        <v>-1.5995737216632021E-4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-66781</v>
      </c>
      <c r="O242" s="36">
        <f t="shared" si="53"/>
        <v>-1.5995737216632021E-4</v>
      </c>
      <c r="P242" s="31">
        <v>928559</v>
      </c>
      <c r="Q242" s="31">
        <v>3289742</v>
      </c>
      <c r="R242" s="31">
        <v>3289742</v>
      </c>
      <c r="S242" s="31">
        <v>928559</v>
      </c>
      <c r="T242" s="36">
        <f t="shared" si="54"/>
        <v>0.28225891270500847</v>
      </c>
      <c r="U242" s="36">
        <f t="shared" si="55"/>
        <v>-1.0719189626076533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46495651</v>
      </c>
      <c r="E243" s="31">
        <v>46495651</v>
      </c>
      <c r="F243" s="31">
        <v>10643416</v>
      </c>
      <c r="G243" s="36">
        <f t="shared" si="49"/>
        <v>0.2289120760993324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10643416</v>
      </c>
      <c r="O243" s="36">
        <f t="shared" si="53"/>
        <v>0.2289120760993324</v>
      </c>
      <c r="P243" s="31">
        <v>9532638</v>
      </c>
      <c r="Q243" s="31">
        <v>44289756</v>
      </c>
      <c r="R243" s="31">
        <v>44489756</v>
      </c>
      <c r="S243" s="31">
        <v>9532638</v>
      </c>
      <c r="T243" s="36">
        <f t="shared" si="54"/>
        <v>0.21523347295026868</v>
      </c>
      <c r="U243" s="36">
        <f t="shared" si="55"/>
        <v>0.11652367371969863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3732363</v>
      </c>
      <c r="E244" s="31">
        <v>3732363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18025827</v>
      </c>
      <c r="R244" s="31">
        <v>18025827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15067560</v>
      </c>
      <c r="E245" s="31">
        <v>15067560</v>
      </c>
      <c r="F245" s="31">
        <v>2092114</v>
      </c>
      <c r="G245" s="36">
        <f t="shared" si="49"/>
        <v>0.13884889126042968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2092114</v>
      </c>
      <c r="O245" s="36">
        <f t="shared" si="53"/>
        <v>0.13884889126042968</v>
      </c>
      <c r="P245" s="31">
        <v>2021464</v>
      </c>
      <c r="Q245" s="31">
        <v>9438362</v>
      </c>
      <c r="R245" s="31">
        <v>8488362</v>
      </c>
      <c r="S245" s="31">
        <v>2021464</v>
      </c>
      <c r="T245" s="36">
        <f t="shared" si="54"/>
        <v>0.21417529863762377</v>
      </c>
      <c r="U245" s="36">
        <f t="shared" si="55"/>
        <v>3.4949917485545212E-2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482788054</v>
      </c>
      <c r="E247" s="32">
        <f>SUM(E241:E246)</f>
        <v>482788054</v>
      </c>
      <c r="F247" s="32">
        <f>SUM(F241:F246)</f>
        <v>12668749</v>
      </c>
      <c r="G247" s="37">
        <f t="shared" si="49"/>
        <v>2.6240808766987429E-2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12668749</v>
      </c>
      <c r="O247" s="37">
        <f t="shared" si="53"/>
        <v>2.6240808766987429E-2</v>
      </c>
      <c r="P247" s="32">
        <f>SUM(P241:P246)</f>
        <v>12482661</v>
      </c>
      <c r="Q247" s="32">
        <f>SUM(Q241:Q246)</f>
        <v>75043687</v>
      </c>
      <c r="R247" s="32">
        <f>SUM(R241:R246)</f>
        <v>74293687</v>
      </c>
      <c r="S247" s="32">
        <f>SUM(S241:S246)</f>
        <v>12482661</v>
      </c>
      <c r="T247" s="37">
        <f t="shared" si="54"/>
        <v>0.16633858888090081</v>
      </c>
      <c r="U247" s="37">
        <f t="shared" si="55"/>
        <v>1.490771879489472E-2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9697923</v>
      </c>
      <c r="E248" s="31">
        <v>9697923</v>
      </c>
      <c r="F248" s="31">
        <v>8473178</v>
      </c>
      <c r="G248" s="36">
        <f t="shared" si="49"/>
        <v>0.87371058730823081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8473178</v>
      </c>
      <c r="O248" s="36">
        <f t="shared" si="53"/>
        <v>0.87371058730823081</v>
      </c>
      <c r="P248" s="31">
        <v>4613906</v>
      </c>
      <c r="Q248" s="31">
        <v>15235412</v>
      </c>
      <c r="R248" s="31">
        <v>14640296</v>
      </c>
      <c r="S248" s="31">
        <v>4613906</v>
      </c>
      <c r="T248" s="36">
        <f t="shared" si="54"/>
        <v>0.30284090774834316</v>
      </c>
      <c r="U248" s="36">
        <f t="shared" si="55"/>
        <v>0.83644356863793923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541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541</v>
      </c>
      <c r="O249" s="36">
        <f t="shared" si="53"/>
        <v>0</v>
      </c>
      <c r="P249" s="31">
        <v>0</v>
      </c>
      <c r="Q249" s="31">
        <v>135553</v>
      </c>
      <c r="R249" s="31">
        <v>135553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18987193</v>
      </c>
      <c r="E250" s="31">
        <v>18987193</v>
      </c>
      <c r="F250" s="31">
        <v>88592</v>
      </c>
      <c r="G250" s="36">
        <f t="shared" si="49"/>
        <v>4.6658818920732514E-3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88592</v>
      </c>
      <c r="O250" s="36">
        <f t="shared" si="53"/>
        <v>4.6658818920732514E-3</v>
      </c>
      <c r="P250" s="31">
        <v>179997</v>
      </c>
      <c r="Q250" s="31">
        <v>18197558</v>
      </c>
      <c r="R250" s="31">
        <v>18650358</v>
      </c>
      <c r="S250" s="31">
        <v>179997</v>
      </c>
      <c r="T250" s="36">
        <f t="shared" si="54"/>
        <v>9.8912722245479319E-3</v>
      </c>
      <c r="U250" s="36">
        <f t="shared" si="55"/>
        <v>-0.50781401912254087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1410278</v>
      </c>
      <c r="E251" s="31">
        <v>1410278</v>
      </c>
      <c r="F251" s="31">
        <v>102415</v>
      </c>
      <c r="G251" s="36">
        <f t="shared" si="49"/>
        <v>7.2620433701724052E-2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102415</v>
      </c>
      <c r="O251" s="36">
        <f t="shared" si="53"/>
        <v>7.2620433701724052E-2</v>
      </c>
      <c r="P251" s="31">
        <v>168535</v>
      </c>
      <c r="Q251" s="31">
        <v>1120872</v>
      </c>
      <c r="R251" s="31">
        <v>1360876</v>
      </c>
      <c r="S251" s="31">
        <v>168535</v>
      </c>
      <c r="T251" s="36">
        <f t="shared" si="54"/>
        <v>0.15036061209486901</v>
      </c>
      <c r="U251" s="36">
        <f t="shared" si="55"/>
        <v>-0.39232206959978644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100000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30095394</v>
      </c>
      <c r="E254" s="32">
        <f>SUM(E248:E253)</f>
        <v>30095394</v>
      </c>
      <c r="F254" s="32">
        <f>SUM(F248:F253)</f>
        <v>8664726</v>
      </c>
      <c r="G254" s="37">
        <f t="shared" si="49"/>
        <v>0.28790870789064932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8664726</v>
      </c>
      <c r="O254" s="37">
        <f t="shared" si="53"/>
        <v>0.28790870789064932</v>
      </c>
      <c r="P254" s="32">
        <f>SUM(P248:P253)</f>
        <v>4962438</v>
      </c>
      <c r="Q254" s="32">
        <f>SUM(Q248:Q253)</f>
        <v>34789395</v>
      </c>
      <c r="R254" s="32">
        <f>SUM(R248:R253)</f>
        <v>34787083</v>
      </c>
      <c r="S254" s="32">
        <f>SUM(S248:S253)</f>
        <v>4962438</v>
      </c>
      <c r="T254" s="37">
        <f t="shared" si="54"/>
        <v>0.14264226210314954</v>
      </c>
      <c r="U254" s="37">
        <f t="shared" si="55"/>
        <v>0.74606231856196481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91830816</v>
      </c>
      <c r="E255" s="31">
        <v>91830816</v>
      </c>
      <c r="F255" s="31">
        <v>16969241</v>
      </c>
      <c r="G255" s="36">
        <f t="shared" si="49"/>
        <v>0.1847880890005377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16969241</v>
      </c>
      <c r="O255" s="36">
        <f t="shared" si="53"/>
        <v>0.1847880890005377</v>
      </c>
      <c r="P255" s="31">
        <v>20494692</v>
      </c>
      <c r="Q255" s="31">
        <v>81535806</v>
      </c>
      <c r="R255" s="31">
        <v>82635806</v>
      </c>
      <c r="S255" s="31">
        <v>20494692</v>
      </c>
      <c r="T255" s="36">
        <f t="shared" si="54"/>
        <v>0.25135818244073038</v>
      </c>
      <c r="U255" s="36">
        <f t="shared" si="55"/>
        <v>-0.17201775952524678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2064141</v>
      </c>
      <c r="E256" s="31">
        <v>2064141</v>
      </c>
      <c r="F256" s="31">
        <v>477882</v>
      </c>
      <c r="G256" s="36">
        <f t="shared" si="49"/>
        <v>0.23151616095993444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477882</v>
      </c>
      <c r="O256" s="36">
        <f t="shared" si="53"/>
        <v>0.23151616095993444</v>
      </c>
      <c r="P256" s="31">
        <v>450078</v>
      </c>
      <c r="Q256" s="31">
        <v>2874348</v>
      </c>
      <c r="R256" s="31">
        <v>2944348</v>
      </c>
      <c r="S256" s="31">
        <v>450078</v>
      </c>
      <c r="T256" s="36">
        <f t="shared" si="54"/>
        <v>0.15658438017943546</v>
      </c>
      <c r="U256" s="36">
        <f t="shared" si="55"/>
        <v>6.1775958833802047E-2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72877282</v>
      </c>
      <c r="E257" s="31">
        <v>72877282</v>
      </c>
      <c r="F257" s="31">
        <v>15587159</v>
      </c>
      <c r="G257" s="36">
        <f t="shared" si="49"/>
        <v>0.21388227678414243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15587159</v>
      </c>
      <c r="O257" s="36">
        <f t="shared" si="53"/>
        <v>0.21388227678414243</v>
      </c>
      <c r="P257" s="31">
        <v>2400573</v>
      </c>
      <c r="Q257" s="31">
        <v>74092502</v>
      </c>
      <c r="R257" s="31">
        <v>74355585</v>
      </c>
      <c r="S257" s="31">
        <v>2400573</v>
      </c>
      <c r="T257" s="36">
        <f t="shared" si="54"/>
        <v>3.2399675206001274E-2</v>
      </c>
      <c r="U257" s="36">
        <f t="shared" si="55"/>
        <v>5.4930993558621211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166772239</v>
      </c>
      <c r="E259" s="32">
        <f>SUM(E255:E258)</f>
        <v>166772239</v>
      </c>
      <c r="F259" s="32">
        <f>SUM(F255:F258)</f>
        <v>33034282</v>
      </c>
      <c r="G259" s="37">
        <f t="shared" si="49"/>
        <v>0.19808022125313074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33034282</v>
      </c>
      <c r="O259" s="37">
        <f t="shared" si="53"/>
        <v>0.19808022125313074</v>
      </c>
      <c r="P259" s="32">
        <f>SUM(P255:P258)</f>
        <v>23345343</v>
      </c>
      <c r="Q259" s="32">
        <f>SUM(Q255:Q258)</f>
        <v>158502656</v>
      </c>
      <c r="R259" s="32">
        <f>SUM(R255:R258)</f>
        <v>159935739</v>
      </c>
      <c r="S259" s="32">
        <f>SUM(S255:S258)</f>
        <v>23345343</v>
      </c>
      <c r="T259" s="37">
        <f t="shared" si="54"/>
        <v>0.14728676218523429</v>
      </c>
      <c r="U259" s="37">
        <f t="shared" si="55"/>
        <v>0.41502662865137596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851154702</v>
      </c>
      <c r="E260" s="32">
        <f>SUM(E234:E239,E241:E246,E248:E253,E255:E258)</f>
        <v>851154702</v>
      </c>
      <c r="F260" s="32">
        <f>SUM(F234:F239,F241:F246,F248:F253,F255:F258)</f>
        <v>83642478</v>
      </c>
      <c r="G260" s="37">
        <f t="shared" si="49"/>
        <v>9.8269418947532286E-2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83642478</v>
      </c>
      <c r="O260" s="37">
        <f t="shared" si="53"/>
        <v>9.8269418947532286E-2</v>
      </c>
      <c r="P260" s="32">
        <f>SUM(P234:P239,P241:P246,P248:P253,P255:P258)</f>
        <v>78239422</v>
      </c>
      <c r="Q260" s="32">
        <f>SUM(Q234:Q239,Q241:Q246,Q248:Q253,Q255:Q258)</f>
        <v>440358562</v>
      </c>
      <c r="R260" s="32">
        <f>SUM(R234:R239,R241:R246,R248:R253,R255:R258)</f>
        <v>436678899</v>
      </c>
      <c r="S260" s="32">
        <f>SUM(S234:S239,S241:S246,S248:S253,S255:S258)</f>
        <v>78239422</v>
      </c>
      <c r="T260" s="37">
        <f t="shared" si="54"/>
        <v>0.17767208078038915</v>
      </c>
      <c r="U260" s="37">
        <f t="shared" si="55"/>
        <v>6.9057974380229981E-2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18533595</v>
      </c>
      <c r="E264" s="31">
        <v>18533595</v>
      </c>
      <c r="F264" s="31">
        <v>4597956</v>
      </c>
      <c r="G264" s="36">
        <f t="shared" si="56"/>
        <v>0.24808764840280581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4597956</v>
      </c>
      <c r="O264" s="36">
        <f t="shared" si="60"/>
        <v>0.24808764840280581</v>
      </c>
      <c r="P264" s="31">
        <v>3183850</v>
      </c>
      <c r="Q264" s="31">
        <v>14968448</v>
      </c>
      <c r="R264" s="31">
        <v>12523912</v>
      </c>
      <c r="S264" s="31">
        <v>3183850</v>
      </c>
      <c r="T264" s="36">
        <f t="shared" si="61"/>
        <v>0.21270408261430979</v>
      </c>
      <c r="U264" s="36">
        <f t="shared" si="62"/>
        <v>0.44414969298176743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57096765</v>
      </c>
      <c r="E265" s="31">
        <v>57096765</v>
      </c>
      <c r="F265" s="31">
        <v>6888297</v>
      </c>
      <c r="G265" s="36">
        <f t="shared" si="56"/>
        <v>0.12064250925599725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6888297</v>
      </c>
      <c r="O265" s="36">
        <f t="shared" si="60"/>
        <v>0.12064250925599725</v>
      </c>
      <c r="P265" s="31">
        <v>7243376</v>
      </c>
      <c r="Q265" s="31">
        <v>33238405</v>
      </c>
      <c r="R265" s="31">
        <v>37709200</v>
      </c>
      <c r="S265" s="31">
        <v>7243376</v>
      </c>
      <c r="T265" s="36">
        <f t="shared" si="61"/>
        <v>0.21792188885116479</v>
      </c>
      <c r="U265" s="36">
        <f t="shared" si="62"/>
        <v>-4.9021202268113684E-2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75630360</v>
      </c>
      <c r="E267" s="32">
        <f>SUM(E263:E266)</f>
        <v>75630360</v>
      </c>
      <c r="F267" s="32">
        <f>SUM(F263:F266)</f>
        <v>11486253</v>
      </c>
      <c r="G267" s="37">
        <f t="shared" si="56"/>
        <v>0.15187357299370252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11486253</v>
      </c>
      <c r="O267" s="37">
        <f t="shared" si="60"/>
        <v>0.15187357299370252</v>
      </c>
      <c r="P267" s="32">
        <f>SUM(P263:P266)</f>
        <v>10427226</v>
      </c>
      <c r="Q267" s="32">
        <f>SUM(Q263:Q266)</f>
        <v>48206853</v>
      </c>
      <c r="R267" s="32">
        <f>SUM(R263:R266)</f>
        <v>50233112</v>
      </c>
      <c r="S267" s="32">
        <f>SUM(S263:S266)</f>
        <v>10427226</v>
      </c>
      <c r="T267" s="37">
        <f t="shared" si="61"/>
        <v>0.21630173618676166</v>
      </c>
      <c r="U267" s="37">
        <f t="shared" si="62"/>
        <v>0.10156363734707585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2639929</v>
      </c>
      <c r="E268" s="31">
        <v>2639929</v>
      </c>
      <c r="F268" s="31">
        <v>444893</v>
      </c>
      <c r="G268" s="36">
        <f t="shared" si="56"/>
        <v>0.16852460804817099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444893</v>
      </c>
      <c r="O268" s="36">
        <f t="shared" si="60"/>
        <v>0.16852460804817099</v>
      </c>
      <c r="P268" s="31">
        <v>405314</v>
      </c>
      <c r="Q268" s="31">
        <v>2830734</v>
      </c>
      <c r="R268" s="31">
        <v>1922125</v>
      </c>
      <c r="S268" s="31">
        <v>405314</v>
      </c>
      <c r="T268" s="36">
        <f t="shared" si="61"/>
        <v>0.14318335809722849</v>
      </c>
      <c r="U268" s="36">
        <f t="shared" si="62"/>
        <v>9.7650216868896633E-2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14097928</v>
      </c>
      <c r="E269" s="31">
        <v>14097928</v>
      </c>
      <c r="F269" s="31">
        <v>894863</v>
      </c>
      <c r="G269" s="36">
        <f t="shared" si="56"/>
        <v>6.3474788635606599E-2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894863</v>
      </c>
      <c r="O269" s="36">
        <f t="shared" si="60"/>
        <v>6.3474788635606599E-2</v>
      </c>
      <c r="P269" s="31">
        <v>959787</v>
      </c>
      <c r="Q269" s="31">
        <v>6013469</v>
      </c>
      <c r="R269" s="31">
        <v>13645407</v>
      </c>
      <c r="S269" s="31">
        <v>959787</v>
      </c>
      <c r="T269" s="36">
        <f t="shared" si="61"/>
        <v>0.15960621065810765</v>
      </c>
      <c r="U269" s="36">
        <f t="shared" si="62"/>
        <v>-6.7644175218043223E-2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1849492</v>
      </c>
      <c r="E271" s="31">
        <v>1849492</v>
      </c>
      <c r="F271" s="31">
        <v>132456</v>
      </c>
      <c r="G271" s="36">
        <f t="shared" si="56"/>
        <v>7.1617503617209477E-2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132456</v>
      </c>
      <c r="O271" s="36">
        <f t="shared" si="60"/>
        <v>7.1617503617209477E-2</v>
      </c>
      <c r="P271" s="31">
        <v>120540</v>
      </c>
      <c r="Q271" s="31">
        <v>2196146</v>
      </c>
      <c r="R271" s="31">
        <v>1484996</v>
      </c>
      <c r="S271" s="31">
        <v>120540</v>
      </c>
      <c r="T271" s="36">
        <f t="shared" si="61"/>
        <v>5.488706124274069E-2</v>
      </c>
      <c r="U271" s="36">
        <f t="shared" si="62"/>
        <v>9.885515181682436E-2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857866</v>
      </c>
      <c r="E272" s="31">
        <v>857866</v>
      </c>
      <c r="F272" s="31">
        <v>124800</v>
      </c>
      <c r="G272" s="36">
        <f t="shared" si="56"/>
        <v>0.14547726568018782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124800</v>
      </c>
      <c r="O272" s="36">
        <f t="shared" si="60"/>
        <v>0.14547726568018782</v>
      </c>
      <c r="P272" s="31">
        <v>215888</v>
      </c>
      <c r="Q272" s="31">
        <v>709800</v>
      </c>
      <c r="R272" s="31">
        <v>921442</v>
      </c>
      <c r="S272" s="31">
        <v>215888</v>
      </c>
      <c r="T272" s="36">
        <f t="shared" si="61"/>
        <v>0.30415328261482105</v>
      </c>
      <c r="U272" s="36">
        <f t="shared" si="62"/>
        <v>-0.42192247832209295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867724</v>
      </c>
      <c r="E273" s="31">
        <v>867724</v>
      </c>
      <c r="F273" s="31">
        <v>54113</v>
      </c>
      <c r="G273" s="36">
        <f t="shared" si="56"/>
        <v>6.2361995288824558E-2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54113</v>
      </c>
      <c r="O273" s="36">
        <f t="shared" si="60"/>
        <v>6.2361995288824558E-2</v>
      </c>
      <c r="P273" s="31">
        <v>73731</v>
      </c>
      <c r="Q273" s="31">
        <v>848387</v>
      </c>
      <c r="R273" s="31">
        <v>848387</v>
      </c>
      <c r="S273" s="31">
        <v>73731</v>
      </c>
      <c r="T273" s="36">
        <f t="shared" si="61"/>
        <v>8.6907272270791508E-2</v>
      </c>
      <c r="U273" s="36">
        <f t="shared" si="62"/>
        <v>-0.26607532788108124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0</v>
      </c>
      <c r="E274" s="31">
        <v>0</v>
      </c>
      <c r="F274" s="31">
        <v>0</v>
      </c>
      <c r="G274" s="36">
        <f t="shared" si="56"/>
        <v>0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0</v>
      </c>
      <c r="O274" s="36">
        <f t="shared" si="60"/>
        <v>0</v>
      </c>
      <c r="P274" s="31">
        <v>0</v>
      </c>
      <c r="Q274" s="31">
        <v>0</v>
      </c>
      <c r="R274" s="31">
        <v>0</v>
      </c>
      <c r="S274" s="31">
        <v>0</v>
      </c>
      <c r="T274" s="36">
        <f t="shared" si="61"/>
        <v>0</v>
      </c>
      <c r="U274" s="36">
        <f t="shared" si="62"/>
        <v>0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20312939</v>
      </c>
      <c r="E275" s="32">
        <f>SUM(E268:E274)</f>
        <v>20312939</v>
      </c>
      <c r="F275" s="32">
        <f>SUM(F268:F274)</f>
        <v>1651125</v>
      </c>
      <c r="G275" s="37">
        <f t="shared" si="56"/>
        <v>8.1284397102753078E-2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1651125</v>
      </c>
      <c r="O275" s="37">
        <f t="shared" si="60"/>
        <v>8.1284397102753078E-2</v>
      </c>
      <c r="P275" s="32">
        <f>SUM(P268:P274)</f>
        <v>1775260</v>
      </c>
      <c r="Q275" s="32">
        <f>SUM(Q268:Q274)</f>
        <v>12598536</v>
      </c>
      <c r="R275" s="32">
        <f>SUM(R268:R274)</f>
        <v>18822357</v>
      </c>
      <c r="S275" s="32">
        <f>SUM(S268:S274)</f>
        <v>1775260</v>
      </c>
      <c r="T275" s="37">
        <f t="shared" si="61"/>
        <v>0.14091002319634599</v>
      </c>
      <c r="U275" s="37">
        <f t="shared" si="62"/>
        <v>-6.9924968736973736E-2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4868268</v>
      </c>
      <c r="E277" s="31">
        <v>4868268</v>
      </c>
      <c r="F277" s="31">
        <v>1031543</v>
      </c>
      <c r="G277" s="36">
        <f t="shared" si="56"/>
        <v>0.21189116950833439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1031543</v>
      </c>
      <c r="O277" s="36">
        <f t="shared" si="60"/>
        <v>0.21189116950833439</v>
      </c>
      <c r="P277" s="31">
        <v>1025632</v>
      </c>
      <c r="Q277" s="31">
        <v>4577032</v>
      </c>
      <c r="R277" s="31">
        <v>4669320</v>
      </c>
      <c r="S277" s="31">
        <v>1025632</v>
      </c>
      <c r="T277" s="36">
        <f t="shared" si="61"/>
        <v>0.22408233108267542</v>
      </c>
      <c r="U277" s="36">
        <f t="shared" si="62"/>
        <v>5.7632757168262216E-3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9442580</v>
      </c>
      <c r="E278" s="31">
        <v>9442580</v>
      </c>
      <c r="F278" s="31">
        <v>10794</v>
      </c>
      <c r="G278" s="36">
        <f t="shared" si="56"/>
        <v>1.1431197829406793E-3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10794</v>
      </c>
      <c r="O278" s="36">
        <f t="shared" si="60"/>
        <v>1.1431197829406793E-3</v>
      </c>
      <c r="P278" s="31">
        <v>1110613</v>
      </c>
      <c r="Q278" s="31">
        <v>6307157</v>
      </c>
      <c r="R278" s="31">
        <v>5989501</v>
      </c>
      <c r="S278" s="31">
        <v>1110613</v>
      </c>
      <c r="T278" s="36">
        <f t="shared" si="61"/>
        <v>0.17608773651900531</v>
      </c>
      <c r="U278" s="36">
        <f t="shared" si="62"/>
        <v>-0.99028104299157316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475892</v>
      </c>
      <c r="E279" s="31">
        <v>475892</v>
      </c>
      <c r="F279" s="31">
        <v>1640</v>
      </c>
      <c r="G279" s="36">
        <f t="shared" si="56"/>
        <v>3.4461600531212966E-3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1640</v>
      </c>
      <c r="O279" s="36">
        <f t="shared" si="60"/>
        <v>3.4461600531212966E-3</v>
      </c>
      <c r="P279" s="31">
        <v>75808</v>
      </c>
      <c r="Q279" s="31">
        <v>444602</v>
      </c>
      <c r="R279" s="31">
        <v>297118</v>
      </c>
      <c r="S279" s="31">
        <v>75808</v>
      </c>
      <c r="T279" s="36">
        <f t="shared" si="61"/>
        <v>0.17050755507172707</v>
      </c>
      <c r="U279" s="36">
        <f t="shared" si="62"/>
        <v>-0.97836639932460956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1298091</v>
      </c>
      <c r="E280" s="31">
        <v>1298091</v>
      </c>
      <c r="F280" s="31">
        <v>292054</v>
      </c>
      <c r="G280" s="36">
        <f t="shared" si="56"/>
        <v>0.22498730828578273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292054</v>
      </c>
      <c r="O280" s="36">
        <f t="shared" si="60"/>
        <v>0.22498730828578273</v>
      </c>
      <c r="P280" s="31">
        <v>229660</v>
      </c>
      <c r="Q280" s="31">
        <v>2893193</v>
      </c>
      <c r="R280" s="31">
        <v>1137794</v>
      </c>
      <c r="S280" s="31">
        <v>229660</v>
      </c>
      <c r="T280" s="36">
        <f t="shared" si="61"/>
        <v>7.9379426121935173E-2</v>
      </c>
      <c r="U280" s="36">
        <f t="shared" si="62"/>
        <v>0.27167987459723064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4501632</v>
      </c>
      <c r="E282" s="31">
        <v>4501632</v>
      </c>
      <c r="F282" s="31">
        <v>417709</v>
      </c>
      <c r="G282" s="36">
        <f t="shared" si="56"/>
        <v>9.2790570175438597E-2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417709</v>
      </c>
      <c r="O282" s="36">
        <f t="shared" si="60"/>
        <v>9.2790570175438597E-2</v>
      </c>
      <c r="P282" s="31">
        <v>0</v>
      </c>
      <c r="Q282" s="31">
        <v>4180648</v>
      </c>
      <c r="R282" s="31">
        <v>4276719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377210</v>
      </c>
      <c r="E283" s="31">
        <v>377210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26695</v>
      </c>
      <c r="Q283" s="31">
        <v>385007</v>
      </c>
      <c r="R283" s="31">
        <v>351910</v>
      </c>
      <c r="S283" s="31">
        <v>26695</v>
      </c>
      <c r="T283" s="36">
        <f t="shared" si="61"/>
        <v>6.9336401675813689E-2</v>
      </c>
      <c r="U283" s="36">
        <f t="shared" si="62"/>
        <v>-1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0</v>
      </c>
      <c r="E284" s="31">
        <v>0</v>
      </c>
      <c r="F284" s="31">
        <v>0</v>
      </c>
      <c r="G284" s="36">
        <f t="shared" si="56"/>
        <v>0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0</v>
      </c>
      <c r="O284" s="36">
        <f t="shared" si="60"/>
        <v>0</v>
      </c>
      <c r="P284" s="31">
        <v>0</v>
      </c>
      <c r="Q284" s="31">
        <v>0</v>
      </c>
      <c r="R284" s="31">
        <v>0</v>
      </c>
      <c r="S284" s="31">
        <v>0</v>
      </c>
      <c r="T284" s="36">
        <f t="shared" si="61"/>
        <v>0</v>
      </c>
      <c r="U284" s="36">
        <f t="shared" si="62"/>
        <v>0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20963673</v>
      </c>
      <c r="E285" s="32">
        <f>SUM(E276:E284)</f>
        <v>20963673</v>
      </c>
      <c r="F285" s="32">
        <f>SUM(F276:F284)</f>
        <v>1753740</v>
      </c>
      <c r="G285" s="37">
        <f t="shared" si="56"/>
        <v>8.3656141745771365E-2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1753740</v>
      </c>
      <c r="O285" s="37">
        <f t="shared" si="60"/>
        <v>8.3656141745771365E-2</v>
      </c>
      <c r="P285" s="32">
        <f>SUM(P276:P284)</f>
        <v>2468408</v>
      </c>
      <c r="Q285" s="32">
        <f>SUM(Q276:Q284)</f>
        <v>18787639</v>
      </c>
      <c r="R285" s="32">
        <f>SUM(R276:R284)</f>
        <v>16722362</v>
      </c>
      <c r="S285" s="32">
        <f>SUM(S276:S284)</f>
        <v>2468408</v>
      </c>
      <c r="T285" s="37">
        <f t="shared" si="61"/>
        <v>0.13138468330161124</v>
      </c>
      <c r="U285" s="37">
        <f t="shared" si="62"/>
        <v>-0.28952588064857998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9291787</v>
      </c>
      <c r="E288" s="31">
        <v>9291787</v>
      </c>
      <c r="F288" s="31">
        <v>2034312</v>
      </c>
      <c r="G288" s="36">
        <f t="shared" si="56"/>
        <v>0.21893657269586572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2034312</v>
      </c>
      <c r="O288" s="36">
        <f t="shared" si="60"/>
        <v>0.21893657269586572</v>
      </c>
      <c r="P288" s="31">
        <v>1309000</v>
      </c>
      <c r="Q288" s="31">
        <v>7484908</v>
      </c>
      <c r="R288" s="31">
        <v>7484910</v>
      </c>
      <c r="S288" s="31">
        <v>1309000</v>
      </c>
      <c r="T288" s="36">
        <f t="shared" si="61"/>
        <v>0.17488524909056999</v>
      </c>
      <c r="U288" s="36">
        <f t="shared" si="62"/>
        <v>0.55409625668449203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1788764</v>
      </c>
      <c r="E289" s="31">
        <v>1788764</v>
      </c>
      <c r="F289" s="31">
        <v>448968</v>
      </c>
      <c r="G289" s="36">
        <f t="shared" si="56"/>
        <v>0.25099342339179453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448968</v>
      </c>
      <c r="O289" s="36">
        <f t="shared" si="60"/>
        <v>0.25099342339179453</v>
      </c>
      <c r="P289" s="31">
        <v>57460</v>
      </c>
      <c r="Q289" s="31">
        <v>1475607</v>
      </c>
      <c r="R289" s="31">
        <v>4087845</v>
      </c>
      <c r="S289" s="31">
        <v>57460</v>
      </c>
      <c r="T289" s="36">
        <f t="shared" si="61"/>
        <v>3.8939907441480015E-2</v>
      </c>
      <c r="U289" s="36">
        <f t="shared" si="62"/>
        <v>6.8135746606334839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30732217</v>
      </c>
      <c r="E290" s="31">
        <v>30732217</v>
      </c>
      <c r="F290" s="31">
        <v>7287312</v>
      </c>
      <c r="G290" s="36">
        <f t="shared" si="56"/>
        <v>0.23712288638336765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7287312</v>
      </c>
      <c r="O290" s="36">
        <f t="shared" si="60"/>
        <v>0.23712288638336765</v>
      </c>
      <c r="P290" s="31">
        <v>7124708</v>
      </c>
      <c r="Q290" s="31">
        <v>43828249</v>
      </c>
      <c r="R290" s="31">
        <v>33913916</v>
      </c>
      <c r="S290" s="31">
        <v>7124708</v>
      </c>
      <c r="T290" s="36">
        <f t="shared" si="61"/>
        <v>0.16255972261177945</v>
      </c>
      <c r="U290" s="36">
        <f t="shared" si="62"/>
        <v>2.2822549359215794E-2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41812768</v>
      </c>
      <c r="E292" s="32">
        <f>SUM(E286:E291)</f>
        <v>41812768</v>
      </c>
      <c r="F292" s="32">
        <f>SUM(F286:F291)</f>
        <v>9770592</v>
      </c>
      <c r="G292" s="37">
        <f t="shared" si="56"/>
        <v>0.23367484305272496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9770592</v>
      </c>
      <c r="O292" s="37">
        <f t="shared" si="60"/>
        <v>0.23367484305272496</v>
      </c>
      <c r="P292" s="32">
        <f>SUM(P286:P291)</f>
        <v>8491168</v>
      </c>
      <c r="Q292" s="32">
        <f>SUM(Q286:Q291)</f>
        <v>52788764</v>
      </c>
      <c r="R292" s="32">
        <f>SUM(R286:R291)</f>
        <v>45486671</v>
      </c>
      <c r="S292" s="32">
        <f>SUM(S286:S291)</f>
        <v>8491168</v>
      </c>
      <c r="T292" s="37">
        <f t="shared" si="61"/>
        <v>0.16085180550921782</v>
      </c>
      <c r="U292" s="37">
        <f t="shared" si="62"/>
        <v>0.15067703288876166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56349647</v>
      </c>
      <c r="E293" s="31">
        <v>56349647</v>
      </c>
      <c r="F293" s="31">
        <v>14783021</v>
      </c>
      <c r="G293" s="36">
        <f t="shared" si="56"/>
        <v>0.26234451832502165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14783021</v>
      </c>
      <c r="O293" s="36">
        <f t="shared" si="60"/>
        <v>0.26234451832502165</v>
      </c>
      <c r="P293" s="31">
        <v>13339254</v>
      </c>
      <c r="Q293" s="31">
        <v>53283175</v>
      </c>
      <c r="R293" s="31">
        <v>53913175</v>
      </c>
      <c r="S293" s="31">
        <v>13339254</v>
      </c>
      <c r="T293" s="36">
        <f t="shared" si="61"/>
        <v>0.25034645551808804</v>
      </c>
      <c r="U293" s="36">
        <f t="shared" si="62"/>
        <v>0.10823446348648891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5217903</v>
      </c>
      <c r="E295" s="31">
        <v>5217903</v>
      </c>
      <c r="F295" s="31">
        <v>565095</v>
      </c>
      <c r="G295" s="36">
        <f t="shared" si="56"/>
        <v>0.10829925355070802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565095</v>
      </c>
      <c r="O295" s="36">
        <f t="shared" si="60"/>
        <v>0.10829925355070802</v>
      </c>
      <c r="P295" s="31">
        <v>869861</v>
      </c>
      <c r="Q295" s="31">
        <v>4211690</v>
      </c>
      <c r="R295" s="31">
        <v>3978040</v>
      </c>
      <c r="S295" s="31">
        <v>869861</v>
      </c>
      <c r="T295" s="36">
        <f t="shared" si="61"/>
        <v>0.2065349064152395</v>
      </c>
      <c r="U295" s="36">
        <f t="shared" si="62"/>
        <v>-0.35036172445942515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61567550</v>
      </c>
      <c r="E298" s="32">
        <f>SUM(E293:E297)</f>
        <v>61567550</v>
      </c>
      <c r="F298" s="32">
        <f>SUM(F293:F297)</f>
        <v>15348116</v>
      </c>
      <c r="G298" s="37">
        <f t="shared" si="56"/>
        <v>0.2492890491825645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15348116</v>
      </c>
      <c r="O298" s="37">
        <f t="shared" si="60"/>
        <v>0.2492890491825645</v>
      </c>
      <c r="P298" s="32">
        <f>SUM(P293:P297)</f>
        <v>14209115</v>
      </c>
      <c r="Q298" s="32">
        <f>SUM(Q293:Q297)</f>
        <v>57494865</v>
      </c>
      <c r="R298" s="32">
        <f>SUM(R293:R297)</f>
        <v>57891215</v>
      </c>
      <c r="S298" s="32">
        <f>SUM(S293:S297)</f>
        <v>14209115</v>
      </c>
      <c r="T298" s="37">
        <f t="shared" si="61"/>
        <v>0.24713711389704107</v>
      </c>
      <c r="U298" s="37">
        <f t="shared" si="62"/>
        <v>8.0159883286186284E-2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220287290</v>
      </c>
      <c r="E299" s="32">
        <f>SUM(E263:E266,E268:E274,E276:E284,E286:E291,E293:E297)</f>
        <v>220287290</v>
      </c>
      <c r="F299" s="32">
        <f>SUM(F263:F266,F268:F274,F276:F284,F286:F291,F293:F297)</f>
        <v>40009826</v>
      </c>
      <c r="G299" s="37">
        <f t="shared" si="56"/>
        <v>0.1816256671004487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40009826</v>
      </c>
      <c r="O299" s="37">
        <f t="shared" si="60"/>
        <v>0.1816256671004487</v>
      </c>
      <c r="P299" s="32">
        <f>SUM(P263:P266,P268:P274,P276:P284,P286:P291,P293:P297)</f>
        <v>37371177</v>
      </c>
      <c r="Q299" s="32">
        <f>SUM(Q263:Q266,Q268:Q274,Q276:Q284,Q286:Q291,Q293:Q297)</f>
        <v>189876657</v>
      </c>
      <c r="R299" s="32">
        <f>SUM(R263:R266,R268:R274,R276:R284,R286:R291,R293:R297)</f>
        <v>189155717</v>
      </c>
      <c r="S299" s="32">
        <f>SUM(S263:S266,S268:S274,S276:S284,S286:S291,S293:S297)</f>
        <v>37371177</v>
      </c>
      <c r="T299" s="37">
        <f t="shared" si="61"/>
        <v>0.19681817444258037</v>
      </c>
      <c r="U299" s="37">
        <f t="shared" si="62"/>
        <v>7.0606526521763024E-2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1373113453</v>
      </c>
      <c r="E302" s="31">
        <v>1373063453</v>
      </c>
      <c r="F302" s="31">
        <v>254525760</v>
      </c>
      <c r="G302" s="36">
        <f t="shared" ref="G302:G339" si="63">IF(($D302     =0),0,($F302     /$D302     ))</f>
        <v>0.18536396933837337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254525760</v>
      </c>
      <c r="O302" s="36">
        <f t="shared" ref="O302:O339" si="67">IF(($D302     =0),0,($N302     /$D302     ))</f>
        <v>0.18536396933837337</v>
      </c>
      <c r="P302" s="31">
        <v>241215930</v>
      </c>
      <c r="Q302" s="31">
        <v>1285629366</v>
      </c>
      <c r="R302" s="31">
        <v>1255233698</v>
      </c>
      <c r="S302" s="31">
        <v>241215930</v>
      </c>
      <c r="T302" s="36">
        <f t="shared" ref="T302:T339" si="68">IF(($Q302     =0),0,($S302     /$Q302     ))</f>
        <v>0.18762478236670893</v>
      </c>
      <c r="U302" s="36">
        <f t="shared" ref="U302:U339" si="69">IF(($P302     =0),0,(($F302     /$P302     )-1))</f>
        <v>5.5178072194485672E-2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1373113453</v>
      </c>
      <c r="E303" s="32">
        <f>E302</f>
        <v>1373063453</v>
      </c>
      <c r="F303" s="32">
        <f>F302</f>
        <v>254525760</v>
      </c>
      <c r="G303" s="37">
        <f t="shared" si="63"/>
        <v>0.18536396933837337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254525760</v>
      </c>
      <c r="O303" s="37">
        <f t="shared" si="67"/>
        <v>0.18536396933837337</v>
      </c>
      <c r="P303" s="32">
        <f>P302</f>
        <v>241215930</v>
      </c>
      <c r="Q303" s="32">
        <f>Q302</f>
        <v>1285629366</v>
      </c>
      <c r="R303" s="32">
        <f>R302</f>
        <v>1255233698</v>
      </c>
      <c r="S303" s="32">
        <f>S302</f>
        <v>241215930</v>
      </c>
      <c r="T303" s="37">
        <f t="shared" si="68"/>
        <v>0.18762478236670893</v>
      </c>
      <c r="U303" s="37">
        <f t="shared" si="69"/>
        <v>5.5178072194485672E-2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10086783</v>
      </c>
      <c r="E304" s="31">
        <v>10086783</v>
      </c>
      <c r="F304" s="31">
        <v>1554764</v>
      </c>
      <c r="G304" s="36">
        <f t="shared" si="63"/>
        <v>0.15413873779182125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1554764</v>
      </c>
      <c r="O304" s="36">
        <f t="shared" si="67"/>
        <v>0.15413873779182125</v>
      </c>
      <c r="P304" s="31">
        <v>1921637</v>
      </c>
      <c r="Q304" s="31">
        <v>9170002</v>
      </c>
      <c r="R304" s="31">
        <v>9867410</v>
      </c>
      <c r="S304" s="31">
        <v>1921637</v>
      </c>
      <c r="T304" s="36">
        <f t="shared" si="68"/>
        <v>0.20955687904975376</v>
      </c>
      <c r="U304" s="36">
        <f t="shared" si="69"/>
        <v>-0.19091691094624008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13740834</v>
      </c>
      <c r="E305" s="31">
        <v>13740834</v>
      </c>
      <c r="F305" s="31">
        <v>2986177</v>
      </c>
      <c r="G305" s="36">
        <f t="shared" si="63"/>
        <v>0.21732137947376412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2986177</v>
      </c>
      <c r="O305" s="36">
        <f t="shared" si="67"/>
        <v>0.21732137947376412</v>
      </c>
      <c r="P305" s="31">
        <v>2791919</v>
      </c>
      <c r="Q305" s="31">
        <v>12497058</v>
      </c>
      <c r="R305" s="31">
        <v>12808553</v>
      </c>
      <c r="S305" s="31">
        <v>2791919</v>
      </c>
      <c r="T305" s="36">
        <f t="shared" si="68"/>
        <v>0.2234061008598984</v>
      </c>
      <c r="U305" s="36">
        <f t="shared" si="69"/>
        <v>6.9578666143251366E-2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24400382</v>
      </c>
      <c r="E306" s="31">
        <v>24310382</v>
      </c>
      <c r="F306" s="31">
        <v>3673666</v>
      </c>
      <c r="G306" s="36">
        <f t="shared" si="63"/>
        <v>0.15055772487496302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3673666</v>
      </c>
      <c r="O306" s="36">
        <f t="shared" si="67"/>
        <v>0.15055772487496302</v>
      </c>
      <c r="P306" s="31">
        <v>4184709</v>
      </c>
      <c r="Q306" s="31">
        <v>22167964</v>
      </c>
      <c r="R306" s="31">
        <v>20870353</v>
      </c>
      <c r="S306" s="31">
        <v>4184709</v>
      </c>
      <c r="T306" s="36">
        <f t="shared" si="68"/>
        <v>0.18877281648418412</v>
      </c>
      <c r="U306" s="36">
        <f t="shared" si="69"/>
        <v>-0.12212151430362306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57480798</v>
      </c>
      <c r="E307" s="31">
        <v>57480798</v>
      </c>
      <c r="F307" s="31">
        <v>12711481</v>
      </c>
      <c r="G307" s="36">
        <f t="shared" si="63"/>
        <v>0.22114308503511032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12711481</v>
      </c>
      <c r="O307" s="36">
        <f t="shared" si="67"/>
        <v>0.22114308503511032</v>
      </c>
      <c r="P307" s="31">
        <v>11761750</v>
      </c>
      <c r="Q307" s="31">
        <v>51237471</v>
      </c>
      <c r="R307" s="31">
        <v>54316566</v>
      </c>
      <c r="S307" s="31">
        <v>11761750</v>
      </c>
      <c r="T307" s="36">
        <f t="shared" si="68"/>
        <v>0.22955367957173375</v>
      </c>
      <c r="U307" s="36">
        <f t="shared" si="69"/>
        <v>8.0747422789976042E-2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34937707</v>
      </c>
      <c r="E308" s="31">
        <v>34980066</v>
      </c>
      <c r="F308" s="31">
        <v>6110707</v>
      </c>
      <c r="G308" s="36">
        <f t="shared" si="63"/>
        <v>0.17490292078985034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6110707</v>
      </c>
      <c r="O308" s="36">
        <f t="shared" si="67"/>
        <v>0.17490292078985034</v>
      </c>
      <c r="P308" s="31">
        <v>5781493</v>
      </c>
      <c r="Q308" s="31">
        <v>31657375</v>
      </c>
      <c r="R308" s="31">
        <v>32419870</v>
      </c>
      <c r="S308" s="31">
        <v>5781493</v>
      </c>
      <c r="T308" s="36">
        <f t="shared" si="68"/>
        <v>0.18262704977907993</v>
      </c>
      <c r="U308" s="36">
        <f t="shared" si="69"/>
        <v>5.6942730882836079E-2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7833532</v>
      </c>
      <c r="E309" s="31">
        <v>7833532</v>
      </c>
      <c r="F309" s="31">
        <v>1228883</v>
      </c>
      <c r="G309" s="36">
        <f t="shared" si="63"/>
        <v>0.15687470224159422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1228883</v>
      </c>
      <c r="O309" s="36">
        <f t="shared" si="67"/>
        <v>0.15687470224159422</v>
      </c>
      <c r="P309" s="31">
        <v>1415170</v>
      </c>
      <c r="Q309" s="31">
        <v>7516857</v>
      </c>
      <c r="R309" s="31">
        <v>8961857</v>
      </c>
      <c r="S309" s="31">
        <v>1415170</v>
      </c>
      <c r="T309" s="36">
        <f t="shared" si="68"/>
        <v>0.18826618625311084</v>
      </c>
      <c r="U309" s="36">
        <f t="shared" si="69"/>
        <v>-0.13163577520721892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148480036</v>
      </c>
      <c r="E310" s="32">
        <f>SUM(E304:E309)</f>
        <v>148432395</v>
      </c>
      <c r="F310" s="32">
        <f>SUM(F304:F309)</f>
        <v>28265678</v>
      </c>
      <c r="G310" s="37">
        <f t="shared" si="63"/>
        <v>0.19036685847786297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28265678</v>
      </c>
      <c r="O310" s="37">
        <f t="shared" si="67"/>
        <v>0.19036685847786297</v>
      </c>
      <c r="P310" s="32">
        <f>SUM(P304:P309)</f>
        <v>27856678</v>
      </c>
      <c r="Q310" s="32">
        <f>SUM(Q304:Q309)</f>
        <v>134246727</v>
      </c>
      <c r="R310" s="32">
        <f>SUM(R304:R309)</f>
        <v>139244609</v>
      </c>
      <c r="S310" s="32">
        <f>SUM(S304:S309)</f>
        <v>27856678</v>
      </c>
      <c r="T310" s="37">
        <f t="shared" si="68"/>
        <v>0.20750359150283046</v>
      </c>
      <c r="U310" s="37">
        <f t="shared" si="69"/>
        <v>1.4682296288164753E-2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40126838</v>
      </c>
      <c r="E311" s="31">
        <v>40176838</v>
      </c>
      <c r="F311" s="31">
        <v>7709189</v>
      </c>
      <c r="G311" s="36">
        <f t="shared" si="63"/>
        <v>0.19212052043572433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7709189</v>
      </c>
      <c r="O311" s="36">
        <f t="shared" si="67"/>
        <v>0.19212052043572433</v>
      </c>
      <c r="P311" s="31">
        <v>6440386</v>
      </c>
      <c r="Q311" s="31">
        <v>30590827</v>
      </c>
      <c r="R311" s="31">
        <v>30909463</v>
      </c>
      <c r="S311" s="31">
        <v>6440386</v>
      </c>
      <c r="T311" s="36">
        <f t="shared" si="68"/>
        <v>0.21053324253051414</v>
      </c>
      <c r="U311" s="36">
        <f t="shared" si="69"/>
        <v>0.19700729117788907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69536421</v>
      </c>
      <c r="E312" s="31">
        <v>69472341</v>
      </c>
      <c r="F312" s="31">
        <v>11789443</v>
      </c>
      <c r="G312" s="36">
        <f t="shared" si="63"/>
        <v>0.16954342530801234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11789443</v>
      </c>
      <c r="O312" s="36">
        <f t="shared" si="67"/>
        <v>0.16954342530801234</v>
      </c>
      <c r="P312" s="31">
        <v>11165359</v>
      </c>
      <c r="Q312" s="31">
        <v>68244262</v>
      </c>
      <c r="R312" s="31">
        <v>65819448</v>
      </c>
      <c r="S312" s="31">
        <v>11165359</v>
      </c>
      <c r="T312" s="36">
        <f t="shared" si="68"/>
        <v>0.16360875878473125</v>
      </c>
      <c r="U312" s="36">
        <f t="shared" si="69"/>
        <v>5.5894664918521686E-2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81085065</v>
      </c>
      <c r="E313" s="31">
        <v>81085065</v>
      </c>
      <c r="F313" s="31">
        <v>2444384</v>
      </c>
      <c r="G313" s="36">
        <f t="shared" si="63"/>
        <v>3.0145921446816378E-2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2444384</v>
      </c>
      <c r="O313" s="36">
        <f t="shared" si="67"/>
        <v>3.0145921446816378E-2</v>
      </c>
      <c r="P313" s="31">
        <v>9407429</v>
      </c>
      <c r="Q313" s="31">
        <v>65531019</v>
      </c>
      <c r="R313" s="31">
        <v>76353199</v>
      </c>
      <c r="S313" s="31">
        <v>9407429</v>
      </c>
      <c r="T313" s="36">
        <f t="shared" si="68"/>
        <v>0.14355688563304655</v>
      </c>
      <c r="U313" s="36">
        <f t="shared" si="69"/>
        <v>-0.74016450190588734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33248086</v>
      </c>
      <c r="E314" s="31">
        <v>33248086</v>
      </c>
      <c r="F314" s="31">
        <v>5728556</v>
      </c>
      <c r="G314" s="36">
        <f t="shared" si="63"/>
        <v>0.17229731660342795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5728556</v>
      </c>
      <c r="O314" s="36">
        <f t="shared" si="67"/>
        <v>0.17229731660342795</v>
      </c>
      <c r="P314" s="31">
        <v>5183449</v>
      </c>
      <c r="Q314" s="31">
        <v>27733290</v>
      </c>
      <c r="R314" s="31">
        <v>28372587</v>
      </c>
      <c r="S314" s="31">
        <v>5183449</v>
      </c>
      <c r="T314" s="36">
        <f t="shared" si="68"/>
        <v>0.18690350117133597</v>
      </c>
      <c r="U314" s="36">
        <f t="shared" si="69"/>
        <v>0.10516299089660186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36123043</v>
      </c>
      <c r="E315" s="31">
        <v>35832636</v>
      </c>
      <c r="F315" s="31">
        <v>6177634</v>
      </c>
      <c r="G315" s="36">
        <f t="shared" si="63"/>
        <v>0.1710164340252287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6177634</v>
      </c>
      <c r="O315" s="36">
        <f t="shared" si="67"/>
        <v>0.1710164340252287</v>
      </c>
      <c r="P315" s="31">
        <v>5863768</v>
      </c>
      <c r="Q315" s="31">
        <v>32807581</v>
      </c>
      <c r="R315" s="31">
        <v>33353430</v>
      </c>
      <c r="S315" s="31">
        <v>5863768</v>
      </c>
      <c r="T315" s="36">
        <f t="shared" si="68"/>
        <v>0.17873210463154843</v>
      </c>
      <c r="U315" s="36">
        <f t="shared" si="69"/>
        <v>5.3526333238286261E-2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260119453</v>
      </c>
      <c r="E317" s="32">
        <f>SUM(E311:E316)</f>
        <v>259814966</v>
      </c>
      <c r="F317" s="32">
        <f>SUM(F311:F316)</f>
        <v>33849206</v>
      </c>
      <c r="G317" s="37">
        <f t="shared" si="63"/>
        <v>0.13012946786413548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33849206</v>
      </c>
      <c r="O317" s="37">
        <f t="shared" si="67"/>
        <v>0.13012946786413548</v>
      </c>
      <c r="P317" s="32">
        <f>SUM(P311:P316)</f>
        <v>38060391</v>
      </c>
      <c r="Q317" s="32">
        <f>SUM(Q311:Q316)</f>
        <v>224906979</v>
      </c>
      <c r="R317" s="32">
        <f>SUM(R311:R316)</f>
        <v>234808127</v>
      </c>
      <c r="S317" s="32">
        <f>SUM(S311:S316)</f>
        <v>38060391</v>
      </c>
      <c r="T317" s="37">
        <f t="shared" si="68"/>
        <v>0.16922725639385339</v>
      </c>
      <c r="U317" s="37">
        <f t="shared" si="69"/>
        <v>-0.11064481707505314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12316055</v>
      </c>
      <c r="E318" s="31">
        <v>12316055</v>
      </c>
      <c r="F318" s="31">
        <v>2812686</v>
      </c>
      <c r="G318" s="36">
        <f t="shared" si="63"/>
        <v>0.22837556344137794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2812686</v>
      </c>
      <c r="O318" s="36">
        <f t="shared" si="67"/>
        <v>0.22837556344137794</v>
      </c>
      <c r="P318" s="31">
        <v>2311867</v>
      </c>
      <c r="Q318" s="31">
        <v>12010466</v>
      </c>
      <c r="R318" s="31">
        <v>10525917</v>
      </c>
      <c r="S318" s="31">
        <v>2311867</v>
      </c>
      <c r="T318" s="36">
        <f t="shared" si="68"/>
        <v>0.19248770197592666</v>
      </c>
      <c r="U318" s="36">
        <f t="shared" si="69"/>
        <v>0.21662967636114017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63848861</v>
      </c>
      <c r="E319" s="31">
        <v>63848861</v>
      </c>
      <c r="F319" s="31">
        <v>10082099</v>
      </c>
      <c r="G319" s="36">
        <f t="shared" si="63"/>
        <v>0.15790569858403583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10082099</v>
      </c>
      <c r="O319" s="36">
        <f t="shared" si="67"/>
        <v>0.15790569858403583</v>
      </c>
      <c r="P319" s="31">
        <v>10791983</v>
      </c>
      <c r="Q319" s="31">
        <v>63035102</v>
      </c>
      <c r="R319" s="31">
        <v>62183585</v>
      </c>
      <c r="S319" s="31">
        <v>10791983</v>
      </c>
      <c r="T319" s="36">
        <f t="shared" si="68"/>
        <v>0.17120592586651165</v>
      </c>
      <c r="U319" s="36">
        <f t="shared" si="69"/>
        <v>-6.5778828598970218E-2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16450610</v>
      </c>
      <c r="E320" s="31">
        <v>16450610</v>
      </c>
      <c r="F320" s="31">
        <v>3431280</v>
      </c>
      <c r="G320" s="36">
        <f t="shared" si="63"/>
        <v>0.20858071524399399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3431280</v>
      </c>
      <c r="O320" s="36">
        <f t="shared" si="67"/>
        <v>0.20858071524399399</v>
      </c>
      <c r="P320" s="31">
        <v>2892432</v>
      </c>
      <c r="Q320" s="31">
        <v>14957210</v>
      </c>
      <c r="R320" s="31">
        <v>15049720</v>
      </c>
      <c r="S320" s="31">
        <v>2892432</v>
      </c>
      <c r="T320" s="36">
        <f t="shared" si="68"/>
        <v>0.19338044996359616</v>
      </c>
      <c r="U320" s="36">
        <f t="shared" si="69"/>
        <v>0.18629582303058467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12371319</v>
      </c>
      <c r="E321" s="31">
        <v>12371319</v>
      </c>
      <c r="F321" s="31">
        <v>2826576</v>
      </c>
      <c r="G321" s="36">
        <f t="shared" si="63"/>
        <v>0.22847814368055661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2826576</v>
      </c>
      <c r="O321" s="36">
        <f t="shared" si="67"/>
        <v>0.22847814368055661</v>
      </c>
      <c r="P321" s="31">
        <v>2702003</v>
      </c>
      <c r="Q321" s="31">
        <v>11770194</v>
      </c>
      <c r="R321" s="31">
        <v>11870325</v>
      </c>
      <c r="S321" s="31">
        <v>2702003</v>
      </c>
      <c r="T321" s="36">
        <f t="shared" si="68"/>
        <v>0.22956316607865596</v>
      </c>
      <c r="U321" s="36">
        <f t="shared" si="69"/>
        <v>4.6103945850541228E-2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16920061</v>
      </c>
      <c r="E322" s="31">
        <v>16920061</v>
      </c>
      <c r="F322" s="31">
        <v>2962304</v>
      </c>
      <c r="G322" s="36">
        <f t="shared" si="63"/>
        <v>0.17507643737218206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2962304</v>
      </c>
      <c r="O322" s="36">
        <f t="shared" si="67"/>
        <v>0.17507643737218206</v>
      </c>
      <c r="P322" s="31">
        <v>4023476</v>
      </c>
      <c r="Q322" s="31">
        <v>16222638</v>
      </c>
      <c r="R322" s="31">
        <v>17729577</v>
      </c>
      <c r="S322" s="31">
        <v>4023476</v>
      </c>
      <c r="T322" s="36">
        <f t="shared" si="68"/>
        <v>0.24801613646313256</v>
      </c>
      <c r="U322" s="36">
        <f t="shared" si="69"/>
        <v>-0.26374508012474784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121906906</v>
      </c>
      <c r="E323" s="32">
        <f>SUM(E318:E322)</f>
        <v>121906906</v>
      </c>
      <c r="F323" s="32">
        <f>SUM(F318:F322)</f>
        <v>22114945</v>
      </c>
      <c r="G323" s="37">
        <f t="shared" si="63"/>
        <v>0.18140846753997678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22114945</v>
      </c>
      <c r="O323" s="37">
        <f t="shared" si="67"/>
        <v>0.18140846753997678</v>
      </c>
      <c r="P323" s="32">
        <f>SUM(P318:P322)</f>
        <v>22721761</v>
      </c>
      <c r="Q323" s="32">
        <f>SUM(Q318:Q322)</f>
        <v>117995610</v>
      </c>
      <c r="R323" s="32">
        <f>SUM(R318:R322)</f>
        <v>117359124</v>
      </c>
      <c r="S323" s="32">
        <f>SUM(S318:S322)</f>
        <v>22721761</v>
      </c>
      <c r="T323" s="37">
        <f t="shared" si="68"/>
        <v>0.19256446066086697</v>
      </c>
      <c r="U323" s="37">
        <f t="shared" si="69"/>
        <v>-2.6706380724627832E-2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532200</v>
      </c>
      <c r="E324" s="31">
        <v>532200</v>
      </c>
      <c r="F324" s="31">
        <v>247893</v>
      </c>
      <c r="G324" s="36">
        <f t="shared" si="63"/>
        <v>0.46578917700112737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247893</v>
      </c>
      <c r="O324" s="36">
        <f t="shared" si="67"/>
        <v>0.46578917700112737</v>
      </c>
      <c r="P324" s="31">
        <v>121455</v>
      </c>
      <c r="Q324" s="31">
        <v>448170</v>
      </c>
      <c r="R324" s="31">
        <v>565640</v>
      </c>
      <c r="S324" s="31">
        <v>121455</v>
      </c>
      <c r="T324" s="36">
        <f t="shared" si="68"/>
        <v>0.27100207510542873</v>
      </c>
      <c r="U324" s="36">
        <f t="shared" si="69"/>
        <v>1.0410275410645919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28870915</v>
      </c>
      <c r="E325" s="31">
        <v>28870915</v>
      </c>
      <c r="F325" s="31">
        <v>5335806</v>
      </c>
      <c r="G325" s="36">
        <f t="shared" si="63"/>
        <v>0.18481596444033727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5335806</v>
      </c>
      <c r="O325" s="36">
        <f t="shared" si="67"/>
        <v>0.18481596444033727</v>
      </c>
      <c r="P325" s="31">
        <v>4700106</v>
      </c>
      <c r="Q325" s="31">
        <v>27357364</v>
      </c>
      <c r="R325" s="31">
        <v>27775819</v>
      </c>
      <c r="S325" s="31">
        <v>4700106</v>
      </c>
      <c r="T325" s="36">
        <f t="shared" si="68"/>
        <v>0.17180405246645838</v>
      </c>
      <c r="U325" s="36">
        <f t="shared" si="69"/>
        <v>0.13525226877861907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58399220</v>
      </c>
      <c r="E326" s="31">
        <v>58363220</v>
      </c>
      <c r="F326" s="31">
        <v>10493083</v>
      </c>
      <c r="G326" s="36">
        <f t="shared" si="63"/>
        <v>0.17967847858241942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10493083</v>
      </c>
      <c r="O326" s="36">
        <f t="shared" si="67"/>
        <v>0.17967847858241942</v>
      </c>
      <c r="P326" s="31">
        <v>9700395</v>
      </c>
      <c r="Q326" s="31">
        <v>52406717</v>
      </c>
      <c r="R326" s="31">
        <v>51787402</v>
      </c>
      <c r="S326" s="31">
        <v>9700395</v>
      </c>
      <c r="T326" s="36">
        <f t="shared" si="68"/>
        <v>0.18509831478281685</v>
      </c>
      <c r="U326" s="36">
        <f t="shared" si="69"/>
        <v>8.1717084716653288E-2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38615100</v>
      </c>
      <c r="E327" s="31">
        <v>38037480</v>
      </c>
      <c r="F327" s="31">
        <v>7184148</v>
      </c>
      <c r="G327" s="36">
        <f t="shared" si="63"/>
        <v>0.18604504455510926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7184148</v>
      </c>
      <c r="O327" s="36">
        <f t="shared" si="67"/>
        <v>0.18604504455510926</v>
      </c>
      <c r="P327" s="31">
        <v>5926345</v>
      </c>
      <c r="Q327" s="31">
        <v>37269798</v>
      </c>
      <c r="R327" s="31">
        <v>39539693</v>
      </c>
      <c r="S327" s="31">
        <v>5926345</v>
      </c>
      <c r="T327" s="36">
        <f t="shared" si="68"/>
        <v>0.15901199679161127</v>
      </c>
      <c r="U327" s="36">
        <f t="shared" si="69"/>
        <v>0.21223924695575436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48740500</v>
      </c>
      <c r="E328" s="31">
        <v>48740500</v>
      </c>
      <c r="F328" s="31">
        <v>9398513</v>
      </c>
      <c r="G328" s="36">
        <f t="shared" si="63"/>
        <v>0.19282758691437304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9398513</v>
      </c>
      <c r="O328" s="36">
        <f t="shared" si="67"/>
        <v>0.19282758691437304</v>
      </c>
      <c r="P328" s="31">
        <v>8444765</v>
      </c>
      <c r="Q328" s="31">
        <v>40838200</v>
      </c>
      <c r="R328" s="31">
        <v>38457400</v>
      </c>
      <c r="S328" s="31">
        <v>8444765</v>
      </c>
      <c r="T328" s="36">
        <f t="shared" si="68"/>
        <v>0.20678592592229825</v>
      </c>
      <c r="U328" s="36">
        <f t="shared" si="69"/>
        <v>0.1129395548603187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23167621</v>
      </c>
      <c r="E329" s="31">
        <v>23167621</v>
      </c>
      <c r="F329" s="31">
        <v>4591644</v>
      </c>
      <c r="G329" s="36">
        <f t="shared" si="63"/>
        <v>0.19819229604973251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4591644</v>
      </c>
      <c r="O329" s="36">
        <f t="shared" si="67"/>
        <v>0.19819229604973251</v>
      </c>
      <c r="P329" s="31">
        <v>5421271</v>
      </c>
      <c r="Q329" s="31">
        <v>26853098</v>
      </c>
      <c r="R329" s="31">
        <v>26706971</v>
      </c>
      <c r="S329" s="31">
        <v>5421271</v>
      </c>
      <c r="T329" s="36">
        <f t="shared" si="68"/>
        <v>0.20188624046283227</v>
      </c>
      <c r="U329" s="36">
        <f t="shared" si="69"/>
        <v>-0.15303182593159426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23962451</v>
      </c>
      <c r="E330" s="31">
        <v>23962451</v>
      </c>
      <c r="F330" s="31">
        <v>4498024</v>
      </c>
      <c r="G330" s="36">
        <f t="shared" si="63"/>
        <v>0.18771134889331648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4498024</v>
      </c>
      <c r="O330" s="36">
        <f t="shared" si="67"/>
        <v>0.18771134889331648</v>
      </c>
      <c r="P330" s="31">
        <v>6010001</v>
      </c>
      <c r="Q330" s="31">
        <v>22939670</v>
      </c>
      <c r="R330" s="31">
        <v>23616928</v>
      </c>
      <c r="S330" s="31">
        <v>6010001</v>
      </c>
      <c r="T330" s="36">
        <f t="shared" si="68"/>
        <v>0.26199160667960786</v>
      </c>
      <c r="U330" s="36">
        <f t="shared" si="69"/>
        <v>-0.25157683002049414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14321612</v>
      </c>
      <c r="E331" s="31">
        <v>14321612</v>
      </c>
      <c r="F331" s="31">
        <v>2326916</v>
      </c>
      <c r="G331" s="36">
        <f t="shared" si="63"/>
        <v>0.16247584419966132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2326916</v>
      </c>
      <c r="O331" s="36">
        <f t="shared" si="67"/>
        <v>0.16247584419966132</v>
      </c>
      <c r="P331" s="31">
        <v>2435418</v>
      </c>
      <c r="Q331" s="31">
        <v>13386979</v>
      </c>
      <c r="R331" s="31">
        <v>12911826</v>
      </c>
      <c r="S331" s="31">
        <v>2435418</v>
      </c>
      <c r="T331" s="36">
        <f t="shared" si="68"/>
        <v>0.18192439085771331</v>
      </c>
      <c r="U331" s="36">
        <f t="shared" si="69"/>
        <v>-4.4551695027301275E-2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236609619</v>
      </c>
      <c r="E332" s="32">
        <f>SUM(E324:E331)</f>
        <v>235995999</v>
      </c>
      <c r="F332" s="32">
        <f>SUM(F324:F331)</f>
        <v>44076027</v>
      </c>
      <c r="G332" s="37">
        <f t="shared" si="63"/>
        <v>0.18628163633533429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44076027</v>
      </c>
      <c r="O332" s="37">
        <f t="shared" si="67"/>
        <v>0.18628163633533429</v>
      </c>
      <c r="P332" s="32">
        <f>SUM(P324:P331)</f>
        <v>42759756</v>
      </c>
      <c r="Q332" s="32">
        <f>SUM(Q324:Q331)</f>
        <v>221499996</v>
      </c>
      <c r="R332" s="32">
        <f>SUM(R324:R331)</f>
        <v>221361679</v>
      </c>
      <c r="S332" s="32">
        <f>SUM(S324:S331)</f>
        <v>42759756</v>
      </c>
      <c r="T332" s="37">
        <f t="shared" si="68"/>
        <v>0.19304630596923353</v>
      </c>
      <c r="U332" s="37">
        <f t="shared" si="69"/>
        <v>3.078293992135972E-2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499068</v>
      </c>
      <c r="E333" s="31">
        <v>499068</v>
      </c>
      <c r="F333" s="31">
        <v>72655</v>
      </c>
      <c r="G333" s="36">
        <f t="shared" si="63"/>
        <v>0.14558136366186572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72655</v>
      </c>
      <c r="O333" s="36">
        <f t="shared" si="67"/>
        <v>0.14558136366186572</v>
      </c>
      <c r="P333" s="31">
        <v>104872</v>
      </c>
      <c r="Q333" s="31">
        <v>518148</v>
      </c>
      <c r="R333" s="31">
        <v>469212</v>
      </c>
      <c r="S333" s="31">
        <v>104872</v>
      </c>
      <c r="T333" s="36">
        <f t="shared" si="68"/>
        <v>0.20239777052116384</v>
      </c>
      <c r="U333" s="36">
        <f t="shared" si="69"/>
        <v>-0.30720306659546881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2071182</v>
      </c>
      <c r="E334" s="31">
        <v>2071182</v>
      </c>
      <c r="F334" s="31">
        <v>464849</v>
      </c>
      <c r="G334" s="36">
        <f t="shared" si="63"/>
        <v>0.22443657776091142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464849</v>
      </c>
      <c r="O334" s="36">
        <f t="shared" si="67"/>
        <v>0.22443657776091142</v>
      </c>
      <c r="P334" s="31">
        <v>362796</v>
      </c>
      <c r="Q334" s="31">
        <v>1900081</v>
      </c>
      <c r="R334" s="31">
        <v>1859281</v>
      </c>
      <c r="S334" s="31">
        <v>362796</v>
      </c>
      <c r="T334" s="36">
        <f t="shared" si="68"/>
        <v>0.19093712320685277</v>
      </c>
      <c r="U334" s="36">
        <f t="shared" si="69"/>
        <v>0.28129582465076797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7203104</v>
      </c>
      <c r="E335" s="31">
        <v>7203104</v>
      </c>
      <c r="F335" s="31">
        <v>1558143</v>
      </c>
      <c r="G335" s="36">
        <f t="shared" si="63"/>
        <v>0.2163154939870367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1558143</v>
      </c>
      <c r="O335" s="36">
        <f t="shared" si="67"/>
        <v>0.2163154939870367</v>
      </c>
      <c r="P335" s="31">
        <v>1746119</v>
      </c>
      <c r="Q335" s="31">
        <v>7981041</v>
      </c>
      <c r="R335" s="31">
        <v>7469663</v>
      </c>
      <c r="S335" s="31">
        <v>1746119</v>
      </c>
      <c r="T335" s="36">
        <f t="shared" si="68"/>
        <v>0.21878336422529343</v>
      </c>
      <c r="U335" s="36">
        <f t="shared" si="69"/>
        <v>-0.10765360207408547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9773354</v>
      </c>
      <c r="E337" s="32">
        <f>SUM(E333:E336)</f>
        <v>9773354</v>
      </c>
      <c r="F337" s="32">
        <f>SUM(F333:F336)</f>
        <v>2095647</v>
      </c>
      <c r="G337" s="37">
        <f t="shared" si="63"/>
        <v>0.21442454657838037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2095647</v>
      </c>
      <c r="O337" s="37">
        <f t="shared" si="67"/>
        <v>0.21442454657838037</v>
      </c>
      <c r="P337" s="32">
        <f>SUM(P333:P336)</f>
        <v>2213787</v>
      </c>
      <c r="Q337" s="32">
        <f>SUM(Q333:Q336)</f>
        <v>10399270</v>
      </c>
      <c r="R337" s="32">
        <f>SUM(R333:R336)</f>
        <v>9798156</v>
      </c>
      <c r="S337" s="32">
        <f>SUM(S333:S336)</f>
        <v>2213787</v>
      </c>
      <c r="T337" s="37">
        <f t="shared" si="68"/>
        <v>0.21287907708906489</v>
      </c>
      <c r="U337" s="37">
        <f t="shared" si="69"/>
        <v>-5.3365567690116578E-2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2150002821</v>
      </c>
      <c r="E338" s="32">
        <f>SUM(E302,E304:E309,E311:E316,E318:E322,E324:E331,E333:E336)</f>
        <v>2148987073</v>
      </c>
      <c r="F338" s="32">
        <f>SUM(F302,F304:F309,F311:F316,F318:F322,F324:F331,F333:F336)</f>
        <v>384927263</v>
      </c>
      <c r="G338" s="37">
        <f t="shared" si="63"/>
        <v>0.1790357013675751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384927263</v>
      </c>
      <c r="O338" s="37">
        <f t="shared" si="67"/>
        <v>0.1790357013675751</v>
      </c>
      <c r="P338" s="32">
        <f>SUM(P302,P304:P309,P311:P316,P318:P322,P324:P331,P333:P336)</f>
        <v>374828303</v>
      </c>
      <c r="Q338" s="32">
        <f>SUM(Q302,Q304:Q309,Q311:Q316,Q318:Q322,Q324:Q331,Q333:Q336)</f>
        <v>1994677948</v>
      </c>
      <c r="R338" s="32">
        <f>SUM(R302,R304:R309,R311:R316,R318:R322,R324:R331,R333:R336)</f>
        <v>1977805393</v>
      </c>
      <c r="S338" s="32">
        <f>SUM(S302,S304:S309,S311:S316,S318:S322,S324:S331,S333:S336)</f>
        <v>374828303</v>
      </c>
      <c r="T338" s="37">
        <f t="shared" si="68"/>
        <v>0.18791419606148871</v>
      </c>
      <c r="U338" s="37">
        <f t="shared" si="69"/>
        <v>2.6942896038456343E-2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10836032618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10834451451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2072144679</v>
      </c>
      <c r="G339" s="39">
        <f t="shared" si="63"/>
        <v>0.191227246359328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2072144679</v>
      </c>
      <c r="O339" s="39">
        <f t="shared" si="67"/>
        <v>0.191227246359328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1925776755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9794434189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10025044140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1925776755</v>
      </c>
      <c r="T339" s="39">
        <f t="shared" si="68"/>
        <v>0.19661950020173852</v>
      </c>
      <c r="U339" s="39">
        <f t="shared" si="69"/>
        <v>7.6004616641039524E-2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607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510530565</v>
      </c>
      <c r="E8" s="31">
        <v>510530565</v>
      </c>
      <c r="F8" s="31">
        <v>119121819</v>
      </c>
      <c r="G8" s="36">
        <f>IF(($D8       =0),0,($F8       /$D8       ))</f>
        <v>0.23332945599447116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119121819</v>
      </c>
      <c r="O8" s="36">
        <f>IF(($D8       =0),0,($N8       /$D8       ))</f>
        <v>0.23332945599447116</v>
      </c>
      <c r="P8" s="31">
        <v>112216614</v>
      </c>
      <c r="Q8" s="31">
        <v>493996001</v>
      </c>
      <c r="R8" s="31">
        <v>466811831</v>
      </c>
      <c r="S8" s="31">
        <v>112216614</v>
      </c>
      <c r="T8" s="36">
        <f>IF(($Q8       =0),0,($S8       /$Q8       ))</f>
        <v>0.22716097655211587</v>
      </c>
      <c r="U8" s="36">
        <f>IF(($P8       =0),0,(($F8       /$P8       )-1))</f>
        <v>6.1534604849153629E-2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706053640</v>
      </c>
      <c r="E9" s="31">
        <v>706053640</v>
      </c>
      <c r="F9" s="31">
        <v>122457114</v>
      </c>
      <c r="G9" s="36">
        <f>IF(($D9       =0),0,($F9       /$D9       ))</f>
        <v>0.17343882541275477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122457114</v>
      </c>
      <c r="O9" s="36">
        <f>IF(($D9       =0),0,($N9       /$D9       ))</f>
        <v>0.17343882541275477</v>
      </c>
      <c r="P9" s="31">
        <v>112093573</v>
      </c>
      <c r="Q9" s="31">
        <v>653456000</v>
      </c>
      <c r="R9" s="31">
        <v>643813940</v>
      </c>
      <c r="S9" s="31">
        <v>112093573</v>
      </c>
      <c r="T9" s="36">
        <f>IF(($Q9       =0),0,($S9       /$Q9       ))</f>
        <v>0.17153958797531893</v>
      </c>
      <c r="U9" s="36">
        <f>IF(($P9       =0),0,(($F9       /$P9       )-1))</f>
        <v>9.2454372919310801E-2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1216584205</v>
      </c>
      <c r="E10" s="32">
        <f>SUM(E8:E9)</f>
        <v>1216584205</v>
      </c>
      <c r="F10" s="32">
        <f>SUM(F8:F9)</f>
        <v>241578933</v>
      </c>
      <c r="G10" s="37">
        <f t="shared" ref="G10:G54" si="0">IF(($D10      =0),0,($F10      /$D10      ))</f>
        <v>0.19857148564574698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241578933</v>
      </c>
      <c r="O10" s="37">
        <f t="shared" ref="O10:O54" si="4">IF(($D10      =0),0,($N10      /$D10      ))</f>
        <v>0.19857148564574698</v>
      </c>
      <c r="P10" s="32">
        <f>SUM(P8:P9)</f>
        <v>224310187</v>
      </c>
      <c r="Q10" s="32">
        <f>SUM(Q8:Q9)</f>
        <v>1147452001</v>
      </c>
      <c r="R10" s="32">
        <f>SUM(R8:R9)</f>
        <v>1110625771</v>
      </c>
      <c r="S10" s="32">
        <f>SUM(S8:S9)</f>
        <v>224310187</v>
      </c>
      <c r="T10" s="37">
        <f t="shared" ref="T10:T54" si="5">IF(($Q10      =0),0,($S10      /$Q10      ))</f>
        <v>0.19548546414535381</v>
      </c>
      <c r="U10" s="37">
        <f t="shared" ref="U10:U54" si="6">IF(($P10      =0),0,(($F10      /$P10      )-1))</f>
        <v>7.6986008664867267E-2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9450780</v>
      </c>
      <c r="E11" s="31">
        <v>9450780</v>
      </c>
      <c r="F11" s="31">
        <v>2269085</v>
      </c>
      <c r="G11" s="36">
        <f t="shared" si="0"/>
        <v>0.24009499744994592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2269085</v>
      </c>
      <c r="O11" s="36">
        <f t="shared" si="4"/>
        <v>0.24009499744994592</v>
      </c>
      <c r="P11" s="31">
        <v>2173131</v>
      </c>
      <c r="Q11" s="31">
        <v>8867458</v>
      </c>
      <c r="R11" s="31">
        <v>9344285</v>
      </c>
      <c r="S11" s="31">
        <v>2173131</v>
      </c>
      <c r="T11" s="36">
        <f t="shared" si="5"/>
        <v>0.2450680905395887</v>
      </c>
      <c r="U11" s="36">
        <f t="shared" si="6"/>
        <v>4.4154724220491159E-2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3538785</v>
      </c>
      <c r="E12" s="31">
        <v>3808785</v>
      </c>
      <c r="F12" s="31">
        <v>873283</v>
      </c>
      <c r="G12" s="36">
        <f t="shared" si="0"/>
        <v>0.24677481112867836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873283</v>
      </c>
      <c r="O12" s="36">
        <f t="shared" si="4"/>
        <v>0.24677481112867836</v>
      </c>
      <c r="P12" s="31">
        <v>555768</v>
      </c>
      <c r="Q12" s="31">
        <v>3647435</v>
      </c>
      <c r="R12" s="31">
        <v>3405275</v>
      </c>
      <c r="S12" s="31">
        <v>555768</v>
      </c>
      <c r="T12" s="36">
        <f t="shared" si="5"/>
        <v>0.15237228353623847</v>
      </c>
      <c r="U12" s="36">
        <f t="shared" si="6"/>
        <v>0.5713085316175095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34363071</v>
      </c>
      <c r="E13" s="31">
        <v>34363071</v>
      </c>
      <c r="F13" s="31">
        <v>2302080</v>
      </c>
      <c r="G13" s="36">
        <f t="shared" si="0"/>
        <v>6.6992848223606086E-2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2302080</v>
      </c>
      <c r="O13" s="36">
        <f t="shared" si="4"/>
        <v>6.6992848223606086E-2</v>
      </c>
      <c r="P13" s="31">
        <v>5155401</v>
      </c>
      <c r="Q13" s="31">
        <v>38421360</v>
      </c>
      <c r="R13" s="31">
        <v>36560860</v>
      </c>
      <c r="S13" s="31">
        <v>5155401</v>
      </c>
      <c r="T13" s="36">
        <f t="shared" si="5"/>
        <v>0.13418059641824234</v>
      </c>
      <c r="U13" s="36">
        <f t="shared" si="6"/>
        <v>-0.55346247556688599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11607380</v>
      </c>
      <c r="E14" s="31">
        <v>11607380</v>
      </c>
      <c r="F14" s="31">
        <v>2816344</v>
      </c>
      <c r="G14" s="36">
        <f t="shared" si="0"/>
        <v>0.24263391049487482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2816344</v>
      </c>
      <c r="O14" s="36">
        <f t="shared" si="4"/>
        <v>0.24263391049487482</v>
      </c>
      <c r="P14" s="31">
        <v>2319583</v>
      </c>
      <c r="Q14" s="31">
        <v>9091453</v>
      </c>
      <c r="R14" s="31">
        <v>9196953</v>
      </c>
      <c r="S14" s="31">
        <v>2319583</v>
      </c>
      <c r="T14" s="36">
        <f t="shared" si="5"/>
        <v>0.25513886504170458</v>
      </c>
      <c r="U14" s="36">
        <f t="shared" si="6"/>
        <v>0.21415961403407424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13727406</v>
      </c>
      <c r="E15" s="31">
        <v>13727406</v>
      </c>
      <c r="F15" s="31">
        <v>3168955</v>
      </c>
      <c r="G15" s="36">
        <f t="shared" si="0"/>
        <v>0.23084878526940925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3168955</v>
      </c>
      <c r="O15" s="36">
        <f t="shared" si="4"/>
        <v>0.23084878526940925</v>
      </c>
      <c r="P15" s="31">
        <v>2333319</v>
      </c>
      <c r="Q15" s="31">
        <v>13739010</v>
      </c>
      <c r="R15" s="31">
        <v>14470485</v>
      </c>
      <c r="S15" s="31">
        <v>2333319</v>
      </c>
      <c r="T15" s="36">
        <f t="shared" si="5"/>
        <v>0.16983166909406136</v>
      </c>
      <c r="U15" s="36">
        <f t="shared" si="6"/>
        <v>0.35813191423890167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30247410</v>
      </c>
      <c r="E16" s="31">
        <v>30247410</v>
      </c>
      <c r="F16" s="31">
        <v>6318037</v>
      </c>
      <c r="G16" s="36">
        <f t="shared" si="0"/>
        <v>0.20887861142491207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6318037</v>
      </c>
      <c r="O16" s="36">
        <f t="shared" si="4"/>
        <v>0.20887861142491207</v>
      </c>
      <c r="P16" s="31">
        <v>6121022</v>
      </c>
      <c r="Q16" s="31">
        <v>28610330</v>
      </c>
      <c r="R16" s="31">
        <v>28837942</v>
      </c>
      <c r="S16" s="31">
        <v>6121022</v>
      </c>
      <c r="T16" s="36">
        <f t="shared" si="5"/>
        <v>0.21394447390155932</v>
      </c>
      <c r="U16" s="36">
        <f t="shared" si="6"/>
        <v>3.2186618509131293E-2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33009909</v>
      </c>
      <c r="E17" s="31">
        <v>33009909</v>
      </c>
      <c r="F17" s="31">
        <v>4388550</v>
      </c>
      <c r="G17" s="36">
        <f t="shared" si="0"/>
        <v>0.13294644344520914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4388550</v>
      </c>
      <c r="O17" s="36">
        <f t="shared" si="4"/>
        <v>0.13294644344520914</v>
      </c>
      <c r="P17" s="31">
        <v>2572424</v>
      </c>
      <c r="Q17" s="31">
        <v>32933409</v>
      </c>
      <c r="R17" s="31">
        <v>10625210</v>
      </c>
      <c r="S17" s="31">
        <v>2572424</v>
      </c>
      <c r="T17" s="36">
        <f t="shared" si="5"/>
        <v>7.8109861022890165E-2</v>
      </c>
      <c r="U17" s="36">
        <f t="shared" si="6"/>
        <v>0.70599792258196947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13581070</v>
      </c>
      <c r="E18" s="31">
        <v>19697050</v>
      </c>
      <c r="F18" s="31">
        <v>237490</v>
      </c>
      <c r="G18" s="36">
        <f t="shared" si="0"/>
        <v>1.748684013851633E-2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237490</v>
      </c>
      <c r="O18" s="36">
        <f t="shared" si="4"/>
        <v>1.748684013851633E-2</v>
      </c>
      <c r="P18" s="31">
        <v>1106913</v>
      </c>
      <c r="Q18" s="31">
        <v>10040498</v>
      </c>
      <c r="R18" s="31">
        <v>28228598</v>
      </c>
      <c r="S18" s="31">
        <v>1106913</v>
      </c>
      <c r="T18" s="36">
        <f t="shared" si="5"/>
        <v>0.11024483048549982</v>
      </c>
      <c r="U18" s="36">
        <f t="shared" si="6"/>
        <v>-0.785448359536838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149525811</v>
      </c>
      <c r="E19" s="32">
        <f>SUM(E11:E18)</f>
        <v>155911791</v>
      </c>
      <c r="F19" s="32">
        <f>SUM(F11:F18)</f>
        <v>22373824</v>
      </c>
      <c r="G19" s="37">
        <f t="shared" si="0"/>
        <v>0.14963185185466074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22373824</v>
      </c>
      <c r="O19" s="37">
        <f t="shared" si="4"/>
        <v>0.14963185185466074</v>
      </c>
      <c r="P19" s="32">
        <f>SUM(P11:P18)</f>
        <v>22337561</v>
      </c>
      <c r="Q19" s="32">
        <f>SUM(Q11:Q18)</f>
        <v>145350953</v>
      </c>
      <c r="R19" s="32">
        <f>SUM(R11:R18)</f>
        <v>140669608</v>
      </c>
      <c r="S19" s="32">
        <f>SUM(S11:S18)</f>
        <v>22337561</v>
      </c>
      <c r="T19" s="37">
        <f t="shared" si="5"/>
        <v>0.15368018261290656</v>
      </c>
      <c r="U19" s="37">
        <f t="shared" si="6"/>
        <v>1.6234091089890601E-3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1980000</v>
      </c>
      <c r="E20" s="31">
        <v>1980000</v>
      </c>
      <c r="F20" s="31">
        <v>153538</v>
      </c>
      <c r="G20" s="36">
        <f t="shared" si="0"/>
        <v>7.7544444444444444E-2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153538</v>
      </c>
      <c r="O20" s="36">
        <f t="shared" si="4"/>
        <v>7.7544444444444444E-2</v>
      </c>
      <c r="P20" s="31">
        <v>149247</v>
      </c>
      <c r="Q20" s="31">
        <v>1550000</v>
      </c>
      <c r="R20" s="31">
        <v>2050000</v>
      </c>
      <c r="S20" s="31">
        <v>149247</v>
      </c>
      <c r="T20" s="36">
        <f t="shared" si="5"/>
        <v>9.6288387096774189E-2</v>
      </c>
      <c r="U20" s="36">
        <f t="shared" si="6"/>
        <v>2.8750996669949735E-2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45037667</v>
      </c>
      <c r="E21" s="31">
        <v>44887667</v>
      </c>
      <c r="F21" s="31">
        <v>8671988</v>
      </c>
      <c r="G21" s="36">
        <f t="shared" si="0"/>
        <v>0.19254967181137514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8671988</v>
      </c>
      <c r="O21" s="36">
        <f t="shared" si="4"/>
        <v>0.19254967181137514</v>
      </c>
      <c r="P21" s="31">
        <v>7901295</v>
      </c>
      <c r="Q21" s="31">
        <v>35015938</v>
      </c>
      <c r="R21" s="31">
        <v>34674435</v>
      </c>
      <c r="S21" s="31">
        <v>7901295</v>
      </c>
      <c r="T21" s="36">
        <f t="shared" si="5"/>
        <v>0.22564853181999581</v>
      </c>
      <c r="U21" s="36">
        <f t="shared" si="6"/>
        <v>9.7540086783242552E-2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3126765</v>
      </c>
      <c r="E22" s="31">
        <v>3126766</v>
      </c>
      <c r="F22" s="31">
        <v>597769</v>
      </c>
      <c r="G22" s="36">
        <f t="shared" si="0"/>
        <v>0.1911781026076472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597769</v>
      </c>
      <c r="O22" s="36">
        <f t="shared" si="4"/>
        <v>0.1911781026076472</v>
      </c>
      <c r="P22" s="31">
        <v>399221</v>
      </c>
      <c r="Q22" s="31">
        <v>2325513</v>
      </c>
      <c r="R22" s="31">
        <v>2327013</v>
      </c>
      <c r="S22" s="31">
        <v>399221</v>
      </c>
      <c r="T22" s="36">
        <f t="shared" si="5"/>
        <v>0.17167007881701801</v>
      </c>
      <c r="U22" s="36">
        <f t="shared" si="6"/>
        <v>0.49733856685895783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3288394</v>
      </c>
      <c r="E23" s="31">
        <v>3288394</v>
      </c>
      <c r="F23" s="31">
        <v>855192</v>
      </c>
      <c r="G23" s="36">
        <f t="shared" si="0"/>
        <v>0.26006372715678233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855192</v>
      </c>
      <c r="O23" s="36">
        <f t="shared" si="4"/>
        <v>0.26006372715678233</v>
      </c>
      <c r="P23" s="31">
        <v>703156</v>
      </c>
      <c r="Q23" s="31">
        <v>3149107</v>
      </c>
      <c r="R23" s="31">
        <v>3403686</v>
      </c>
      <c r="S23" s="31">
        <v>703156</v>
      </c>
      <c r="T23" s="36">
        <f t="shared" si="5"/>
        <v>0.22328742719761507</v>
      </c>
      <c r="U23" s="36">
        <f t="shared" si="6"/>
        <v>0.21621944490269596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10365539</v>
      </c>
      <c r="E24" s="31">
        <v>10365539</v>
      </c>
      <c r="F24" s="31">
        <v>2542950</v>
      </c>
      <c r="G24" s="36">
        <f t="shared" si="0"/>
        <v>0.24532732933617826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2542950</v>
      </c>
      <c r="O24" s="36">
        <f t="shared" si="4"/>
        <v>0.24532732933617826</v>
      </c>
      <c r="P24" s="31">
        <v>2469611</v>
      </c>
      <c r="Q24" s="31">
        <v>9364916</v>
      </c>
      <c r="R24" s="31">
        <v>9367416</v>
      </c>
      <c r="S24" s="31">
        <v>2469611</v>
      </c>
      <c r="T24" s="36">
        <f t="shared" si="5"/>
        <v>0.26370882557836078</v>
      </c>
      <c r="U24" s="36">
        <f t="shared" si="6"/>
        <v>2.9696579744745266E-2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49245799</v>
      </c>
      <c r="E25" s="31">
        <v>49245799</v>
      </c>
      <c r="F25" s="31">
        <v>12887973</v>
      </c>
      <c r="G25" s="36">
        <f t="shared" si="0"/>
        <v>0.26170705444336478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12887973</v>
      </c>
      <c r="O25" s="36">
        <f t="shared" si="4"/>
        <v>0.26170705444336478</v>
      </c>
      <c r="P25" s="31">
        <v>12165510</v>
      </c>
      <c r="Q25" s="31">
        <v>44535667</v>
      </c>
      <c r="R25" s="31">
        <v>44542667</v>
      </c>
      <c r="S25" s="31">
        <v>12165510</v>
      </c>
      <c r="T25" s="36">
        <f t="shared" si="5"/>
        <v>0.27316330526721427</v>
      </c>
      <c r="U25" s="36">
        <f t="shared" si="6"/>
        <v>5.9386166301289567E-2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75271044</v>
      </c>
      <c r="E26" s="31">
        <v>75271044</v>
      </c>
      <c r="F26" s="31">
        <v>14362900</v>
      </c>
      <c r="G26" s="36">
        <f t="shared" si="0"/>
        <v>0.19081574051238084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14362900</v>
      </c>
      <c r="O26" s="36">
        <f t="shared" si="4"/>
        <v>0.19081574051238084</v>
      </c>
      <c r="P26" s="31">
        <v>15058420</v>
      </c>
      <c r="Q26" s="31">
        <v>69978715</v>
      </c>
      <c r="R26" s="31">
        <v>68208620</v>
      </c>
      <c r="S26" s="31">
        <v>15058420</v>
      </c>
      <c r="T26" s="36">
        <f t="shared" si="5"/>
        <v>0.21518571754282714</v>
      </c>
      <c r="U26" s="36">
        <f t="shared" si="6"/>
        <v>-4.6188112697082451E-2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188315208</v>
      </c>
      <c r="E27" s="32">
        <f>SUM(E20:E26)</f>
        <v>188165209</v>
      </c>
      <c r="F27" s="32">
        <f>SUM(F20:F26)</f>
        <v>40072310</v>
      </c>
      <c r="G27" s="37">
        <f t="shared" si="0"/>
        <v>0.21279380686025104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40072310</v>
      </c>
      <c r="O27" s="37">
        <f t="shared" si="4"/>
        <v>0.21279380686025104</v>
      </c>
      <c r="P27" s="32">
        <f>SUM(P20:P26)</f>
        <v>38846460</v>
      </c>
      <c r="Q27" s="32">
        <f>SUM(Q20:Q26)</f>
        <v>165919856</v>
      </c>
      <c r="R27" s="32">
        <f>SUM(R20:R26)</f>
        <v>164573837</v>
      </c>
      <c r="S27" s="32">
        <f>SUM(S20:S26)</f>
        <v>38846460</v>
      </c>
      <c r="T27" s="37">
        <f t="shared" si="5"/>
        <v>0.2341278550772127</v>
      </c>
      <c r="U27" s="37">
        <f t="shared" si="6"/>
        <v>3.1556285952439422E-2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4341472</v>
      </c>
      <c r="E28" s="31">
        <v>4341472</v>
      </c>
      <c r="F28" s="31">
        <v>1734330</v>
      </c>
      <c r="G28" s="36">
        <f t="shared" si="0"/>
        <v>0.39947971563561852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1734330</v>
      </c>
      <c r="O28" s="36">
        <f t="shared" si="4"/>
        <v>0.39947971563561852</v>
      </c>
      <c r="P28" s="31">
        <v>1567361</v>
      </c>
      <c r="Q28" s="31">
        <v>3845469</v>
      </c>
      <c r="R28" s="31">
        <v>4065369</v>
      </c>
      <c r="S28" s="31">
        <v>1567361</v>
      </c>
      <c r="T28" s="36">
        <f t="shared" si="5"/>
        <v>0.40758643484058771</v>
      </c>
      <c r="U28" s="36">
        <f t="shared" si="6"/>
        <v>0.10652874481373464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13268063</v>
      </c>
      <c r="E29" s="31">
        <v>13268063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29993</v>
      </c>
      <c r="Q29" s="31">
        <v>50000</v>
      </c>
      <c r="R29" s="31">
        <v>30000</v>
      </c>
      <c r="S29" s="31">
        <v>29993</v>
      </c>
      <c r="T29" s="36">
        <f t="shared" si="5"/>
        <v>0.59985999999999995</v>
      </c>
      <c r="U29" s="36">
        <f t="shared" si="6"/>
        <v>-1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2478261</v>
      </c>
      <c r="E30" s="31">
        <v>2478261</v>
      </c>
      <c r="F30" s="31">
        <v>445114</v>
      </c>
      <c r="G30" s="36">
        <f t="shared" si="0"/>
        <v>0.17960739405575118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445114</v>
      </c>
      <c r="O30" s="36">
        <f t="shared" si="4"/>
        <v>0.17960739405575118</v>
      </c>
      <c r="P30" s="31">
        <v>442100</v>
      </c>
      <c r="Q30" s="31">
        <v>2513645</v>
      </c>
      <c r="R30" s="31">
        <v>2484660</v>
      </c>
      <c r="S30" s="31">
        <v>442100</v>
      </c>
      <c r="T30" s="36">
        <f t="shared" si="5"/>
        <v>0.17588004670508364</v>
      </c>
      <c r="U30" s="36">
        <f t="shared" si="6"/>
        <v>6.8174621126442236E-3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4598252</v>
      </c>
      <c r="E31" s="31">
        <v>4598252</v>
      </c>
      <c r="F31" s="31">
        <v>1642089</v>
      </c>
      <c r="G31" s="36">
        <f t="shared" si="0"/>
        <v>0.35711157196256316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1642089</v>
      </c>
      <c r="O31" s="36">
        <f t="shared" si="4"/>
        <v>0.35711157196256316</v>
      </c>
      <c r="P31" s="31">
        <v>1586163</v>
      </c>
      <c r="Q31" s="31">
        <v>7546642</v>
      </c>
      <c r="R31" s="31">
        <v>6646346</v>
      </c>
      <c r="S31" s="31">
        <v>1586163</v>
      </c>
      <c r="T31" s="36">
        <f t="shared" si="5"/>
        <v>0.21018129652897274</v>
      </c>
      <c r="U31" s="36">
        <f t="shared" si="6"/>
        <v>3.525867139758021E-2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4067217</v>
      </c>
      <c r="E32" s="31">
        <v>4067217</v>
      </c>
      <c r="F32" s="31">
        <v>1154148</v>
      </c>
      <c r="G32" s="36">
        <f t="shared" si="0"/>
        <v>0.28376848346178724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1154148</v>
      </c>
      <c r="O32" s="36">
        <f t="shared" si="4"/>
        <v>0.28376848346178724</v>
      </c>
      <c r="P32" s="31">
        <v>1080933</v>
      </c>
      <c r="Q32" s="31">
        <v>4090123</v>
      </c>
      <c r="R32" s="31">
        <v>3659100</v>
      </c>
      <c r="S32" s="31">
        <v>1080933</v>
      </c>
      <c r="T32" s="36">
        <f t="shared" si="5"/>
        <v>0.2642788493157785</v>
      </c>
      <c r="U32" s="36">
        <f t="shared" si="6"/>
        <v>6.7733152748597814E-2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36443389</v>
      </c>
      <c r="E33" s="31">
        <v>42443389</v>
      </c>
      <c r="F33" s="31">
        <v>8918958</v>
      </c>
      <c r="G33" s="36">
        <f t="shared" si="0"/>
        <v>0.24473459370093159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8918958</v>
      </c>
      <c r="O33" s="36">
        <f t="shared" si="4"/>
        <v>0.24473459370093159</v>
      </c>
      <c r="P33" s="31">
        <v>9627343</v>
      </c>
      <c r="Q33" s="31">
        <v>32007150</v>
      </c>
      <c r="R33" s="31">
        <v>34507574</v>
      </c>
      <c r="S33" s="31">
        <v>9627343</v>
      </c>
      <c r="T33" s="36">
        <f t="shared" si="5"/>
        <v>0.30078726159623709</v>
      </c>
      <c r="U33" s="36">
        <f t="shared" si="6"/>
        <v>-7.3580529955149632E-2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5912959</v>
      </c>
      <c r="E34" s="31">
        <v>5912959</v>
      </c>
      <c r="F34" s="31">
        <v>1392261</v>
      </c>
      <c r="G34" s="36">
        <f t="shared" si="0"/>
        <v>0.23545926836292963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1392261</v>
      </c>
      <c r="O34" s="36">
        <f t="shared" si="4"/>
        <v>0.23545926836292963</v>
      </c>
      <c r="P34" s="31">
        <v>1163802</v>
      </c>
      <c r="Q34" s="31">
        <v>6515838</v>
      </c>
      <c r="R34" s="31">
        <v>4091081</v>
      </c>
      <c r="S34" s="31">
        <v>1163802</v>
      </c>
      <c r="T34" s="36">
        <f t="shared" si="5"/>
        <v>0.17861125460761915</v>
      </c>
      <c r="U34" s="36">
        <f t="shared" si="6"/>
        <v>0.19630401047600876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71109613</v>
      </c>
      <c r="E35" s="32">
        <f>SUM(E28:E34)</f>
        <v>77109613</v>
      </c>
      <c r="F35" s="32">
        <f>SUM(F28:F34)</f>
        <v>15286900</v>
      </c>
      <c r="G35" s="37">
        <f t="shared" si="0"/>
        <v>0.21497656020150188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15286900</v>
      </c>
      <c r="O35" s="37">
        <f t="shared" si="4"/>
        <v>0.21497656020150188</v>
      </c>
      <c r="P35" s="32">
        <f>SUM(P28:P34)</f>
        <v>15497695</v>
      </c>
      <c r="Q35" s="32">
        <f>SUM(Q28:Q34)</f>
        <v>56568867</v>
      </c>
      <c r="R35" s="32">
        <f>SUM(R28:R34)</f>
        <v>55484130</v>
      </c>
      <c r="S35" s="32">
        <f>SUM(S28:S34)</f>
        <v>15497695</v>
      </c>
      <c r="T35" s="37">
        <f t="shared" si="5"/>
        <v>0.27396155910281889</v>
      </c>
      <c r="U35" s="37">
        <f t="shared" si="6"/>
        <v>-1.3601700123792582E-2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14559396</v>
      </c>
      <c r="E36" s="31">
        <v>14559396</v>
      </c>
      <c r="F36" s="31">
        <v>3437140</v>
      </c>
      <c r="G36" s="36">
        <f t="shared" si="0"/>
        <v>0.23607710100061843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3437140</v>
      </c>
      <c r="O36" s="36">
        <f t="shared" si="4"/>
        <v>0.23607710100061843</v>
      </c>
      <c r="P36" s="31">
        <v>3248284</v>
      </c>
      <c r="Q36" s="31">
        <v>16335012</v>
      </c>
      <c r="R36" s="31">
        <v>16255004</v>
      </c>
      <c r="S36" s="31">
        <v>3248284</v>
      </c>
      <c r="T36" s="36">
        <f t="shared" si="5"/>
        <v>0.19885409328135173</v>
      </c>
      <c r="U36" s="36">
        <f t="shared" si="6"/>
        <v>5.8140236506413867E-2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8241662</v>
      </c>
      <c r="E37" s="31">
        <v>8241732</v>
      </c>
      <c r="F37" s="31">
        <v>1246162</v>
      </c>
      <c r="G37" s="36">
        <f t="shared" si="0"/>
        <v>0.15120275497830413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1246162</v>
      </c>
      <c r="O37" s="36">
        <f t="shared" si="4"/>
        <v>0.15120275497830413</v>
      </c>
      <c r="P37" s="31">
        <v>1411752</v>
      </c>
      <c r="Q37" s="31">
        <v>7817786</v>
      </c>
      <c r="R37" s="31">
        <v>7972686</v>
      </c>
      <c r="S37" s="31">
        <v>1411752</v>
      </c>
      <c r="T37" s="36">
        <f t="shared" si="5"/>
        <v>0.18058207272493773</v>
      </c>
      <c r="U37" s="36">
        <f t="shared" si="6"/>
        <v>-0.11729397231241745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10432779</v>
      </c>
      <c r="E38" s="31">
        <v>10432779</v>
      </c>
      <c r="F38" s="31">
        <v>4651</v>
      </c>
      <c r="G38" s="36">
        <f t="shared" si="0"/>
        <v>4.4580643374119209E-4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4651</v>
      </c>
      <c r="O38" s="36">
        <f t="shared" si="4"/>
        <v>4.4580643374119209E-4</v>
      </c>
      <c r="P38" s="31">
        <v>-13396</v>
      </c>
      <c r="Q38" s="31">
        <v>176844</v>
      </c>
      <c r="R38" s="31">
        <v>82438</v>
      </c>
      <c r="S38" s="31">
        <v>-13396</v>
      </c>
      <c r="T38" s="36">
        <f t="shared" si="5"/>
        <v>-7.5750378864988352E-2</v>
      </c>
      <c r="U38" s="36">
        <f t="shared" si="6"/>
        <v>-1.3471931919976112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19341478</v>
      </c>
      <c r="E39" s="31">
        <v>19341478</v>
      </c>
      <c r="F39" s="31">
        <v>3812201</v>
      </c>
      <c r="G39" s="36">
        <f t="shared" si="0"/>
        <v>0.19709977696637249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3812201</v>
      </c>
      <c r="O39" s="36">
        <f t="shared" si="4"/>
        <v>0.19709977696637249</v>
      </c>
      <c r="P39" s="31">
        <v>4361808</v>
      </c>
      <c r="Q39" s="31">
        <v>16676594</v>
      </c>
      <c r="R39" s="31">
        <v>19138197</v>
      </c>
      <c r="S39" s="31">
        <v>4361808</v>
      </c>
      <c r="T39" s="36">
        <f t="shared" si="5"/>
        <v>0.26155268875646909</v>
      </c>
      <c r="U39" s="36">
        <f t="shared" si="6"/>
        <v>-0.12600440001027102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52575315</v>
      </c>
      <c r="E40" s="32">
        <f>SUM(E36:E39)</f>
        <v>52575385</v>
      </c>
      <c r="F40" s="32">
        <f>SUM(F36:F39)</f>
        <v>8500154</v>
      </c>
      <c r="G40" s="37">
        <f t="shared" si="0"/>
        <v>0.16167575981237584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8500154</v>
      </c>
      <c r="O40" s="37">
        <f t="shared" si="4"/>
        <v>0.16167575981237584</v>
      </c>
      <c r="P40" s="32">
        <f>SUM(P36:P39)</f>
        <v>9008448</v>
      </c>
      <c r="Q40" s="32">
        <f>SUM(Q36:Q39)</f>
        <v>41006236</v>
      </c>
      <c r="R40" s="32">
        <f>SUM(R36:R39)</f>
        <v>43448325</v>
      </c>
      <c r="S40" s="32">
        <f>SUM(S36:S39)</f>
        <v>9008448</v>
      </c>
      <c r="T40" s="37">
        <f t="shared" si="5"/>
        <v>0.21968483037555556</v>
      </c>
      <c r="U40" s="37">
        <f t="shared" si="6"/>
        <v>-5.6424147644522082E-2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68799370</v>
      </c>
      <c r="E43" s="31">
        <v>68799370</v>
      </c>
      <c r="F43" s="31">
        <v>9149157</v>
      </c>
      <c r="G43" s="36">
        <f t="shared" si="0"/>
        <v>0.13298315086315471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9149157</v>
      </c>
      <c r="O43" s="36">
        <f t="shared" si="4"/>
        <v>0.13298315086315471</v>
      </c>
      <c r="P43" s="31">
        <v>6775282</v>
      </c>
      <c r="Q43" s="31">
        <v>24783277</v>
      </c>
      <c r="R43" s="31">
        <v>32785049</v>
      </c>
      <c r="S43" s="31">
        <v>6775282</v>
      </c>
      <c r="T43" s="36">
        <f t="shared" si="5"/>
        <v>0.27338119975013797</v>
      </c>
      <c r="U43" s="36">
        <f t="shared" si="6"/>
        <v>0.35037287008865459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34184837</v>
      </c>
      <c r="E44" s="31">
        <v>34184837</v>
      </c>
      <c r="F44" s="31">
        <v>8032070</v>
      </c>
      <c r="G44" s="36">
        <f t="shared" si="0"/>
        <v>0.23496002043245079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8032070</v>
      </c>
      <c r="O44" s="36">
        <f t="shared" si="4"/>
        <v>0.23496002043245079</v>
      </c>
      <c r="P44" s="31">
        <v>10612180</v>
      </c>
      <c r="Q44" s="31">
        <v>37203343</v>
      </c>
      <c r="R44" s="31">
        <v>39962236</v>
      </c>
      <c r="S44" s="31">
        <v>10612180</v>
      </c>
      <c r="T44" s="36">
        <f t="shared" si="5"/>
        <v>0.28524802193179255</v>
      </c>
      <c r="U44" s="36">
        <f t="shared" si="6"/>
        <v>-0.24312723681656356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127388199</v>
      </c>
      <c r="E45" s="31">
        <v>127388199</v>
      </c>
      <c r="F45" s="31">
        <v>36960494</v>
      </c>
      <c r="G45" s="36">
        <f t="shared" si="0"/>
        <v>0.29014064324749578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36960494</v>
      </c>
      <c r="O45" s="36">
        <f t="shared" si="4"/>
        <v>0.29014064324749578</v>
      </c>
      <c r="P45" s="31">
        <v>35298332</v>
      </c>
      <c r="Q45" s="31">
        <v>112504561</v>
      </c>
      <c r="R45" s="31">
        <v>116912758</v>
      </c>
      <c r="S45" s="31">
        <v>35298332</v>
      </c>
      <c r="T45" s="36">
        <f t="shared" si="5"/>
        <v>0.31375023097952448</v>
      </c>
      <c r="U45" s="36">
        <f t="shared" si="6"/>
        <v>4.7088967263382298E-2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28399860</v>
      </c>
      <c r="E46" s="31">
        <v>28399860</v>
      </c>
      <c r="F46" s="31">
        <v>1790531</v>
      </c>
      <c r="G46" s="36">
        <f t="shared" si="0"/>
        <v>6.3047176993126022E-2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1790531</v>
      </c>
      <c r="O46" s="36">
        <f t="shared" si="4"/>
        <v>6.3047176993126022E-2</v>
      </c>
      <c r="P46" s="31">
        <v>7012600</v>
      </c>
      <c r="Q46" s="31">
        <v>30180427</v>
      </c>
      <c r="R46" s="31">
        <v>30230427</v>
      </c>
      <c r="S46" s="31">
        <v>7012600</v>
      </c>
      <c r="T46" s="36">
        <f t="shared" si="5"/>
        <v>0.23235589078974928</v>
      </c>
      <c r="U46" s="36">
        <f t="shared" si="6"/>
        <v>-0.74466945212902491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258772266</v>
      </c>
      <c r="E47" s="32">
        <f>SUM(E41:E46)</f>
        <v>258772266</v>
      </c>
      <c r="F47" s="32">
        <f>SUM(F41:F46)</f>
        <v>55932252</v>
      </c>
      <c r="G47" s="37">
        <f t="shared" si="0"/>
        <v>0.21614469303290795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55932252</v>
      </c>
      <c r="O47" s="37">
        <f t="shared" si="4"/>
        <v>0.21614469303290795</v>
      </c>
      <c r="P47" s="32">
        <f>SUM(P41:P46)</f>
        <v>59698394</v>
      </c>
      <c r="Q47" s="32">
        <f>SUM(Q41:Q46)</f>
        <v>204671608</v>
      </c>
      <c r="R47" s="32">
        <f>SUM(R41:R46)</f>
        <v>219890470</v>
      </c>
      <c r="S47" s="32">
        <f>SUM(S41:S46)</f>
        <v>59698394</v>
      </c>
      <c r="T47" s="37">
        <f t="shared" si="5"/>
        <v>0.29167892207110624</v>
      </c>
      <c r="U47" s="37">
        <f t="shared" si="6"/>
        <v>-6.3086152702868326E-2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24331056</v>
      </c>
      <c r="E48" s="31">
        <v>24331056</v>
      </c>
      <c r="F48" s="31">
        <v>5460604</v>
      </c>
      <c r="G48" s="36">
        <f t="shared" si="0"/>
        <v>0.22442938769283174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5460604</v>
      </c>
      <c r="O48" s="36">
        <f t="shared" si="4"/>
        <v>0.22442938769283174</v>
      </c>
      <c r="P48" s="31">
        <v>4704879</v>
      </c>
      <c r="Q48" s="31">
        <v>25297176</v>
      </c>
      <c r="R48" s="31">
        <v>24442176</v>
      </c>
      <c r="S48" s="31">
        <v>4704879</v>
      </c>
      <c r="T48" s="36">
        <f t="shared" si="5"/>
        <v>0.18598435651473508</v>
      </c>
      <c r="U48" s="36">
        <f t="shared" si="6"/>
        <v>0.1606258099304998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45165696</v>
      </c>
      <c r="E49" s="31">
        <v>45165696</v>
      </c>
      <c r="F49" s="31">
        <v>9025983</v>
      </c>
      <c r="G49" s="36">
        <f t="shared" si="0"/>
        <v>0.19984155674253309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9025983</v>
      </c>
      <c r="O49" s="36">
        <f t="shared" si="4"/>
        <v>0.19984155674253309</v>
      </c>
      <c r="P49" s="31">
        <v>7315045</v>
      </c>
      <c r="Q49" s="31">
        <v>36362952</v>
      </c>
      <c r="R49" s="31">
        <v>36169365</v>
      </c>
      <c r="S49" s="31">
        <v>7315045</v>
      </c>
      <c r="T49" s="36">
        <f t="shared" si="5"/>
        <v>0.20116752347279176</v>
      </c>
      <c r="U49" s="36">
        <f t="shared" si="6"/>
        <v>0.23389302458153027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16543920</v>
      </c>
      <c r="E50" s="31">
        <v>16543920</v>
      </c>
      <c r="F50" s="31">
        <v>3573406</v>
      </c>
      <c r="G50" s="36">
        <f t="shared" si="0"/>
        <v>0.21599512086615505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3573406</v>
      </c>
      <c r="O50" s="36">
        <f t="shared" si="4"/>
        <v>0.21599512086615505</v>
      </c>
      <c r="P50" s="31">
        <v>3173339</v>
      </c>
      <c r="Q50" s="31">
        <v>15956495</v>
      </c>
      <c r="R50" s="31">
        <v>15618890</v>
      </c>
      <c r="S50" s="31">
        <v>3173339</v>
      </c>
      <c r="T50" s="36">
        <f t="shared" si="5"/>
        <v>0.19887443953073655</v>
      </c>
      <c r="U50" s="36">
        <f t="shared" si="6"/>
        <v>0.1260713084861087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7447950</v>
      </c>
      <c r="E51" s="31">
        <v>7447950</v>
      </c>
      <c r="F51" s="31">
        <v>2232097</v>
      </c>
      <c r="G51" s="36">
        <f t="shared" si="0"/>
        <v>0.29969280137487497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2232097</v>
      </c>
      <c r="O51" s="36">
        <f t="shared" si="4"/>
        <v>0.29969280137487497</v>
      </c>
      <c r="P51" s="31">
        <v>770648</v>
      </c>
      <c r="Q51" s="31">
        <v>6949000</v>
      </c>
      <c r="R51" s="31">
        <v>8486912</v>
      </c>
      <c r="S51" s="31">
        <v>770648</v>
      </c>
      <c r="T51" s="36">
        <f t="shared" si="5"/>
        <v>0.11090056123183192</v>
      </c>
      <c r="U51" s="36">
        <f t="shared" si="6"/>
        <v>1.8963897914482359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34840014</v>
      </c>
      <c r="E52" s="31">
        <v>34840014</v>
      </c>
      <c r="F52" s="31">
        <v>6862977</v>
      </c>
      <c r="G52" s="36">
        <f t="shared" si="0"/>
        <v>0.19698548341570701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6862977</v>
      </c>
      <c r="O52" s="36">
        <f t="shared" si="4"/>
        <v>0.19698548341570701</v>
      </c>
      <c r="P52" s="31">
        <v>5856277</v>
      </c>
      <c r="Q52" s="31">
        <v>31320406</v>
      </c>
      <c r="R52" s="31">
        <v>29206747</v>
      </c>
      <c r="S52" s="31">
        <v>5856277</v>
      </c>
      <c r="T52" s="36">
        <f t="shared" si="5"/>
        <v>0.18697960045600942</v>
      </c>
      <c r="U52" s="36">
        <f t="shared" si="6"/>
        <v>0.17190102175836297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128328636</v>
      </c>
      <c r="E53" s="32">
        <f>SUM(E48:E52)</f>
        <v>128328636</v>
      </c>
      <c r="F53" s="32">
        <f>SUM(F48:F52)</f>
        <v>27155067</v>
      </c>
      <c r="G53" s="37">
        <f t="shared" si="0"/>
        <v>0.21160566999247152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27155067</v>
      </c>
      <c r="O53" s="37">
        <f t="shared" si="4"/>
        <v>0.21160566999247152</v>
      </c>
      <c r="P53" s="32">
        <f>SUM(P48:P52)</f>
        <v>21820188</v>
      </c>
      <c r="Q53" s="32">
        <f>SUM(Q48:Q52)</f>
        <v>115886029</v>
      </c>
      <c r="R53" s="32">
        <f>SUM(R48:R52)</f>
        <v>113924090</v>
      </c>
      <c r="S53" s="32">
        <f>SUM(S48:S52)</f>
        <v>21820188</v>
      </c>
      <c r="T53" s="37">
        <f t="shared" si="5"/>
        <v>0.18829006557813799</v>
      </c>
      <c r="U53" s="37">
        <f t="shared" si="6"/>
        <v>0.24449280638645288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2065211054</v>
      </c>
      <c r="E54" s="32">
        <f>SUM(E8:E9,E11:E18,E20:E26,E28:E34,E36:E39,E41:E46,E48:E52)</f>
        <v>2077447105</v>
      </c>
      <c r="F54" s="32">
        <f>SUM(F8:F9,F11:F18,F20:F26,F28:F34,F36:F39,F41:F46,F48:F52)</f>
        <v>410899440</v>
      </c>
      <c r="G54" s="37">
        <f t="shared" si="0"/>
        <v>0.19896244463932644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410899440</v>
      </c>
      <c r="O54" s="37">
        <f t="shared" si="4"/>
        <v>0.19896244463932644</v>
      </c>
      <c r="P54" s="32">
        <f>SUM(P8:P9,P11:P18,P20:P26,P28:P34,P36:P39,P41:P46,P48:P52)</f>
        <v>391518933</v>
      </c>
      <c r="Q54" s="32">
        <f>SUM(Q8:Q9,Q11:Q18,Q20:Q26,Q28:Q34,Q36:Q39,Q41:Q46,Q48:Q52)</f>
        <v>1876855550</v>
      </c>
      <c r="R54" s="32">
        <f>SUM(R8:R9,R11:R18,R20:R26,R28:R34,R36:R39,R41:R46,R48:R52)</f>
        <v>1848616231</v>
      </c>
      <c r="S54" s="32">
        <f>SUM(S8:S9,S11:S18,S20:S26,S28:S34,S36:S39,S41:S46,S48:S52)</f>
        <v>391518933</v>
      </c>
      <c r="T54" s="37">
        <f t="shared" si="5"/>
        <v>0.20860365785742008</v>
      </c>
      <c r="U54" s="37">
        <f t="shared" si="6"/>
        <v>4.9500816860879704E-2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331178358</v>
      </c>
      <c r="E57" s="31">
        <v>331178358</v>
      </c>
      <c r="F57" s="31">
        <v>72817342</v>
      </c>
      <c r="G57" s="36">
        <f t="shared" ref="G57:G85" si="7">IF(($D57      =0),0,($F57      /$D57      ))</f>
        <v>0.21987349185419899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72817342</v>
      </c>
      <c r="O57" s="36">
        <f t="shared" ref="O57:O85" si="11">IF(($D57      =0),0,($N57      /$D57      ))</f>
        <v>0.21987349185419899</v>
      </c>
      <c r="P57" s="31">
        <v>64101234</v>
      </c>
      <c r="Q57" s="31">
        <v>320884984</v>
      </c>
      <c r="R57" s="31">
        <v>328429570</v>
      </c>
      <c r="S57" s="31">
        <v>64101234</v>
      </c>
      <c r="T57" s="36">
        <f t="shared" ref="T57:T85" si="12">IF(($Q57      =0),0,($S57      /$Q57      ))</f>
        <v>0.19976389421824736</v>
      </c>
      <c r="U57" s="36">
        <f t="shared" ref="U57:U85" si="13">IF(($P57      =0),0,(($F57      /$P57      )-1))</f>
        <v>0.13597410620831418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331178358</v>
      </c>
      <c r="E58" s="32">
        <f>E57</f>
        <v>331178358</v>
      </c>
      <c r="F58" s="32">
        <f>F57</f>
        <v>72817342</v>
      </c>
      <c r="G58" s="37">
        <f t="shared" si="7"/>
        <v>0.21987349185419899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72817342</v>
      </c>
      <c r="O58" s="37">
        <f t="shared" si="11"/>
        <v>0.21987349185419899</v>
      </c>
      <c r="P58" s="32">
        <f>P57</f>
        <v>64101234</v>
      </c>
      <c r="Q58" s="32">
        <f>Q57</f>
        <v>320884984</v>
      </c>
      <c r="R58" s="32">
        <f>R57</f>
        <v>328429570</v>
      </c>
      <c r="S58" s="32">
        <f>S57</f>
        <v>64101234</v>
      </c>
      <c r="T58" s="37">
        <f t="shared" si="12"/>
        <v>0.19976389421824736</v>
      </c>
      <c r="U58" s="37">
        <f t="shared" si="13"/>
        <v>0.13597410620831418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0</v>
      </c>
      <c r="E59" s="31">
        <v>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0</v>
      </c>
      <c r="R59" s="31">
        <v>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3983248</v>
      </c>
      <c r="E61" s="31">
        <v>3983248</v>
      </c>
      <c r="F61" s="31">
        <v>256839</v>
      </c>
      <c r="G61" s="36">
        <f t="shared" si="7"/>
        <v>6.4479791366241823E-2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256839</v>
      </c>
      <c r="O61" s="36">
        <f t="shared" si="11"/>
        <v>6.4479791366241823E-2</v>
      </c>
      <c r="P61" s="31">
        <v>797708</v>
      </c>
      <c r="Q61" s="31">
        <v>4247129</v>
      </c>
      <c r="R61" s="31">
        <v>3372812</v>
      </c>
      <c r="S61" s="31">
        <v>797708</v>
      </c>
      <c r="T61" s="36">
        <f t="shared" si="12"/>
        <v>0.18782287987956101</v>
      </c>
      <c r="U61" s="36">
        <f t="shared" si="13"/>
        <v>-0.6780288025192176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3983248</v>
      </c>
      <c r="E63" s="32">
        <f>SUM(E59:E62)</f>
        <v>3983248</v>
      </c>
      <c r="F63" s="32">
        <f>SUM(F59:F62)</f>
        <v>256839</v>
      </c>
      <c r="G63" s="37">
        <f t="shared" si="7"/>
        <v>6.4479791366241823E-2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256839</v>
      </c>
      <c r="O63" s="37">
        <f t="shared" si="11"/>
        <v>6.4479791366241823E-2</v>
      </c>
      <c r="P63" s="32">
        <f>SUM(P59:P62)</f>
        <v>797708</v>
      </c>
      <c r="Q63" s="32">
        <f>SUM(Q59:Q62)</f>
        <v>4247129</v>
      </c>
      <c r="R63" s="32">
        <f>SUM(R59:R62)</f>
        <v>3372812</v>
      </c>
      <c r="S63" s="32">
        <f>SUM(S59:S62)</f>
        <v>797708</v>
      </c>
      <c r="T63" s="37">
        <f t="shared" si="12"/>
        <v>0.18782287987956101</v>
      </c>
      <c r="U63" s="37">
        <f t="shared" si="13"/>
        <v>-0.6780288025192176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4090217</v>
      </c>
      <c r="E64" s="31">
        <v>4090217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1891209</v>
      </c>
      <c r="R64" s="31">
        <v>1891209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1921550</v>
      </c>
      <c r="E65" s="31">
        <v>1921550</v>
      </c>
      <c r="F65" s="31">
        <v>273219</v>
      </c>
      <c r="G65" s="36">
        <f t="shared" si="7"/>
        <v>0.14218677630038251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273219</v>
      </c>
      <c r="O65" s="36">
        <f t="shared" si="11"/>
        <v>0.14218677630038251</v>
      </c>
      <c r="P65" s="31">
        <v>247357</v>
      </c>
      <c r="Q65" s="31">
        <v>1616442</v>
      </c>
      <c r="R65" s="31">
        <v>1516442</v>
      </c>
      <c r="S65" s="31">
        <v>247357</v>
      </c>
      <c r="T65" s="36">
        <f t="shared" si="12"/>
        <v>0.1530255957219622</v>
      </c>
      <c r="U65" s="36">
        <f t="shared" si="13"/>
        <v>0.10455333788815357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1346985</v>
      </c>
      <c r="E66" s="31">
        <v>1346985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20090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117287021</v>
      </c>
      <c r="E67" s="31">
        <v>117287021</v>
      </c>
      <c r="F67" s="31">
        <v>24407954</v>
      </c>
      <c r="G67" s="36">
        <f t="shared" si="7"/>
        <v>0.20810447560092774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24407954</v>
      </c>
      <c r="O67" s="36">
        <f t="shared" si="11"/>
        <v>0.20810447560092774</v>
      </c>
      <c r="P67" s="31">
        <v>25549423</v>
      </c>
      <c r="Q67" s="31">
        <v>113836582</v>
      </c>
      <c r="R67" s="31">
        <v>108806243</v>
      </c>
      <c r="S67" s="31">
        <v>25549423</v>
      </c>
      <c r="T67" s="36">
        <f t="shared" si="12"/>
        <v>0.22443947763645961</v>
      </c>
      <c r="U67" s="36">
        <f t="shared" si="13"/>
        <v>-4.467689935698349E-2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2492353</v>
      </c>
      <c r="E68" s="31">
        <v>2492353</v>
      </c>
      <c r="F68" s="31">
        <v>537959</v>
      </c>
      <c r="G68" s="36">
        <f t="shared" si="7"/>
        <v>0.21584382308605563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537959</v>
      </c>
      <c r="O68" s="36">
        <f t="shared" si="11"/>
        <v>0.21584382308605563</v>
      </c>
      <c r="P68" s="31">
        <v>142380</v>
      </c>
      <c r="Q68" s="31">
        <v>2374206</v>
      </c>
      <c r="R68" s="31">
        <v>2374206</v>
      </c>
      <c r="S68" s="31">
        <v>142380</v>
      </c>
      <c r="T68" s="36">
        <f t="shared" si="12"/>
        <v>5.9969522442450234E-2</v>
      </c>
      <c r="U68" s="36">
        <f t="shared" si="13"/>
        <v>2.7783326309874981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127138126</v>
      </c>
      <c r="E70" s="32">
        <f>SUM(E64:E69)</f>
        <v>127138126</v>
      </c>
      <c r="F70" s="32">
        <f>SUM(F64:F69)</f>
        <v>25219132</v>
      </c>
      <c r="G70" s="37">
        <f t="shared" si="7"/>
        <v>0.19836010482017016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25219132</v>
      </c>
      <c r="O70" s="37">
        <f t="shared" si="11"/>
        <v>0.19836010482017016</v>
      </c>
      <c r="P70" s="32">
        <f>SUM(P64:P69)</f>
        <v>25939160</v>
      </c>
      <c r="Q70" s="32">
        <f>SUM(Q64:Q69)</f>
        <v>119718439</v>
      </c>
      <c r="R70" s="32">
        <f>SUM(R64:R69)</f>
        <v>114608190</v>
      </c>
      <c r="S70" s="32">
        <f>SUM(S64:S69)</f>
        <v>25939160</v>
      </c>
      <c r="T70" s="37">
        <f t="shared" si="12"/>
        <v>0.21666804392596531</v>
      </c>
      <c r="U70" s="37">
        <f t="shared" si="13"/>
        <v>-2.7758339128946319E-2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11171928</v>
      </c>
      <c r="E71" s="31">
        <v>11171928</v>
      </c>
      <c r="F71" s="31">
        <v>2218111</v>
      </c>
      <c r="G71" s="36">
        <f t="shared" si="7"/>
        <v>0.19854325949827104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2218111</v>
      </c>
      <c r="O71" s="36">
        <f t="shared" si="11"/>
        <v>0.19854325949827104</v>
      </c>
      <c r="P71" s="31">
        <v>2176570</v>
      </c>
      <c r="Q71" s="31">
        <v>9397164</v>
      </c>
      <c r="R71" s="31">
        <v>9420180</v>
      </c>
      <c r="S71" s="31">
        <v>2176570</v>
      </c>
      <c r="T71" s="36">
        <f t="shared" si="12"/>
        <v>0.23161988021066782</v>
      </c>
      <c r="U71" s="36">
        <f t="shared" si="13"/>
        <v>1.9085533660759824E-2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29993145</v>
      </c>
      <c r="E72" s="31">
        <v>29993145</v>
      </c>
      <c r="F72" s="31">
        <v>7309725</v>
      </c>
      <c r="G72" s="36">
        <f t="shared" si="7"/>
        <v>0.24371318846356393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7309725</v>
      </c>
      <c r="O72" s="36">
        <f t="shared" si="11"/>
        <v>0.24371318846356393</v>
      </c>
      <c r="P72" s="31">
        <v>6978873</v>
      </c>
      <c r="Q72" s="31">
        <v>28441650</v>
      </c>
      <c r="R72" s="31">
        <v>28613642</v>
      </c>
      <c r="S72" s="31">
        <v>6978873</v>
      </c>
      <c r="T72" s="36">
        <f t="shared" si="12"/>
        <v>0.24537511009382368</v>
      </c>
      <c r="U72" s="36">
        <f t="shared" si="13"/>
        <v>4.7407654502381602E-2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10824750</v>
      </c>
      <c r="E73" s="31">
        <v>10824750</v>
      </c>
      <c r="F73" s="31">
        <v>1912733</v>
      </c>
      <c r="G73" s="36">
        <f t="shared" si="7"/>
        <v>0.17669996997621193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1912733</v>
      </c>
      <c r="O73" s="36">
        <f t="shared" si="11"/>
        <v>0.17669996997621193</v>
      </c>
      <c r="P73" s="31">
        <v>1254745</v>
      </c>
      <c r="Q73" s="31">
        <v>10002033</v>
      </c>
      <c r="R73" s="31">
        <v>9979033</v>
      </c>
      <c r="S73" s="31">
        <v>1254745</v>
      </c>
      <c r="T73" s="36">
        <f t="shared" si="12"/>
        <v>0.12544899621906866</v>
      </c>
      <c r="U73" s="36">
        <f t="shared" si="13"/>
        <v>0.52439977844103791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83929256</v>
      </c>
      <c r="E74" s="31">
        <v>83929256</v>
      </c>
      <c r="F74" s="31">
        <v>16040810</v>
      </c>
      <c r="G74" s="36">
        <f t="shared" si="7"/>
        <v>0.19112298576791864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16040810</v>
      </c>
      <c r="O74" s="36">
        <f t="shared" si="11"/>
        <v>0.19112298576791864</v>
      </c>
      <c r="P74" s="31">
        <v>16159521</v>
      </c>
      <c r="Q74" s="31">
        <v>74313660</v>
      </c>
      <c r="R74" s="31">
        <v>79424797</v>
      </c>
      <c r="S74" s="31">
        <v>16159521</v>
      </c>
      <c r="T74" s="36">
        <f t="shared" si="12"/>
        <v>0.21745021036509304</v>
      </c>
      <c r="U74" s="36">
        <f t="shared" si="13"/>
        <v>-7.3461954720068778E-3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6700840</v>
      </c>
      <c r="E76" s="31">
        <v>6700840</v>
      </c>
      <c r="F76" s="31">
        <v>567195</v>
      </c>
      <c r="G76" s="36">
        <f t="shared" si="7"/>
        <v>8.4645357895428042E-2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567195</v>
      </c>
      <c r="O76" s="36">
        <f t="shared" si="11"/>
        <v>8.4645357895428042E-2</v>
      </c>
      <c r="P76" s="31">
        <v>511868</v>
      </c>
      <c r="Q76" s="31">
        <v>6786200</v>
      </c>
      <c r="R76" s="31">
        <v>6715185</v>
      </c>
      <c r="S76" s="31">
        <v>511868</v>
      </c>
      <c r="T76" s="36">
        <f t="shared" si="12"/>
        <v>7.5427779906280398E-2</v>
      </c>
      <c r="U76" s="36">
        <f t="shared" si="13"/>
        <v>0.10808841341908471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142619919</v>
      </c>
      <c r="E78" s="32">
        <f>SUM(E71:E77)</f>
        <v>142619919</v>
      </c>
      <c r="F78" s="32">
        <f>SUM(F71:F77)</f>
        <v>28048574</v>
      </c>
      <c r="G78" s="37">
        <f t="shared" si="7"/>
        <v>0.19666659605941861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28048574</v>
      </c>
      <c r="O78" s="37">
        <f t="shared" si="11"/>
        <v>0.19666659605941861</v>
      </c>
      <c r="P78" s="32">
        <f>SUM(P71:P77)</f>
        <v>27081577</v>
      </c>
      <c r="Q78" s="32">
        <f>SUM(Q71:Q77)</f>
        <v>128940707</v>
      </c>
      <c r="R78" s="32">
        <f>SUM(R71:R77)</f>
        <v>134152837</v>
      </c>
      <c r="S78" s="32">
        <f>SUM(S71:S77)</f>
        <v>27081577</v>
      </c>
      <c r="T78" s="37">
        <f t="shared" si="12"/>
        <v>0.21003124327525208</v>
      </c>
      <c r="U78" s="37">
        <f t="shared" si="13"/>
        <v>3.5706820175206211E-2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46119093</v>
      </c>
      <c r="E79" s="31">
        <v>46119093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8571159</v>
      </c>
      <c r="Q79" s="31">
        <v>43957604</v>
      </c>
      <c r="R79" s="31">
        <v>44433830</v>
      </c>
      <c r="S79" s="31">
        <v>8571159</v>
      </c>
      <c r="T79" s="36">
        <f t="shared" si="12"/>
        <v>0.19498694696826516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9508056</v>
      </c>
      <c r="E80" s="31">
        <v>9508056</v>
      </c>
      <c r="F80" s="31">
        <v>1938239</v>
      </c>
      <c r="G80" s="36">
        <f t="shared" si="7"/>
        <v>0.20385229115184009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1938239</v>
      </c>
      <c r="O80" s="36">
        <f t="shared" si="11"/>
        <v>0.20385229115184009</v>
      </c>
      <c r="P80" s="31">
        <v>92082</v>
      </c>
      <c r="Q80" s="31">
        <v>9029492</v>
      </c>
      <c r="R80" s="31">
        <v>9029492</v>
      </c>
      <c r="S80" s="31">
        <v>92082</v>
      </c>
      <c r="T80" s="36">
        <f t="shared" si="12"/>
        <v>1.0197915896043764E-2</v>
      </c>
      <c r="U80" s="36">
        <f t="shared" si="13"/>
        <v>20.049054103950827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65249670</v>
      </c>
      <c r="E81" s="31">
        <v>65249670</v>
      </c>
      <c r="F81" s="31">
        <v>11777529</v>
      </c>
      <c r="G81" s="36">
        <f t="shared" si="7"/>
        <v>0.18049944160637135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11777529</v>
      </c>
      <c r="O81" s="36">
        <f t="shared" si="11"/>
        <v>0.18049944160637135</v>
      </c>
      <c r="P81" s="31">
        <v>11656472</v>
      </c>
      <c r="Q81" s="31">
        <v>60881510</v>
      </c>
      <c r="R81" s="31">
        <v>55436770</v>
      </c>
      <c r="S81" s="31">
        <v>11656472</v>
      </c>
      <c r="T81" s="36">
        <f t="shared" si="12"/>
        <v>0.1914616112511007</v>
      </c>
      <c r="U81" s="36">
        <f t="shared" si="13"/>
        <v>1.0385389335641149E-2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13537000</v>
      </c>
      <c r="E83" s="31">
        <v>13537000</v>
      </c>
      <c r="F83" s="31">
        <v>2860739</v>
      </c>
      <c r="G83" s="36">
        <f t="shared" si="7"/>
        <v>0.21132739898057176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2860739</v>
      </c>
      <c r="O83" s="36">
        <f t="shared" si="11"/>
        <v>0.21132739898057176</v>
      </c>
      <c r="P83" s="31">
        <v>2853237</v>
      </c>
      <c r="Q83" s="31">
        <v>12885600</v>
      </c>
      <c r="R83" s="31">
        <v>13294600</v>
      </c>
      <c r="S83" s="31">
        <v>2853237</v>
      </c>
      <c r="T83" s="36">
        <f t="shared" si="12"/>
        <v>0.22142833861054201</v>
      </c>
      <c r="U83" s="36">
        <f t="shared" si="13"/>
        <v>2.6292943768779775E-3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134413819</v>
      </c>
      <c r="E84" s="32">
        <f>SUM(E79:E83)</f>
        <v>134413819</v>
      </c>
      <c r="F84" s="32">
        <f>SUM(F79:F83)</f>
        <v>16576507</v>
      </c>
      <c r="G84" s="37">
        <f t="shared" si="7"/>
        <v>0.12332442544467842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16576507</v>
      </c>
      <c r="O84" s="37">
        <f t="shared" si="11"/>
        <v>0.12332442544467842</v>
      </c>
      <c r="P84" s="32">
        <f>SUM(P79:P83)</f>
        <v>23172950</v>
      </c>
      <c r="Q84" s="32">
        <f>SUM(Q79:Q83)</f>
        <v>126754206</v>
      </c>
      <c r="R84" s="32">
        <f>SUM(R79:R83)</f>
        <v>122194692</v>
      </c>
      <c r="S84" s="32">
        <f>SUM(S79:S83)</f>
        <v>23172950</v>
      </c>
      <c r="T84" s="37">
        <f t="shared" si="12"/>
        <v>0.1828179965878213</v>
      </c>
      <c r="U84" s="37">
        <f t="shared" si="13"/>
        <v>-0.28466134005381272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739333470</v>
      </c>
      <c r="E85" s="32">
        <f>SUM(E57,E59:E62,E64:E69,E71:E77,E79:E83)</f>
        <v>739333470</v>
      </c>
      <c r="F85" s="32">
        <f>SUM(F57,F59:F62,F64:F69,F71:F77,F79:F83)</f>
        <v>142918394</v>
      </c>
      <c r="G85" s="37">
        <f t="shared" si="7"/>
        <v>0.19330707968624766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142918394</v>
      </c>
      <c r="O85" s="37">
        <f t="shared" si="11"/>
        <v>0.19330707968624766</v>
      </c>
      <c r="P85" s="32">
        <f>SUM(P57,P59:P62,P64:P69,P71:P77,P79:P83)</f>
        <v>141092629</v>
      </c>
      <c r="Q85" s="32">
        <f>SUM(Q57,Q59:Q62,Q64:Q69,Q71:Q77,Q79:Q83)</f>
        <v>700545465</v>
      </c>
      <c r="R85" s="32">
        <f>SUM(R57,R59:R62,R64:R69,R71:R77,R79:R83)</f>
        <v>702758101</v>
      </c>
      <c r="S85" s="32">
        <f>SUM(S57,S59:S62,S64:S69,S71:S77,S79:S83)</f>
        <v>141092629</v>
      </c>
      <c r="T85" s="37">
        <f t="shared" si="12"/>
        <v>0.20140395741481246</v>
      </c>
      <c r="U85" s="37">
        <f t="shared" si="13"/>
        <v>1.2940186974615075E-2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3502949201</v>
      </c>
      <c r="E88" s="31">
        <v>3502949201</v>
      </c>
      <c r="F88" s="31">
        <v>951249565</v>
      </c>
      <c r="G88" s="36">
        <f t="shared" ref="G88:G99" si="14">IF(($D88      =0),0,($F88      /$D88      ))</f>
        <v>0.27155676843056792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951249565</v>
      </c>
      <c r="O88" s="36">
        <f t="shared" ref="O88:O99" si="18">IF(($D88      =0),0,($N88      /$D88      ))</f>
        <v>0.27155676843056792</v>
      </c>
      <c r="P88" s="31">
        <v>775945108</v>
      </c>
      <c r="Q88" s="31">
        <v>3230912478</v>
      </c>
      <c r="R88" s="31">
        <v>3278005726</v>
      </c>
      <c r="S88" s="31">
        <v>775945108</v>
      </c>
      <c r="T88" s="36">
        <f t="shared" ref="T88:T99" si="19">IF(($Q88      =0),0,($S88      /$Q88      ))</f>
        <v>0.24016283736671371</v>
      </c>
      <c r="U88" s="36">
        <f t="shared" ref="U88:U99" si="20">IF(($P88      =0),0,(($F88      /$P88      )-1))</f>
        <v>0.22592378660888479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3031698000</v>
      </c>
      <c r="E89" s="31">
        <v>3031698000</v>
      </c>
      <c r="F89" s="31">
        <v>739861641</v>
      </c>
      <c r="G89" s="36">
        <f t="shared" si="14"/>
        <v>0.24404199923607167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739861641</v>
      </c>
      <c r="O89" s="36">
        <f t="shared" si="18"/>
        <v>0.24404199923607167</v>
      </c>
      <c r="P89" s="31">
        <v>812529671</v>
      </c>
      <c r="Q89" s="31">
        <v>3324190000</v>
      </c>
      <c r="R89" s="31">
        <v>2823008000</v>
      </c>
      <c r="S89" s="31">
        <v>812529671</v>
      </c>
      <c r="T89" s="36">
        <f t="shared" si="19"/>
        <v>0.24442937106483084</v>
      </c>
      <c r="U89" s="36">
        <f t="shared" si="20"/>
        <v>-8.9434309408745305E-2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4389573394</v>
      </c>
      <c r="E90" s="31">
        <v>4389573394</v>
      </c>
      <c r="F90" s="31">
        <v>881225225</v>
      </c>
      <c r="G90" s="36">
        <f t="shared" si="14"/>
        <v>0.20075418404087403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881225225</v>
      </c>
      <c r="O90" s="36">
        <f t="shared" si="18"/>
        <v>0.20075418404087403</v>
      </c>
      <c r="P90" s="31">
        <v>1184277454</v>
      </c>
      <c r="Q90" s="31">
        <v>7152563428</v>
      </c>
      <c r="R90" s="31">
        <v>4080946480</v>
      </c>
      <c r="S90" s="31">
        <v>1184277454</v>
      </c>
      <c r="T90" s="36">
        <f t="shared" si="19"/>
        <v>0.16557384858188495</v>
      </c>
      <c r="U90" s="36">
        <f t="shared" si="20"/>
        <v>-0.25589630873780023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10924220595</v>
      </c>
      <c r="E91" s="32">
        <f>SUM(E88:E90)</f>
        <v>10924220595</v>
      </c>
      <c r="F91" s="32">
        <f>SUM(F88:F90)</f>
        <v>2572336431</v>
      </c>
      <c r="G91" s="37">
        <f t="shared" si="14"/>
        <v>0.23547093439117794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2572336431</v>
      </c>
      <c r="O91" s="37">
        <f t="shared" si="18"/>
        <v>0.23547093439117794</v>
      </c>
      <c r="P91" s="32">
        <f>SUM(P88:P90)</f>
        <v>2772752233</v>
      </c>
      <c r="Q91" s="32">
        <f>SUM(Q88:Q90)</f>
        <v>13707665906</v>
      </c>
      <c r="R91" s="32">
        <f>SUM(R88:R90)</f>
        <v>10181960206</v>
      </c>
      <c r="S91" s="32">
        <f>SUM(S88:S90)</f>
        <v>2772752233</v>
      </c>
      <c r="T91" s="37">
        <f t="shared" si="19"/>
        <v>0.20227748852460251</v>
      </c>
      <c r="U91" s="37">
        <f t="shared" si="20"/>
        <v>-7.2280458244607937E-2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189227166</v>
      </c>
      <c r="E92" s="31">
        <v>189227166</v>
      </c>
      <c r="F92" s="31">
        <v>42388380</v>
      </c>
      <c r="G92" s="36">
        <f t="shared" si="14"/>
        <v>0.22400789958456599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42388380</v>
      </c>
      <c r="O92" s="36">
        <f t="shared" si="18"/>
        <v>0.22400789958456599</v>
      </c>
      <c r="P92" s="31">
        <v>39428510</v>
      </c>
      <c r="Q92" s="31">
        <v>187772122</v>
      </c>
      <c r="R92" s="31">
        <v>171939462</v>
      </c>
      <c r="S92" s="31">
        <v>39428510</v>
      </c>
      <c r="T92" s="36">
        <f t="shared" si="19"/>
        <v>0.20998063812688872</v>
      </c>
      <c r="U92" s="36">
        <f t="shared" si="20"/>
        <v>7.5069283622434702E-2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198767634</v>
      </c>
      <c r="E93" s="31">
        <v>198767634</v>
      </c>
      <c r="F93" s="31">
        <v>29731199</v>
      </c>
      <c r="G93" s="36">
        <f t="shared" si="14"/>
        <v>0.14957766715681689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29731199</v>
      </c>
      <c r="O93" s="36">
        <f t="shared" si="18"/>
        <v>0.14957766715681689</v>
      </c>
      <c r="P93" s="31">
        <v>33211854</v>
      </c>
      <c r="Q93" s="31">
        <v>152259751</v>
      </c>
      <c r="R93" s="31">
        <v>186823613</v>
      </c>
      <c r="S93" s="31">
        <v>33211854</v>
      </c>
      <c r="T93" s="36">
        <f t="shared" si="19"/>
        <v>0.21812628604653372</v>
      </c>
      <c r="U93" s="36">
        <f t="shared" si="20"/>
        <v>-0.10480158680692742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37223986</v>
      </c>
      <c r="E94" s="31">
        <v>37223986</v>
      </c>
      <c r="F94" s="31">
        <v>7558767</v>
      </c>
      <c r="G94" s="36">
        <f t="shared" si="14"/>
        <v>0.20306173014356926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7558767</v>
      </c>
      <c r="O94" s="36">
        <f t="shared" si="18"/>
        <v>0.20306173014356926</v>
      </c>
      <c r="P94" s="31">
        <v>6929684</v>
      </c>
      <c r="Q94" s="31">
        <v>61755315</v>
      </c>
      <c r="R94" s="31">
        <v>32960795</v>
      </c>
      <c r="S94" s="31">
        <v>6929684</v>
      </c>
      <c r="T94" s="36">
        <f t="shared" si="19"/>
        <v>0.11221194483422196</v>
      </c>
      <c r="U94" s="36">
        <f t="shared" si="20"/>
        <v>9.0780907181337467E-2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5703353</v>
      </c>
      <c r="E95" s="31">
        <v>5703353</v>
      </c>
      <c r="F95" s="31">
        <v>1195299</v>
      </c>
      <c r="G95" s="36">
        <f t="shared" si="14"/>
        <v>0.20957829543428225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1195299</v>
      </c>
      <c r="O95" s="36">
        <f t="shared" si="18"/>
        <v>0.20957829543428225</v>
      </c>
      <c r="P95" s="31">
        <v>1116967</v>
      </c>
      <c r="Q95" s="31">
        <v>5145547</v>
      </c>
      <c r="R95" s="31">
        <v>5609589</v>
      </c>
      <c r="S95" s="31">
        <v>1116967</v>
      </c>
      <c r="T95" s="36">
        <f t="shared" si="19"/>
        <v>0.21707449178872529</v>
      </c>
      <c r="U95" s="36">
        <f t="shared" si="20"/>
        <v>7.0129198087320432E-2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430922139</v>
      </c>
      <c r="E96" s="32">
        <f>SUM(E92:E95)</f>
        <v>430922139</v>
      </c>
      <c r="F96" s="32">
        <f>SUM(F92:F95)</f>
        <v>80873645</v>
      </c>
      <c r="G96" s="37">
        <f t="shared" si="14"/>
        <v>0.18767577174771241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80873645</v>
      </c>
      <c r="O96" s="37">
        <f t="shared" si="18"/>
        <v>0.18767577174771241</v>
      </c>
      <c r="P96" s="32">
        <f>SUM(P92:P95)</f>
        <v>80687015</v>
      </c>
      <c r="Q96" s="32">
        <f>SUM(Q92:Q95)</f>
        <v>406932735</v>
      </c>
      <c r="R96" s="32">
        <f>SUM(R92:R95)</f>
        <v>397333459</v>
      </c>
      <c r="S96" s="32">
        <f>SUM(S92:S95)</f>
        <v>80687015</v>
      </c>
      <c r="T96" s="37">
        <f t="shared" si="19"/>
        <v>0.19828096405171239</v>
      </c>
      <c r="U96" s="37">
        <f t="shared" si="20"/>
        <v>2.3130115793723593E-3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106045370</v>
      </c>
      <c r="E97" s="31">
        <v>106045370</v>
      </c>
      <c r="F97" s="31">
        <v>19861019</v>
      </c>
      <c r="G97" s="36">
        <f t="shared" si="14"/>
        <v>0.18728794100110169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19861019</v>
      </c>
      <c r="O97" s="36">
        <f t="shared" si="18"/>
        <v>0.18728794100110169</v>
      </c>
      <c r="P97" s="31">
        <v>19957838</v>
      </c>
      <c r="Q97" s="31">
        <v>114722281</v>
      </c>
      <c r="R97" s="31">
        <v>105007548</v>
      </c>
      <c r="S97" s="31">
        <v>19957838</v>
      </c>
      <c r="T97" s="36">
        <f t="shared" si="19"/>
        <v>0.17396653750285876</v>
      </c>
      <c r="U97" s="36">
        <f t="shared" si="20"/>
        <v>-4.851176765739873E-3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49380693</v>
      </c>
      <c r="E99" s="31">
        <v>49380693</v>
      </c>
      <c r="F99" s="31">
        <v>18944984</v>
      </c>
      <c r="G99" s="36">
        <f t="shared" si="14"/>
        <v>0.38365164296094428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18944984</v>
      </c>
      <c r="O99" s="36">
        <f t="shared" si="18"/>
        <v>0.38365164296094428</v>
      </c>
      <c r="P99" s="31">
        <v>17149331</v>
      </c>
      <c r="Q99" s="31">
        <v>53445437</v>
      </c>
      <c r="R99" s="31">
        <v>52985847</v>
      </c>
      <c r="S99" s="31">
        <v>17149331</v>
      </c>
      <c r="T99" s="36">
        <f t="shared" si="19"/>
        <v>0.32087549401083576</v>
      </c>
      <c r="U99" s="36">
        <f t="shared" si="20"/>
        <v>0.10470688331807221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121509972</v>
      </c>
      <c r="E100" s="31">
        <v>121509972</v>
      </c>
      <c r="F100" s="31">
        <v>27969525</v>
      </c>
      <c r="G100" s="36">
        <f>IF(($D100     =0),0,($F100     /$D100     ))</f>
        <v>0.23018295979855877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27969525</v>
      </c>
      <c r="O100" s="36">
        <f>IF(($D100     =0),0,($N100     /$D100     ))</f>
        <v>0.23018295979855877</v>
      </c>
      <c r="P100" s="31">
        <v>27619055</v>
      </c>
      <c r="Q100" s="31">
        <v>104844036</v>
      </c>
      <c r="R100" s="31">
        <v>106760914</v>
      </c>
      <c r="S100" s="31">
        <v>27619055</v>
      </c>
      <c r="T100" s="36">
        <f>IF(($Q100     =0),0,($S100     /$Q100     ))</f>
        <v>0.26342991030982438</v>
      </c>
      <c r="U100" s="36">
        <f>IF(($P100     =0),0,(($F100     /$P100     )-1))</f>
        <v>1.2689427643342688E-2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276936035</v>
      </c>
      <c r="E101" s="32">
        <f>SUM(E97:E100)</f>
        <v>276936035</v>
      </c>
      <c r="F101" s="32">
        <f>SUM(F97:F100)</f>
        <v>66775528</v>
      </c>
      <c r="G101" s="37">
        <f>IF(($D101     =0),0,($F101     /$D101     ))</f>
        <v>0.24112256824937933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66775528</v>
      </c>
      <c r="O101" s="37">
        <f>IF(($D101     =0),0,($N101     /$D101     ))</f>
        <v>0.24112256824937933</v>
      </c>
      <c r="P101" s="32">
        <f>SUM(P97:P100)</f>
        <v>64726224</v>
      </c>
      <c r="Q101" s="32">
        <f>SUM(Q97:Q100)</f>
        <v>273011754</v>
      </c>
      <c r="R101" s="32">
        <f>SUM(R97:R100)</f>
        <v>264754309</v>
      </c>
      <c r="S101" s="32">
        <f>SUM(S97:S100)</f>
        <v>64726224</v>
      </c>
      <c r="T101" s="37">
        <f>IF(($Q101     =0),0,($S101     /$Q101     ))</f>
        <v>0.23708218804381587</v>
      </c>
      <c r="U101" s="37">
        <f>IF(($P101     =0),0,(($F101     /$P101     )-1))</f>
        <v>3.1661108486723988E-2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11632078769</v>
      </c>
      <c r="E102" s="32">
        <f>SUM(E88:E90,E92:E95,E97:E100)</f>
        <v>11632078769</v>
      </c>
      <c r="F102" s="32">
        <f>SUM(F88:F90,F92:F95,F97:F100)</f>
        <v>2719985604</v>
      </c>
      <c r="G102" s="37">
        <f>IF(($D102     =0),0,($F102     /$D102     ))</f>
        <v>0.23383486804171932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2719985604</v>
      </c>
      <c r="O102" s="37">
        <f>IF(($D102     =0),0,($N102     /$D102     ))</f>
        <v>0.23383486804171932</v>
      </c>
      <c r="P102" s="32">
        <f>SUM(P88:P90,P92:P95,P97:P100)</f>
        <v>2918165472</v>
      </c>
      <c r="Q102" s="32">
        <f>SUM(Q88:Q90,Q92:Q95,Q97:Q100)</f>
        <v>14387610395</v>
      </c>
      <c r="R102" s="32">
        <f>SUM(R88:R90,R92:R95,R97:R100)</f>
        <v>10844047974</v>
      </c>
      <c r="S102" s="32">
        <f>SUM(S88:S90,S92:S95,S97:S100)</f>
        <v>2918165472</v>
      </c>
      <c r="T102" s="37">
        <f>IF(($Q102     =0),0,($S102     /$Q102     ))</f>
        <v>0.20282488835075244</v>
      </c>
      <c r="U102" s="37">
        <f>IF(($P102     =0),0,(($F102     /$P102     )-1))</f>
        <v>-6.7912484710531129E-2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2265061930</v>
      </c>
      <c r="E105" s="31">
        <v>2265061930</v>
      </c>
      <c r="F105" s="31">
        <v>457862395</v>
      </c>
      <c r="G105" s="36">
        <f t="shared" ref="G105:G136" si="21">IF(($D105     =0),0,($F105     /$D105     ))</f>
        <v>0.20214122578096574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457862395</v>
      </c>
      <c r="O105" s="36">
        <f t="shared" ref="O105:O136" si="25">IF(($D105     =0),0,($N105     /$D105     ))</f>
        <v>0.20214122578096574</v>
      </c>
      <c r="P105" s="31">
        <v>441940858</v>
      </c>
      <c r="Q105" s="31">
        <v>2093383050</v>
      </c>
      <c r="R105" s="31">
        <v>2096329970</v>
      </c>
      <c r="S105" s="31">
        <v>441940858</v>
      </c>
      <c r="T105" s="36">
        <f t="shared" ref="T105:T136" si="26">IF(($Q105     =0),0,($S105     /$Q105     ))</f>
        <v>0.21111323032829563</v>
      </c>
      <c r="U105" s="36">
        <f t="shared" ref="U105:U136" si="27">IF(($P105     =0),0,(($F105     /$P105     )-1))</f>
        <v>3.6026397450674263E-2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2265061930</v>
      </c>
      <c r="E106" s="32">
        <f>E105</f>
        <v>2265061930</v>
      </c>
      <c r="F106" s="32">
        <f>F105</f>
        <v>457862395</v>
      </c>
      <c r="G106" s="37">
        <f t="shared" si="21"/>
        <v>0.20214122578096574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457862395</v>
      </c>
      <c r="O106" s="37">
        <f t="shared" si="25"/>
        <v>0.20214122578096574</v>
      </c>
      <c r="P106" s="32">
        <f>P105</f>
        <v>441940858</v>
      </c>
      <c r="Q106" s="32">
        <f>Q105</f>
        <v>2093383050</v>
      </c>
      <c r="R106" s="32">
        <f>R105</f>
        <v>2096329970</v>
      </c>
      <c r="S106" s="32">
        <f>S105</f>
        <v>441940858</v>
      </c>
      <c r="T106" s="37">
        <f t="shared" si="26"/>
        <v>0.21111323032829563</v>
      </c>
      <c r="U106" s="37">
        <f t="shared" si="27"/>
        <v>3.6026397450674263E-2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7074477</v>
      </c>
      <c r="E107" s="31">
        <v>7074477</v>
      </c>
      <c r="F107" s="31">
        <v>1548153</v>
      </c>
      <c r="G107" s="36">
        <f t="shared" si="21"/>
        <v>0.2188363888948964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1548153</v>
      </c>
      <c r="O107" s="36">
        <f t="shared" si="25"/>
        <v>0.2188363888948964</v>
      </c>
      <c r="P107" s="31">
        <v>1216765</v>
      </c>
      <c r="Q107" s="31">
        <v>6733850</v>
      </c>
      <c r="R107" s="31">
        <v>6705873</v>
      </c>
      <c r="S107" s="31">
        <v>1216765</v>
      </c>
      <c r="T107" s="36">
        <f t="shared" si="26"/>
        <v>0.18069380814838465</v>
      </c>
      <c r="U107" s="36">
        <f t="shared" si="27"/>
        <v>0.27235168664450415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19267989</v>
      </c>
      <c r="E108" s="31">
        <v>19267989</v>
      </c>
      <c r="F108" s="31">
        <v>2048289</v>
      </c>
      <c r="G108" s="36">
        <f t="shared" si="21"/>
        <v>0.10630528178109298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2048289</v>
      </c>
      <c r="O108" s="36">
        <f t="shared" si="25"/>
        <v>0.10630528178109298</v>
      </c>
      <c r="P108" s="31">
        <v>2126411</v>
      </c>
      <c r="Q108" s="31">
        <v>11657838</v>
      </c>
      <c r="R108" s="31">
        <v>11577838</v>
      </c>
      <c r="S108" s="31">
        <v>2126411</v>
      </c>
      <c r="T108" s="36">
        <f t="shared" si="26"/>
        <v>0.18240183128295315</v>
      </c>
      <c r="U108" s="36">
        <f t="shared" si="27"/>
        <v>-3.6738899488386823E-2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52947190</v>
      </c>
      <c r="E110" s="31">
        <v>52947190</v>
      </c>
      <c r="F110" s="31">
        <v>13609225</v>
      </c>
      <c r="G110" s="36">
        <f t="shared" si="21"/>
        <v>0.25703394268893215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13609225</v>
      </c>
      <c r="O110" s="36">
        <f t="shared" si="25"/>
        <v>0.25703394268893215</v>
      </c>
      <c r="P110" s="31">
        <v>12030936</v>
      </c>
      <c r="Q110" s="31">
        <v>49505464</v>
      </c>
      <c r="R110" s="31">
        <v>48140297</v>
      </c>
      <c r="S110" s="31">
        <v>12030936</v>
      </c>
      <c r="T110" s="36">
        <f t="shared" si="26"/>
        <v>0.2430223863773906</v>
      </c>
      <c r="U110" s="36">
        <f t="shared" si="27"/>
        <v>0.13118588611891879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79289656</v>
      </c>
      <c r="E112" s="32">
        <f>SUM(E107:E111)</f>
        <v>79289656</v>
      </c>
      <c r="F112" s="32">
        <f>SUM(F107:F111)</f>
        <v>17205667</v>
      </c>
      <c r="G112" s="37">
        <f t="shared" si="21"/>
        <v>0.21699762450728755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17205667</v>
      </c>
      <c r="O112" s="37">
        <f t="shared" si="25"/>
        <v>0.21699762450728755</v>
      </c>
      <c r="P112" s="32">
        <f>SUM(P107:P111)</f>
        <v>15374112</v>
      </c>
      <c r="Q112" s="32">
        <f>SUM(Q107:Q111)</f>
        <v>67897152</v>
      </c>
      <c r="R112" s="32">
        <f>SUM(R107:R111)</f>
        <v>66424008</v>
      </c>
      <c r="S112" s="32">
        <f>SUM(S107:S111)</f>
        <v>15374112</v>
      </c>
      <c r="T112" s="37">
        <f t="shared" si="26"/>
        <v>0.22643235462954323</v>
      </c>
      <c r="U112" s="37">
        <f t="shared" si="27"/>
        <v>0.1191324090783259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810000</v>
      </c>
      <c r="E113" s="31">
        <v>810000</v>
      </c>
      <c r="F113" s="31">
        <v>27100</v>
      </c>
      <c r="G113" s="36">
        <f t="shared" si="21"/>
        <v>3.3456790123456794E-2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27100</v>
      </c>
      <c r="O113" s="36">
        <f t="shared" si="25"/>
        <v>3.3456790123456794E-2</v>
      </c>
      <c r="P113" s="31">
        <v>691280</v>
      </c>
      <c r="Q113" s="31">
        <v>1618500</v>
      </c>
      <c r="R113" s="31">
        <v>2110000</v>
      </c>
      <c r="S113" s="31">
        <v>691280</v>
      </c>
      <c r="T113" s="36">
        <f t="shared" si="26"/>
        <v>0.4271115230151375</v>
      </c>
      <c r="U113" s="36">
        <f t="shared" si="27"/>
        <v>-0.96079736141650274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34055066</v>
      </c>
      <c r="E114" s="31">
        <v>34055066</v>
      </c>
      <c r="F114" s="31">
        <v>4421542</v>
      </c>
      <c r="G114" s="36">
        <f t="shared" si="21"/>
        <v>0.12983507358347213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4421542</v>
      </c>
      <c r="O114" s="36">
        <f t="shared" si="25"/>
        <v>0.12983507358347213</v>
      </c>
      <c r="P114" s="31">
        <v>3615149</v>
      </c>
      <c r="Q114" s="31">
        <v>16068347</v>
      </c>
      <c r="R114" s="31">
        <v>16202957</v>
      </c>
      <c r="S114" s="31">
        <v>3615149</v>
      </c>
      <c r="T114" s="36">
        <f t="shared" si="26"/>
        <v>0.2249857437109119</v>
      </c>
      <c r="U114" s="36">
        <f t="shared" si="27"/>
        <v>0.22305940916958056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38000</v>
      </c>
      <c r="E116" s="31">
        <v>38000</v>
      </c>
      <c r="F116" s="31">
        <v>17975</v>
      </c>
      <c r="G116" s="36">
        <f t="shared" si="21"/>
        <v>0.47302631578947368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17975</v>
      </c>
      <c r="O116" s="36">
        <f t="shared" si="25"/>
        <v>0.47302631578947368</v>
      </c>
      <c r="P116" s="31">
        <v>0</v>
      </c>
      <c r="Q116" s="31">
        <v>38000</v>
      </c>
      <c r="R116" s="31">
        <v>15900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236003440</v>
      </c>
      <c r="E117" s="31">
        <v>236003440</v>
      </c>
      <c r="F117" s="31">
        <v>52971712</v>
      </c>
      <c r="G117" s="36">
        <f t="shared" si="21"/>
        <v>0.22445313508989531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52971712</v>
      </c>
      <c r="O117" s="36">
        <f t="shared" si="25"/>
        <v>0.22445313508989531</v>
      </c>
      <c r="P117" s="31">
        <v>26036502</v>
      </c>
      <c r="Q117" s="31">
        <v>74706614</v>
      </c>
      <c r="R117" s="31">
        <v>191862094</v>
      </c>
      <c r="S117" s="31">
        <v>26036502</v>
      </c>
      <c r="T117" s="36">
        <f t="shared" si="26"/>
        <v>0.34851669224360776</v>
      </c>
      <c r="U117" s="36">
        <f t="shared" si="27"/>
        <v>1.0345172327680578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18283169</v>
      </c>
      <c r="E120" s="31">
        <v>18283169</v>
      </c>
      <c r="F120" s="31">
        <v>1386877</v>
      </c>
      <c r="G120" s="36">
        <f t="shared" si="21"/>
        <v>7.585539465286352E-2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1386877</v>
      </c>
      <c r="O120" s="36">
        <f t="shared" si="25"/>
        <v>7.585539465286352E-2</v>
      </c>
      <c r="P120" s="31">
        <v>1337332</v>
      </c>
      <c r="Q120" s="31">
        <v>16268469</v>
      </c>
      <c r="R120" s="31">
        <v>13552290</v>
      </c>
      <c r="S120" s="31">
        <v>1337332</v>
      </c>
      <c r="T120" s="36">
        <f t="shared" si="26"/>
        <v>8.2203924659413244E-2</v>
      </c>
      <c r="U120" s="36">
        <f t="shared" si="27"/>
        <v>3.7047644115298262E-2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289189675</v>
      </c>
      <c r="E121" s="32">
        <f>SUM(E113:E120)</f>
        <v>289189675</v>
      </c>
      <c r="F121" s="32">
        <f>SUM(F113:F120)</f>
        <v>58825206</v>
      </c>
      <c r="G121" s="37">
        <f t="shared" si="21"/>
        <v>0.20341392202193942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58825206</v>
      </c>
      <c r="O121" s="37">
        <f t="shared" si="25"/>
        <v>0.20341392202193942</v>
      </c>
      <c r="P121" s="32">
        <f>SUM(P113:P120)</f>
        <v>31680263</v>
      </c>
      <c r="Q121" s="32">
        <f>SUM(Q113:Q120)</f>
        <v>108699930</v>
      </c>
      <c r="R121" s="32">
        <f>SUM(R113:R120)</f>
        <v>223743241</v>
      </c>
      <c r="S121" s="32">
        <f>SUM(S113:S120)</f>
        <v>31680263</v>
      </c>
      <c r="T121" s="37">
        <f t="shared" si="26"/>
        <v>0.29144694941385885</v>
      </c>
      <c r="U121" s="37">
        <f t="shared" si="27"/>
        <v>0.8568408349387755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11381230</v>
      </c>
      <c r="E122" s="31">
        <v>11381230</v>
      </c>
      <c r="F122" s="31">
        <v>1520554</v>
      </c>
      <c r="G122" s="36">
        <f t="shared" si="21"/>
        <v>0.13360190418786019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1520554</v>
      </c>
      <c r="O122" s="36">
        <f t="shared" si="25"/>
        <v>0.13360190418786019</v>
      </c>
      <c r="P122" s="31">
        <v>2766927</v>
      </c>
      <c r="Q122" s="31">
        <v>10075392</v>
      </c>
      <c r="R122" s="31">
        <v>10972239</v>
      </c>
      <c r="S122" s="31">
        <v>2766927</v>
      </c>
      <c r="T122" s="36">
        <f t="shared" si="26"/>
        <v>0.27462226779861271</v>
      </c>
      <c r="U122" s="36">
        <f t="shared" si="27"/>
        <v>-0.45045387897837563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6227232</v>
      </c>
      <c r="E123" s="31">
        <v>6227232</v>
      </c>
      <c r="F123" s="31">
        <v>2648634</v>
      </c>
      <c r="G123" s="36">
        <f t="shared" si="21"/>
        <v>0.42533086931721831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2648634</v>
      </c>
      <c r="O123" s="36">
        <f t="shared" si="25"/>
        <v>0.42533086931721831</v>
      </c>
      <c r="P123" s="31">
        <v>696248</v>
      </c>
      <c r="Q123" s="31">
        <v>11723468</v>
      </c>
      <c r="R123" s="31">
        <v>11723468</v>
      </c>
      <c r="S123" s="31">
        <v>696248</v>
      </c>
      <c r="T123" s="36">
        <f t="shared" si="26"/>
        <v>5.9389252395280985E-2</v>
      </c>
      <c r="U123" s="36">
        <f t="shared" si="27"/>
        <v>2.8041531178545576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78510848</v>
      </c>
      <c r="E124" s="31">
        <v>78510848</v>
      </c>
      <c r="F124" s="31">
        <v>14015659</v>
      </c>
      <c r="G124" s="36">
        <f t="shared" si="21"/>
        <v>0.17851875705125489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14015659</v>
      </c>
      <c r="O124" s="36">
        <f t="shared" si="25"/>
        <v>0.17851875705125489</v>
      </c>
      <c r="P124" s="31">
        <v>14049717</v>
      </c>
      <c r="Q124" s="31">
        <v>57065544</v>
      </c>
      <c r="R124" s="31">
        <v>64181816</v>
      </c>
      <c r="S124" s="31">
        <v>14049717</v>
      </c>
      <c r="T124" s="36">
        <f t="shared" si="26"/>
        <v>0.24620315544525431</v>
      </c>
      <c r="U124" s="36">
        <f t="shared" si="27"/>
        <v>-2.4241057666855026E-3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96119310</v>
      </c>
      <c r="E126" s="32">
        <f>SUM(E122:E125)</f>
        <v>96119310</v>
      </c>
      <c r="F126" s="32">
        <f>SUM(F122:F125)</f>
        <v>18184847</v>
      </c>
      <c r="G126" s="37">
        <f t="shared" si="21"/>
        <v>0.18919036143725959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18184847</v>
      </c>
      <c r="O126" s="37">
        <f t="shared" si="25"/>
        <v>0.18919036143725959</v>
      </c>
      <c r="P126" s="32">
        <f>SUM(P122:P125)</f>
        <v>17512892</v>
      </c>
      <c r="Q126" s="32">
        <f>SUM(Q122:Q125)</f>
        <v>78864404</v>
      </c>
      <c r="R126" s="32">
        <f>SUM(R122:R125)</f>
        <v>86877523</v>
      </c>
      <c r="S126" s="32">
        <f>SUM(S122:S125)</f>
        <v>17512892</v>
      </c>
      <c r="T126" s="37">
        <f t="shared" si="26"/>
        <v>0.22206332783545793</v>
      </c>
      <c r="U126" s="37">
        <f t="shared" si="27"/>
        <v>3.8369162557503333E-2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7189044</v>
      </c>
      <c r="E127" s="31">
        <v>7189044</v>
      </c>
      <c r="F127" s="31">
        <v>1749773</v>
      </c>
      <c r="G127" s="36">
        <f t="shared" si="21"/>
        <v>0.24339439291232604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1749773</v>
      </c>
      <c r="O127" s="36">
        <f t="shared" si="25"/>
        <v>0.24339439291232604</v>
      </c>
      <c r="P127" s="31">
        <v>1333314</v>
      </c>
      <c r="Q127" s="31">
        <v>4374139</v>
      </c>
      <c r="R127" s="31">
        <v>4374139</v>
      </c>
      <c r="S127" s="31">
        <v>1333314</v>
      </c>
      <c r="T127" s="36">
        <f t="shared" si="26"/>
        <v>0.30481747379312818</v>
      </c>
      <c r="U127" s="36">
        <f t="shared" si="27"/>
        <v>0.3123487790572963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18310863</v>
      </c>
      <c r="E128" s="31">
        <v>18310863</v>
      </c>
      <c r="F128" s="31">
        <v>46156</v>
      </c>
      <c r="G128" s="36">
        <f t="shared" si="21"/>
        <v>2.5206894945366586E-3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46156</v>
      </c>
      <c r="O128" s="36">
        <f t="shared" si="25"/>
        <v>2.5206894945366586E-3</v>
      </c>
      <c r="P128" s="31">
        <v>230948</v>
      </c>
      <c r="Q128" s="31">
        <v>19047782</v>
      </c>
      <c r="R128" s="31">
        <v>17856315</v>
      </c>
      <c r="S128" s="31">
        <v>230948</v>
      </c>
      <c r="T128" s="36">
        <f t="shared" si="26"/>
        <v>1.2124666273480031E-2</v>
      </c>
      <c r="U128" s="36">
        <f t="shared" si="27"/>
        <v>-0.80014548729584145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5679540</v>
      </c>
      <c r="E129" s="31">
        <v>5679540</v>
      </c>
      <c r="F129" s="31">
        <v>2379770</v>
      </c>
      <c r="G129" s="36">
        <f t="shared" si="21"/>
        <v>0.41900752525732715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2379770</v>
      </c>
      <c r="O129" s="36">
        <f t="shared" si="25"/>
        <v>0.41900752525732715</v>
      </c>
      <c r="P129" s="31">
        <v>111801</v>
      </c>
      <c r="Q129" s="31">
        <v>11350953</v>
      </c>
      <c r="R129" s="31">
        <v>10697916</v>
      </c>
      <c r="S129" s="31">
        <v>111801</v>
      </c>
      <c r="T129" s="36">
        <f t="shared" si="26"/>
        <v>9.8494813607280379E-3</v>
      </c>
      <c r="U129" s="36">
        <f t="shared" si="27"/>
        <v>20.285766674716683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55275145</v>
      </c>
      <c r="E130" s="31">
        <v>55275145</v>
      </c>
      <c r="F130" s="31">
        <v>13794903</v>
      </c>
      <c r="G130" s="36">
        <f t="shared" si="21"/>
        <v>0.24956792062689298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13794903</v>
      </c>
      <c r="O130" s="36">
        <f t="shared" si="25"/>
        <v>0.24956792062689298</v>
      </c>
      <c r="P130" s="31">
        <v>12395319</v>
      </c>
      <c r="Q130" s="31">
        <v>51392030</v>
      </c>
      <c r="R130" s="31">
        <v>52162597</v>
      </c>
      <c r="S130" s="31">
        <v>12395319</v>
      </c>
      <c r="T130" s="36">
        <f t="shared" si="26"/>
        <v>0.24119146490224264</v>
      </c>
      <c r="U130" s="36">
        <f t="shared" si="27"/>
        <v>0.11291230181328937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86454592</v>
      </c>
      <c r="E132" s="32">
        <f>SUM(E127:E131)</f>
        <v>86454592</v>
      </c>
      <c r="F132" s="32">
        <f>SUM(F127:F131)</f>
        <v>17970602</v>
      </c>
      <c r="G132" s="37">
        <f t="shared" si="21"/>
        <v>0.2078617408778009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17970602</v>
      </c>
      <c r="O132" s="37">
        <f t="shared" si="25"/>
        <v>0.2078617408778009</v>
      </c>
      <c r="P132" s="32">
        <f>SUM(P127:P131)</f>
        <v>14071382</v>
      </c>
      <c r="Q132" s="32">
        <f>SUM(Q127:Q131)</f>
        <v>86164904</v>
      </c>
      <c r="R132" s="32">
        <f>SUM(R127:R131)</f>
        <v>85090967</v>
      </c>
      <c r="S132" s="32">
        <f>SUM(S127:S131)</f>
        <v>14071382</v>
      </c>
      <c r="T132" s="37">
        <f t="shared" si="26"/>
        <v>0.16330758054346581</v>
      </c>
      <c r="U132" s="37">
        <f t="shared" si="27"/>
        <v>0.27710284604596769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93965469</v>
      </c>
      <c r="E133" s="31">
        <v>93965469</v>
      </c>
      <c r="F133" s="31">
        <v>19562123</v>
      </c>
      <c r="G133" s="36">
        <f t="shared" si="21"/>
        <v>0.20818416816500965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19562123</v>
      </c>
      <c r="O133" s="36">
        <f t="shared" si="25"/>
        <v>0.20818416816500965</v>
      </c>
      <c r="P133" s="31">
        <v>15219088</v>
      </c>
      <c r="Q133" s="31">
        <v>70215188</v>
      </c>
      <c r="R133" s="31">
        <v>78507359</v>
      </c>
      <c r="S133" s="31">
        <v>15219088</v>
      </c>
      <c r="T133" s="36">
        <f t="shared" si="26"/>
        <v>0.21674923094986229</v>
      </c>
      <c r="U133" s="36">
        <f t="shared" si="27"/>
        <v>0.28536762518227121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14394794</v>
      </c>
      <c r="E134" s="31">
        <v>14394794</v>
      </c>
      <c r="F134" s="31">
        <v>2587941</v>
      </c>
      <c r="G134" s="36">
        <f t="shared" si="21"/>
        <v>0.17978312159243126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2587941</v>
      </c>
      <c r="O134" s="36">
        <f t="shared" si="25"/>
        <v>0.17978312159243126</v>
      </c>
      <c r="P134" s="31">
        <v>2744298</v>
      </c>
      <c r="Q134" s="31">
        <v>9568234</v>
      </c>
      <c r="R134" s="31">
        <v>9358234</v>
      </c>
      <c r="S134" s="31">
        <v>2744298</v>
      </c>
      <c r="T134" s="36">
        <f t="shared" si="26"/>
        <v>0.28681342868495902</v>
      </c>
      <c r="U134" s="36">
        <f t="shared" si="27"/>
        <v>-5.6975226451354777E-2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9259109</v>
      </c>
      <c r="E136" s="31">
        <v>9259109</v>
      </c>
      <c r="F136" s="31">
        <v>2160096</v>
      </c>
      <c r="G136" s="36">
        <f t="shared" si="21"/>
        <v>0.23329415389752944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2160096</v>
      </c>
      <c r="O136" s="36">
        <f t="shared" si="25"/>
        <v>0.23329415389752944</v>
      </c>
      <c r="P136" s="31">
        <v>2096494</v>
      </c>
      <c r="Q136" s="31">
        <v>6988910</v>
      </c>
      <c r="R136" s="31">
        <v>8649145</v>
      </c>
      <c r="S136" s="31">
        <v>2096494</v>
      </c>
      <c r="T136" s="36">
        <f t="shared" si="26"/>
        <v>0.29997438799469445</v>
      </c>
      <c r="U136" s="36">
        <f t="shared" si="27"/>
        <v>3.0337315537273257E-2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117619372</v>
      </c>
      <c r="E137" s="32">
        <f>SUM(E133:E136)</f>
        <v>117619372</v>
      </c>
      <c r="F137" s="32">
        <f>SUM(F133:F136)</f>
        <v>24310160</v>
      </c>
      <c r="G137" s="37">
        <f t="shared" ref="G137:G170" si="28">IF(($D137     =0),0,($F137     /$D137     ))</f>
        <v>0.20668500083472643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24310160</v>
      </c>
      <c r="O137" s="37">
        <f t="shared" ref="O137:O170" si="32">IF(($D137     =0),0,($N137     /$D137     ))</f>
        <v>0.20668500083472643</v>
      </c>
      <c r="P137" s="32">
        <f>SUM(P133:P136)</f>
        <v>20059880</v>
      </c>
      <c r="Q137" s="32">
        <f>SUM(Q133:Q136)</f>
        <v>86772332</v>
      </c>
      <c r="R137" s="32">
        <f>SUM(R133:R136)</f>
        <v>96514738</v>
      </c>
      <c r="S137" s="32">
        <f>SUM(S133:S136)</f>
        <v>20059880</v>
      </c>
      <c r="T137" s="37">
        <f t="shared" ref="T137:T170" si="33">IF(($Q137     =0),0,($S137     /$Q137     ))</f>
        <v>0.23117829770899784</v>
      </c>
      <c r="U137" s="37">
        <f t="shared" ref="U137:U170" si="34">IF(($P137     =0),0,(($F137     /$P137     )-1))</f>
        <v>0.21187963238065222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853818</v>
      </c>
      <c r="E138" s="31">
        <v>853818</v>
      </c>
      <c r="F138" s="31">
        <v>158781</v>
      </c>
      <c r="G138" s="36">
        <f t="shared" si="28"/>
        <v>0.18596586157705741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158781</v>
      </c>
      <c r="O138" s="36">
        <f t="shared" si="32"/>
        <v>0.18596586157705741</v>
      </c>
      <c r="P138" s="31">
        <v>36740</v>
      </c>
      <c r="Q138" s="31">
        <v>803818</v>
      </c>
      <c r="R138" s="31">
        <v>803818</v>
      </c>
      <c r="S138" s="31">
        <v>36740</v>
      </c>
      <c r="T138" s="36">
        <f t="shared" si="33"/>
        <v>4.5706863991600087E-2</v>
      </c>
      <c r="U138" s="36">
        <f t="shared" si="34"/>
        <v>3.3217474142623846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23478305</v>
      </c>
      <c r="E139" s="31">
        <v>23478305</v>
      </c>
      <c r="F139" s="31">
        <v>7286520</v>
      </c>
      <c r="G139" s="36">
        <f t="shared" si="28"/>
        <v>0.31035119443247711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7286520</v>
      </c>
      <c r="O139" s="36">
        <f t="shared" si="32"/>
        <v>0.31035119443247711</v>
      </c>
      <c r="P139" s="31">
        <v>7286696</v>
      </c>
      <c r="Q139" s="31">
        <v>21246750</v>
      </c>
      <c r="R139" s="31">
        <v>29313505</v>
      </c>
      <c r="S139" s="31">
        <v>7286696</v>
      </c>
      <c r="T139" s="36">
        <f t="shared" si="33"/>
        <v>0.34295579323896597</v>
      </c>
      <c r="U139" s="36">
        <f t="shared" si="34"/>
        <v>-2.4153608164767526E-5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58350430</v>
      </c>
      <c r="E140" s="31">
        <v>58350430</v>
      </c>
      <c r="F140" s="31">
        <v>10504216</v>
      </c>
      <c r="G140" s="36">
        <f t="shared" si="28"/>
        <v>0.18001951313812084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10504216</v>
      </c>
      <c r="O140" s="36">
        <f t="shared" si="32"/>
        <v>0.18001951313812084</v>
      </c>
      <c r="P140" s="31">
        <v>9362845</v>
      </c>
      <c r="Q140" s="31">
        <v>33288278</v>
      </c>
      <c r="R140" s="31">
        <v>38953725</v>
      </c>
      <c r="S140" s="31">
        <v>9362845</v>
      </c>
      <c r="T140" s="36">
        <f t="shared" si="33"/>
        <v>0.2812655253600081</v>
      </c>
      <c r="U140" s="36">
        <f t="shared" si="34"/>
        <v>0.12190429297932415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19660462</v>
      </c>
      <c r="E141" s="31">
        <v>19660462</v>
      </c>
      <c r="F141" s="31">
        <v>4709439</v>
      </c>
      <c r="G141" s="36">
        <f t="shared" si="28"/>
        <v>0.23953857238960102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4709439</v>
      </c>
      <c r="O141" s="36">
        <f t="shared" si="32"/>
        <v>0.23953857238960102</v>
      </c>
      <c r="P141" s="31">
        <v>4109354</v>
      </c>
      <c r="Q141" s="31">
        <v>10390017</v>
      </c>
      <c r="R141" s="31">
        <v>10878990</v>
      </c>
      <c r="S141" s="31">
        <v>4109354</v>
      </c>
      <c r="T141" s="36">
        <f t="shared" si="33"/>
        <v>0.3955098437278784</v>
      </c>
      <c r="U141" s="36">
        <f t="shared" si="34"/>
        <v>0.14602903522062105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41541261</v>
      </c>
      <c r="E142" s="31">
        <v>41541261</v>
      </c>
      <c r="F142" s="31">
        <v>14358537</v>
      </c>
      <c r="G142" s="36">
        <f t="shared" si="28"/>
        <v>0.34564518876786143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14358537</v>
      </c>
      <c r="O142" s="36">
        <f t="shared" si="32"/>
        <v>0.34564518876786143</v>
      </c>
      <c r="P142" s="31">
        <v>13640534</v>
      </c>
      <c r="Q142" s="31">
        <v>42215889</v>
      </c>
      <c r="R142" s="31">
        <v>39987930</v>
      </c>
      <c r="S142" s="31">
        <v>13640534</v>
      </c>
      <c r="T142" s="36">
        <f t="shared" si="33"/>
        <v>0.32311374515884289</v>
      </c>
      <c r="U142" s="36">
        <f t="shared" si="34"/>
        <v>5.2637455395807775E-2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5887260</v>
      </c>
      <c r="E143" s="31">
        <v>5887260</v>
      </c>
      <c r="F143" s="31">
        <v>1903475</v>
      </c>
      <c r="G143" s="36">
        <f t="shared" si="28"/>
        <v>0.32332103559210906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1903475</v>
      </c>
      <c r="O143" s="36">
        <f t="shared" si="32"/>
        <v>0.32332103559210906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149771536</v>
      </c>
      <c r="E144" s="32">
        <f>SUM(E138:E143)</f>
        <v>149771536</v>
      </c>
      <c r="F144" s="32">
        <f>SUM(F138:F143)</f>
        <v>38920968</v>
      </c>
      <c r="G144" s="37">
        <f t="shared" si="28"/>
        <v>0.25986892462663935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38920968</v>
      </c>
      <c r="O144" s="37">
        <f t="shared" si="32"/>
        <v>0.25986892462663935</v>
      </c>
      <c r="P144" s="32">
        <f>SUM(P138:P143)</f>
        <v>34436169</v>
      </c>
      <c r="Q144" s="32">
        <f>SUM(Q138:Q143)</f>
        <v>107944752</v>
      </c>
      <c r="R144" s="32">
        <f>SUM(R138:R143)</f>
        <v>119937968</v>
      </c>
      <c r="S144" s="32">
        <f>SUM(S138:S143)</f>
        <v>34436169</v>
      </c>
      <c r="T144" s="37">
        <f t="shared" si="33"/>
        <v>0.31901661138653598</v>
      </c>
      <c r="U144" s="37">
        <f t="shared" si="34"/>
        <v>0.13023513155601019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213044</v>
      </c>
      <c r="E145" s="31">
        <v>213044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36490</v>
      </c>
      <c r="Q145" s="31">
        <v>1788532</v>
      </c>
      <c r="R145" s="31">
        <v>108335</v>
      </c>
      <c r="S145" s="31">
        <v>36490</v>
      </c>
      <c r="T145" s="36">
        <f t="shared" si="33"/>
        <v>2.040220694961007E-2</v>
      </c>
      <c r="U145" s="36">
        <f t="shared" si="34"/>
        <v>-1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23291865</v>
      </c>
      <c r="E146" s="31">
        <v>23291865</v>
      </c>
      <c r="F146" s="31">
        <v>5539340</v>
      </c>
      <c r="G146" s="36">
        <f t="shared" si="28"/>
        <v>0.23782294805503981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5539340</v>
      </c>
      <c r="O146" s="36">
        <f t="shared" si="32"/>
        <v>0.23782294805503981</v>
      </c>
      <c r="P146" s="31">
        <v>5295269</v>
      </c>
      <c r="Q146" s="31">
        <v>2544681</v>
      </c>
      <c r="R146" s="31">
        <v>22738177</v>
      </c>
      <c r="S146" s="31">
        <v>5295269</v>
      </c>
      <c r="T146" s="36">
        <f t="shared" si="33"/>
        <v>2.0809166256988596</v>
      </c>
      <c r="U146" s="36">
        <f t="shared" si="34"/>
        <v>4.6092275954252804E-2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25513722</v>
      </c>
      <c r="E147" s="31">
        <v>25513722</v>
      </c>
      <c r="F147" s="31">
        <v>6594293</v>
      </c>
      <c r="G147" s="36">
        <f t="shared" si="28"/>
        <v>0.25846064325698931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6594293</v>
      </c>
      <c r="O147" s="36">
        <f t="shared" si="32"/>
        <v>0.25846064325698931</v>
      </c>
      <c r="P147" s="31">
        <v>5292304</v>
      </c>
      <c r="Q147" s="31">
        <v>23658187</v>
      </c>
      <c r="R147" s="31">
        <v>23658164</v>
      </c>
      <c r="S147" s="31">
        <v>5292304</v>
      </c>
      <c r="T147" s="36">
        <f t="shared" si="33"/>
        <v>0.22369862914685729</v>
      </c>
      <c r="U147" s="36">
        <f t="shared" si="34"/>
        <v>0.24601553501083839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15866981</v>
      </c>
      <c r="E148" s="31">
        <v>15866981</v>
      </c>
      <c r="F148" s="31">
        <v>3492845</v>
      </c>
      <c r="G148" s="36">
        <f t="shared" si="28"/>
        <v>0.22013292887916108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3492845</v>
      </c>
      <c r="O148" s="36">
        <f t="shared" si="32"/>
        <v>0.22013292887916108</v>
      </c>
      <c r="P148" s="31">
        <v>3653702</v>
      </c>
      <c r="Q148" s="31">
        <v>14117493</v>
      </c>
      <c r="R148" s="31">
        <v>14721802</v>
      </c>
      <c r="S148" s="31">
        <v>3653702</v>
      </c>
      <c r="T148" s="36">
        <f t="shared" si="33"/>
        <v>0.25880671589495385</v>
      </c>
      <c r="U148" s="36">
        <f t="shared" si="34"/>
        <v>-4.4025757984641367E-2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64885612</v>
      </c>
      <c r="E150" s="32">
        <f>SUM(E145:E149)</f>
        <v>64885612</v>
      </c>
      <c r="F150" s="32">
        <f>SUM(F145:F149)</f>
        <v>15626478</v>
      </c>
      <c r="G150" s="37">
        <f t="shared" si="28"/>
        <v>0.24083117224817113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15626478</v>
      </c>
      <c r="O150" s="37">
        <f t="shared" si="32"/>
        <v>0.24083117224817113</v>
      </c>
      <c r="P150" s="32">
        <f>SUM(P145:P149)</f>
        <v>14277765</v>
      </c>
      <c r="Q150" s="32">
        <f>SUM(Q145:Q149)</f>
        <v>42108893</v>
      </c>
      <c r="R150" s="32">
        <f>SUM(R145:R149)</f>
        <v>61226478</v>
      </c>
      <c r="S150" s="32">
        <f>SUM(S145:S149)</f>
        <v>14277765</v>
      </c>
      <c r="T150" s="37">
        <f t="shared" si="33"/>
        <v>0.33906768814843935</v>
      </c>
      <c r="U150" s="37">
        <f t="shared" si="34"/>
        <v>9.4462473643458944E-2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23791384</v>
      </c>
      <c r="E151" s="31">
        <v>23791384</v>
      </c>
      <c r="F151" s="31">
        <v>5124370</v>
      </c>
      <c r="G151" s="36">
        <f t="shared" si="28"/>
        <v>0.21538763781039388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5124370</v>
      </c>
      <c r="O151" s="36">
        <f t="shared" si="32"/>
        <v>0.21538763781039388</v>
      </c>
      <c r="P151" s="31">
        <v>5907053</v>
      </c>
      <c r="Q151" s="31">
        <v>22757881</v>
      </c>
      <c r="R151" s="31">
        <v>20397867</v>
      </c>
      <c r="S151" s="31">
        <v>5907053</v>
      </c>
      <c r="T151" s="36">
        <f t="shared" si="33"/>
        <v>0.2595607649060121</v>
      </c>
      <c r="U151" s="36">
        <f t="shared" si="34"/>
        <v>-0.13249974225726435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140086100</v>
      </c>
      <c r="E152" s="31">
        <v>140086100</v>
      </c>
      <c r="F152" s="31">
        <v>35715942</v>
      </c>
      <c r="G152" s="36">
        <f t="shared" si="28"/>
        <v>0.25495707282878172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35715942</v>
      </c>
      <c r="O152" s="36">
        <f t="shared" si="32"/>
        <v>0.25495707282878172</v>
      </c>
      <c r="P152" s="31">
        <v>29404286</v>
      </c>
      <c r="Q152" s="31">
        <v>151931900</v>
      </c>
      <c r="R152" s="31">
        <v>152946215</v>
      </c>
      <c r="S152" s="31">
        <v>29404286</v>
      </c>
      <c r="T152" s="36">
        <f t="shared" si="33"/>
        <v>0.19353595920277439</v>
      </c>
      <c r="U152" s="36">
        <f t="shared" si="34"/>
        <v>0.2146508845683246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53164720</v>
      </c>
      <c r="E153" s="31">
        <v>53164720</v>
      </c>
      <c r="F153" s="31">
        <v>13216041</v>
      </c>
      <c r="G153" s="36">
        <f t="shared" si="28"/>
        <v>0.24858667552467126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13216041</v>
      </c>
      <c r="O153" s="36">
        <f t="shared" si="32"/>
        <v>0.24858667552467126</v>
      </c>
      <c r="P153" s="31">
        <v>51956848</v>
      </c>
      <c r="Q153" s="31">
        <v>55385930</v>
      </c>
      <c r="R153" s="31">
        <v>51233867</v>
      </c>
      <c r="S153" s="31">
        <v>51956848</v>
      </c>
      <c r="T153" s="36">
        <f t="shared" si="33"/>
        <v>0.93808748900668459</v>
      </c>
      <c r="U153" s="36">
        <f t="shared" si="34"/>
        <v>-0.74563428097100881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19922391</v>
      </c>
      <c r="E154" s="31">
        <v>19922391</v>
      </c>
      <c r="F154" s="31">
        <v>4782070</v>
      </c>
      <c r="G154" s="36">
        <f t="shared" si="28"/>
        <v>0.24003494359688052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4782070</v>
      </c>
      <c r="O154" s="36">
        <f t="shared" si="32"/>
        <v>0.24003494359688052</v>
      </c>
      <c r="P154" s="31">
        <v>3733906</v>
      </c>
      <c r="Q154" s="31">
        <v>18246650</v>
      </c>
      <c r="R154" s="31">
        <v>17247927</v>
      </c>
      <c r="S154" s="31">
        <v>3733906</v>
      </c>
      <c r="T154" s="36">
        <f t="shared" si="33"/>
        <v>0.20463515220602138</v>
      </c>
      <c r="U154" s="36">
        <f t="shared" si="34"/>
        <v>0.28071515458610907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10438161</v>
      </c>
      <c r="E155" s="31">
        <v>10438161</v>
      </c>
      <c r="F155" s="31">
        <v>1942023</v>
      </c>
      <c r="G155" s="36">
        <f t="shared" si="28"/>
        <v>0.18605030138929646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1942023</v>
      </c>
      <c r="O155" s="36">
        <f t="shared" si="32"/>
        <v>0.18605030138929646</v>
      </c>
      <c r="P155" s="31">
        <v>0</v>
      </c>
      <c r="Q155" s="31">
        <v>347826</v>
      </c>
      <c r="R155" s="31">
        <v>6781871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3799845</v>
      </c>
      <c r="E156" s="31">
        <v>3799845</v>
      </c>
      <c r="F156" s="31">
        <v>878988</v>
      </c>
      <c r="G156" s="36">
        <f t="shared" si="28"/>
        <v>0.23132206708431527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878988</v>
      </c>
      <c r="O156" s="36">
        <f t="shared" si="32"/>
        <v>0.23132206708431527</v>
      </c>
      <c r="P156" s="31">
        <v>278688</v>
      </c>
      <c r="Q156" s="31">
        <v>1501000</v>
      </c>
      <c r="R156" s="31">
        <v>2953314</v>
      </c>
      <c r="S156" s="31">
        <v>278688</v>
      </c>
      <c r="T156" s="36">
        <f t="shared" si="33"/>
        <v>0.18566822118587609</v>
      </c>
      <c r="U156" s="36">
        <f t="shared" si="34"/>
        <v>2.1540217016879089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251202601</v>
      </c>
      <c r="E157" s="32">
        <f>SUM(E151:E156)</f>
        <v>251202601</v>
      </c>
      <c r="F157" s="32">
        <f>SUM(F151:F156)</f>
        <v>61659434</v>
      </c>
      <c r="G157" s="37">
        <f t="shared" si="28"/>
        <v>0.24545698871963512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61659434</v>
      </c>
      <c r="O157" s="37">
        <f t="shared" si="32"/>
        <v>0.24545698871963512</v>
      </c>
      <c r="P157" s="32">
        <f>SUM(P151:P156)</f>
        <v>91280781</v>
      </c>
      <c r="Q157" s="32">
        <f>SUM(Q151:Q156)</f>
        <v>250171187</v>
      </c>
      <c r="R157" s="32">
        <f>SUM(R151:R156)</f>
        <v>251561061</v>
      </c>
      <c r="S157" s="32">
        <f>SUM(S151:S156)</f>
        <v>91280781</v>
      </c>
      <c r="T157" s="37">
        <f t="shared" si="33"/>
        <v>0.36487327775280531</v>
      </c>
      <c r="U157" s="37">
        <f t="shared" si="34"/>
        <v>-0.32450803636309822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1223044</v>
      </c>
      <c r="E158" s="31">
        <v>1223044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1072500</v>
      </c>
      <c r="R158" s="31">
        <v>1072500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138570853</v>
      </c>
      <c r="E159" s="31">
        <v>138570853</v>
      </c>
      <c r="F159" s="31">
        <v>32207200</v>
      </c>
      <c r="G159" s="36">
        <f t="shared" si="28"/>
        <v>0.23242405818199011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32207200</v>
      </c>
      <c r="O159" s="36">
        <f t="shared" si="32"/>
        <v>0.23242405818199011</v>
      </c>
      <c r="P159" s="31">
        <v>28615330</v>
      </c>
      <c r="Q159" s="31">
        <v>151145748</v>
      </c>
      <c r="R159" s="31">
        <v>132062949</v>
      </c>
      <c r="S159" s="31">
        <v>28615330</v>
      </c>
      <c r="T159" s="36">
        <f t="shared" si="33"/>
        <v>0.18932275885127778</v>
      </c>
      <c r="U159" s="36">
        <f t="shared" si="34"/>
        <v>0.12552257828234037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139793897</v>
      </c>
      <c r="E163" s="32">
        <f>SUM(E158:E162)</f>
        <v>139793897</v>
      </c>
      <c r="F163" s="32">
        <f>SUM(F158:F162)</f>
        <v>32207200</v>
      </c>
      <c r="G163" s="37">
        <f t="shared" si="28"/>
        <v>0.23039060138655409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32207200</v>
      </c>
      <c r="O163" s="37">
        <f t="shared" si="32"/>
        <v>0.23039060138655409</v>
      </c>
      <c r="P163" s="32">
        <f>SUM(P158:P162)</f>
        <v>28615330</v>
      </c>
      <c r="Q163" s="32">
        <f>SUM(Q158:Q162)</f>
        <v>152218248</v>
      </c>
      <c r="R163" s="32">
        <f>SUM(R158:R162)</f>
        <v>133135449</v>
      </c>
      <c r="S163" s="32">
        <f>SUM(S158:S162)</f>
        <v>28615330</v>
      </c>
      <c r="T163" s="37">
        <f t="shared" si="33"/>
        <v>0.1879888277258322</v>
      </c>
      <c r="U163" s="37">
        <f t="shared" si="34"/>
        <v>0.12552257828234037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39014920</v>
      </c>
      <c r="E164" s="31">
        <v>39014920</v>
      </c>
      <c r="F164" s="31">
        <v>9450138</v>
      </c>
      <c r="G164" s="36">
        <f t="shared" si="28"/>
        <v>0.24221856664065952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9450138</v>
      </c>
      <c r="O164" s="36">
        <f t="shared" si="32"/>
        <v>0.24221856664065952</v>
      </c>
      <c r="P164" s="31">
        <v>8430456</v>
      </c>
      <c r="Q164" s="31">
        <v>34901020</v>
      </c>
      <c r="R164" s="31">
        <v>38110813</v>
      </c>
      <c r="S164" s="31">
        <v>8430456</v>
      </c>
      <c r="T164" s="36">
        <f t="shared" si="33"/>
        <v>0.24155328411605162</v>
      </c>
      <c r="U164" s="36">
        <f t="shared" si="34"/>
        <v>0.12095217625238774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19961185</v>
      </c>
      <c r="E165" s="31">
        <v>19961185</v>
      </c>
      <c r="F165" s="31">
        <v>4213166</v>
      </c>
      <c r="G165" s="36">
        <f t="shared" si="28"/>
        <v>0.21106793008531308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4213166</v>
      </c>
      <c r="O165" s="36">
        <f t="shared" si="32"/>
        <v>0.21106793008531308</v>
      </c>
      <c r="P165" s="31">
        <v>4292927</v>
      </c>
      <c r="Q165" s="31">
        <v>18970599</v>
      </c>
      <c r="R165" s="31">
        <v>18921599</v>
      </c>
      <c r="S165" s="31">
        <v>4292927</v>
      </c>
      <c r="T165" s="36">
        <f t="shared" si="33"/>
        <v>0.22629369794807216</v>
      </c>
      <c r="U165" s="36">
        <f t="shared" si="34"/>
        <v>-1.8579631100179461E-2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15852767</v>
      </c>
      <c r="E167" s="31">
        <v>15852767</v>
      </c>
      <c r="F167" s="31">
        <v>2271468</v>
      </c>
      <c r="G167" s="36">
        <f t="shared" si="28"/>
        <v>0.14328527000996102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2271468</v>
      </c>
      <c r="O167" s="36">
        <f t="shared" si="32"/>
        <v>0.14328527000996102</v>
      </c>
      <c r="P167" s="31">
        <v>3014723</v>
      </c>
      <c r="Q167" s="31">
        <v>14211259</v>
      </c>
      <c r="R167" s="31">
        <v>14155795</v>
      </c>
      <c r="S167" s="31">
        <v>3014723</v>
      </c>
      <c r="T167" s="36">
        <f t="shared" si="33"/>
        <v>0.21213623648685875</v>
      </c>
      <c r="U167" s="36">
        <f t="shared" si="34"/>
        <v>-0.24654172207529512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74828872</v>
      </c>
      <c r="E169" s="32">
        <f>SUM(E164:E168)</f>
        <v>74828872</v>
      </c>
      <c r="F169" s="32">
        <f>SUM(F164:F168)</f>
        <v>15934772</v>
      </c>
      <c r="G169" s="37">
        <f t="shared" si="28"/>
        <v>0.2129495149946935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15934772</v>
      </c>
      <c r="O169" s="37">
        <f t="shared" si="32"/>
        <v>0.2129495149946935</v>
      </c>
      <c r="P169" s="32">
        <f>SUM(P164:P168)</f>
        <v>15738106</v>
      </c>
      <c r="Q169" s="32">
        <f>SUM(Q164:Q168)</f>
        <v>68082878</v>
      </c>
      <c r="R169" s="32">
        <f>SUM(R164:R168)</f>
        <v>71188207</v>
      </c>
      <c r="S169" s="32">
        <f>SUM(S164:S168)</f>
        <v>15738106</v>
      </c>
      <c r="T169" s="37">
        <f t="shared" si="33"/>
        <v>0.2311609976299768</v>
      </c>
      <c r="U169" s="37">
        <f t="shared" si="34"/>
        <v>1.2496166946645237E-2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3614217053</v>
      </c>
      <c r="E170" s="32">
        <f>SUM(E105,E107:E111,E113:E120,E122:E125,E127:E131,E133:E136,E138:E143,E145:E149,E151:E156,E158:E162,E164:E168)</f>
        <v>3614217053</v>
      </c>
      <c r="F170" s="32">
        <f>SUM(F105,F107:F111,F113:F120,F122:F125,F127:F131,F133:F136,F138:F143,F145:F149,F151:F156,F158:F162,F164:F168)</f>
        <v>758707729</v>
      </c>
      <c r="G170" s="37">
        <f t="shared" si="28"/>
        <v>0.2099231224561432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758707729</v>
      </c>
      <c r="O170" s="37">
        <f t="shared" si="32"/>
        <v>0.2099231224561432</v>
      </c>
      <c r="P170" s="32">
        <f>SUM(P105,P107:P111,P113:P120,P122:P125,P127:P131,P133:P136,P138:P143,P145:P149,P151:P156,P158:P162,P164:P168)</f>
        <v>724987538</v>
      </c>
      <c r="Q170" s="32">
        <f>SUM(Q105,Q107:Q111,Q113:Q120,Q122:Q125,Q127:Q131,Q133:Q136,Q138:Q143,Q145:Q149,Q151:Q156,Q158:Q162,Q164:Q168)</f>
        <v>3142307730</v>
      </c>
      <c r="R170" s="32">
        <f>SUM(R105,R107:R111,R113:R120,R122:R125,R127:R131,R133:R136,R138:R143,R145:R149,R151:R156,R158:R162,R164:R168)</f>
        <v>3292029610</v>
      </c>
      <c r="S170" s="32">
        <f>SUM(S105,S107:S111,S113:S120,S122:S125,S127:S131,S133:S136,S138:S143,S145:S149,S151:S156,S158:S162,S164:S168)</f>
        <v>724987538</v>
      </c>
      <c r="T170" s="37">
        <f t="shared" si="33"/>
        <v>0.23071818558012458</v>
      </c>
      <c r="U170" s="37">
        <f t="shared" si="34"/>
        <v>4.6511407758846213E-2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450000</v>
      </c>
      <c r="R173" s="31">
        <v>100000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18651951</v>
      </c>
      <c r="E175" s="31">
        <v>18651951</v>
      </c>
      <c r="F175" s="31">
        <v>3739650</v>
      </c>
      <c r="G175" s="36">
        <f t="shared" si="35"/>
        <v>0.20049645208696934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3739650</v>
      </c>
      <c r="O175" s="36">
        <f t="shared" si="39"/>
        <v>0.20049645208696934</v>
      </c>
      <c r="P175" s="31">
        <v>4308663</v>
      </c>
      <c r="Q175" s="31">
        <v>18369422</v>
      </c>
      <c r="R175" s="31">
        <v>18368525</v>
      </c>
      <c r="S175" s="31">
        <v>4308663</v>
      </c>
      <c r="T175" s="36">
        <f t="shared" si="40"/>
        <v>0.23455626420907527</v>
      </c>
      <c r="U175" s="36">
        <f t="shared" si="41"/>
        <v>-0.13206254469193812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21361481</v>
      </c>
      <c r="E176" s="31">
        <v>21361481</v>
      </c>
      <c r="F176" s="31">
        <v>4447838</v>
      </c>
      <c r="G176" s="36">
        <f t="shared" si="35"/>
        <v>0.20821767928918411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4447838</v>
      </c>
      <c r="O176" s="36">
        <f t="shared" si="39"/>
        <v>0.20821767928918411</v>
      </c>
      <c r="P176" s="31">
        <v>8797168</v>
      </c>
      <c r="Q176" s="31">
        <v>33829131</v>
      </c>
      <c r="R176" s="31">
        <v>20768360</v>
      </c>
      <c r="S176" s="31">
        <v>8797168</v>
      </c>
      <c r="T176" s="36">
        <f t="shared" si="40"/>
        <v>0.26004711737939706</v>
      </c>
      <c r="U176" s="36">
        <f t="shared" si="41"/>
        <v>-0.49440115273460727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84533370</v>
      </c>
      <c r="E178" s="31">
        <v>84533370</v>
      </c>
      <c r="F178" s="31">
        <v>17760400</v>
      </c>
      <c r="G178" s="36">
        <f t="shared" si="35"/>
        <v>0.21009927795378322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17760400</v>
      </c>
      <c r="O178" s="36">
        <f t="shared" si="39"/>
        <v>0.21009927795378322</v>
      </c>
      <c r="P178" s="31">
        <v>20789840</v>
      </c>
      <c r="Q178" s="31">
        <v>90663974</v>
      </c>
      <c r="R178" s="31">
        <v>82351377</v>
      </c>
      <c r="S178" s="31">
        <v>20789840</v>
      </c>
      <c r="T178" s="36">
        <f t="shared" si="40"/>
        <v>0.22930651594866114</v>
      </c>
      <c r="U178" s="36">
        <f t="shared" si="41"/>
        <v>-0.14571733115791174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124546802</v>
      </c>
      <c r="E179" s="32">
        <f>SUM(E173:E178)</f>
        <v>124546802</v>
      </c>
      <c r="F179" s="32">
        <f>SUM(F173:F178)</f>
        <v>25947888</v>
      </c>
      <c r="G179" s="37">
        <f t="shared" si="35"/>
        <v>0.20833845256018696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25947888</v>
      </c>
      <c r="O179" s="37">
        <f t="shared" si="39"/>
        <v>0.20833845256018696</v>
      </c>
      <c r="P179" s="32">
        <f>SUM(P173:P178)</f>
        <v>33895671</v>
      </c>
      <c r="Q179" s="32">
        <f>SUM(Q173:Q178)</f>
        <v>143312527</v>
      </c>
      <c r="R179" s="32">
        <f>SUM(R173:R178)</f>
        <v>121588262</v>
      </c>
      <c r="S179" s="32">
        <f>SUM(S173:S178)</f>
        <v>33895671</v>
      </c>
      <c r="T179" s="37">
        <f t="shared" si="40"/>
        <v>0.23651575831888025</v>
      </c>
      <c r="U179" s="37">
        <f t="shared" si="41"/>
        <v>-0.23447781871614226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26708852</v>
      </c>
      <c r="E180" s="31">
        <v>26708852</v>
      </c>
      <c r="F180" s="31">
        <v>6326972</v>
      </c>
      <c r="G180" s="36">
        <f t="shared" si="35"/>
        <v>0.23688670707374468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6326972</v>
      </c>
      <c r="O180" s="36">
        <f t="shared" si="39"/>
        <v>0.23688670707374468</v>
      </c>
      <c r="P180" s="31">
        <v>5907580</v>
      </c>
      <c r="Q180" s="31">
        <v>26503893</v>
      </c>
      <c r="R180" s="31">
        <v>26606306</v>
      </c>
      <c r="S180" s="31">
        <v>5907580</v>
      </c>
      <c r="T180" s="36">
        <f t="shared" si="40"/>
        <v>0.22289480266163164</v>
      </c>
      <c r="U180" s="36">
        <f t="shared" si="41"/>
        <v>7.0992182924310754E-2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1656777</v>
      </c>
      <c r="E181" s="31">
        <v>1656777</v>
      </c>
      <c r="F181" s="31">
        <v>288952</v>
      </c>
      <c r="G181" s="36">
        <f t="shared" si="35"/>
        <v>0.17440609086195669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288952</v>
      </c>
      <c r="O181" s="36">
        <f t="shared" si="39"/>
        <v>0.17440609086195669</v>
      </c>
      <c r="P181" s="31">
        <v>448380</v>
      </c>
      <c r="Q181" s="31">
        <v>1352582</v>
      </c>
      <c r="R181" s="31">
        <v>1855412</v>
      </c>
      <c r="S181" s="31">
        <v>448380</v>
      </c>
      <c r="T181" s="36">
        <f t="shared" si="40"/>
        <v>0.33149931020817963</v>
      </c>
      <c r="U181" s="36">
        <f t="shared" si="41"/>
        <v>-0.35556447656006063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8414230</v>
      </c>
      <c r="E182" s="31">
        <v>8414230</v>
      </c>
      <c r="F182" s="31">
        <v>1728920</v>
      </c>
      <c r="G182" s="36">
        <f t="shared" si="35"/>
        <v>0.20547572386302729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1728920</v>
      </c>
      <c r="O182" s="36">
        <f t="shared" si="39"/>
        <v>0.20547572386302729</v>
      </c>
      <c r="P182" s="31">
        <v>1009073</v>
      </c>
      <c r="Q182" s="31">
        <v>5478228</v>
      </c>
      <c r="R182" s="31">
        <v>7990723</v>
      </c>
      <c r="S182" s="31">
        <v>1009073</v>
      </c>
      <c r="T182" s="36">
        <f t="shared" si="40"/>
        <v>0.18419697026118664</v>
      </c>
      <c r="U182" s="36">
        <f t="shared" si="41"/>
        <v>0.71337455268350247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8010015</v>
      </c>
      <c r="E183" s="31">
        <v>8010015</v>
      </c>
      <c r="F183" s="31">
        <v>2043399</v>
      </c>
      <c r="G183" s="36">
        <f t="shared" si="35"/>
        <v>0.25510551478368015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2043399</v>
      </c>
      <c r="O183" s="36">
        <f t="shared" si="39"/>
        <v>0.25510551478368015</v>
      </c>
      <c r="P183" s="31">
        <v>2296367</v>
      </c>
      <c r="Q183" s="31">
        <v>12110263</v>
      </c>
      <c r="R183" s="31">
        <v>9485433</v>
      </c>
      <c r="S183" s="31">
        <v>2296367</v>
      </c>
      <c r="T183" s="36">
        <f t="shared" si="40"/>
        <v>0.18962156313203107</v>
      </c>
      <c r="U183" s="36">
        <f t="shared" si="41"/>
        <v>-0.11016009200619936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44789874</v>
      </c>
      <c r="E185" s="32">
        <f>SUM(E180:E184)</f>
        <v>44789874</v>
      </c>
      <c r="F185" s="32">
        <f>SUM(F180:F184)</f>
        <v>10388243</v>
      </c>
      <c r="G185" s="37">
        <f t="shared" si="35"/>
        <v>0.23193284714308418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10388243</v>
      </c>
      <c r="O185" s="37">
        <f t="shared" si="39"/>
        <v>0.23193284714308418</v>
      </c>
      <c r="P185" s="32">
        <f>SUM(P180:P184)</f>
        <v>9661400</v>
      </c>
      <c r="Q185" s="32">
        <f>SUM(Q180:Q184)</f>
        <v>45444966</v>
      </c>
      <c r="R185" s="32">
        <f>SUM(R180:R184)</f>
        <v>45937874</v>
      </c>
      <c r="S185" s="32">
        <f>SUM(S180:S184)</f>
        <v>9661400</v>
      </c>
      <c r="T185" s="37">
        <f t="shared" si="40"/>
        <v>0.21259560409837253</v>
      </c>
      <c r="U185" s="37">
        <f t="shared" si="41"/>
        <v>7.5231643447119412E-2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17260147</v>
      </c>
      <c r="E186" s="31">
        <v>17260147</v>
      </c>
      <c r="F186" s="31">
        <v>5057223</v>
      </c>
      <c r="G186" s="36">
        <f t="shared" si="35"/>
        <v>0.29299999588647768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5057223</v>
      </c>
      <c r="O186" s="36">
        <f t="shared" si="39"/>
        <v>0.29299999588647768</v>
      </c>
      <c r="P186" s="31">
        <v>4748510</v>
      </c>
      <c r="Q186" s="31">
        <v>14966899</v>
      </c>
      <c r="R186" s="31">
        <v>14533493</v>
      </c>
      <c r="S186" s="31">
        <v>4748510</v>
      </c>
      <c r="T186" s="36">
        <f t="shared" si="40"/>
        <v>0.31726745800850265</v>
      </c>
      <c r="U186" s="36">
        <f t="shared" si="41"/>
        <v>6.5012603953661152E-2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15220230</v>
      </c>
      <c r="E187" s="31">
        <v>15220230</v>
      </c>
      <c r="F187" s="31">
        <v>4179672</v>
      </c>
      <c r="G187" s="36">
        <f t="shared" si="35"/>
        <v>0.27461293291888494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4179672</v>
      </c>
      <c r="O187" s="36">
        <f t="shared" si="39"/>
        <v>0.27461293291888494</v>
      </c>
      <c r="P187" s="31">
        <v>3951156</v>
      </c>
      <c r="Q187" s="31">
        <v>17077225</v>
      </c>
      <c r="R187" s="31">
        <v>17802656</v>
      </c>
      <c r="S187" s="31">
        <v>3951156</v>
      </c>
      <c r="T187" s="36">
        <f t="shared" si="40"/>
        <v>0.23136990933831464</v>
      </c>
      <c r="U187" s="36">
        <f t="shared" si="41"/>
        <v>5.7835225944002255E-2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71880903</v>
      </c>
      <c r="E188" s="31">
        <v>71880903</v>
      </c>
      <c r="F188" s="31">
        <v>23724526</v>
      </c>
      <c r="G188" s="36">
        <f t="shared" si="35"/>
        <v>0.33005325489581011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23724526</v>
      </c>
      <c r="O188" s="36">
        <f t="shared" si="39"/>
        <v>0.33005325489581011</v>
      </c>
      <c r="P188" s="31">
        <v>16203361</v>
      </c>
      <c r="Q188" s="31">
        <v>67298298</v>
      </c>
      <c r="R188" s="31">
        <v>72523339</v>
      </c>
      <c r="S188" s="31">
        <v>16203361</v>
      </c>
      <c r="T188" s="36">
        <f t="shared" si="40"/>
        <v>0.24076925392674864</v>
      </c>
      <c r="U188" s="36">
        <f t="shared" si="41"/>
        <v>0.46417314284363598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17046560</v>
      </c>
      <c r="E189" s="31">
        <v>17046560</v>
      </c>
      <c r="F189" s="31">
        <v>2372504</v>
      </c>
      <c r="G189" s="36">
        <f t="shared" si="35"/>
        <v>0.13917787518420138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2372504</v>
      </c>
      <c r="O189" s="36">
        <f t="shared" si="39"/>
        <v>0.13917787518420138</v>
      </c>
      <c r="P189" s="31">
        <v>2557984</v>
      </c>
      <c r="Q189" s="31">
        <v>16301563</v>
      </c>
      <c r="R189" s="31">
        <v>14738236</v>
      </c>
      <c r="S189" s="31">
        <v>2557984</v>
      </c>
      <c r="T189" s="36">
        <f t="shared" si="40"/>
        <v>0.15691648708777189</v>
      </c>
      <c r="U189" s="36">
        <f t="shared" si="41"/>
        <v>-7.2510226803607858E-2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52512000</v>
      </c>
      <c r="E190" s="31">
        <v>52512000</v>
      </c>
      <c r="F190" s="31">
        <v>9845049</v>
      </c>
      <c r="G190" s="36">
        <f t="shared" si="35"/>
        <v>0.18748188985374772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9845049</v>
      </c>
      <c r="O190" s="36">
        <f t="shared" si="39"/>
        <v>0.18748188985374772</v>
      </c>
      <c r="P190" s="31">
        <v>9738704</v>
      </c>
      <c r="Q190" s="31">
        <v>49753000</v>
      </c>
      <c r="R190" s="31">
        <v>48678000</v>
      </c>
      <c r="S190" s="31">
        <v>9738704</v>
      </c>
      <c r="T190" s="36">
        <f t="shared" si="40"/>
        <v>0.19574104074126183</v>
      </c>
      <c r="U190" s="36">
        <f t="shared" si="41"/>
        <v>1.0919830811163322E-2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173919840</v>
      </c>
      <c r="E191" s="32">
        <f>SUM(E186:E190)</f>
        <v>173919840</v>
      </c>
      <c r="F191" s="32">
        <f>SUM(F186:F190)</f>
        <v>45178974</v>
      </c>
      <c r="G191" s="37">
        <f t="shared" si="35"/>
        <v>0.25976894872948364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45178974</v>
      </c>
      <c r="O191" s="37">
        <f t="shared" si="39"/>
        <v>0.25976894872948364</v>
      </c>
      <c r="P191" s="32">
        <f>SUM(P186:P190)</f>
        <v>37199715</v>
      </c>
      <c r="Q191" s="32">
        <f>SUM(Q186:Q190)</f>
        <v>165396985</v>
      </c>
      <c r="R191" s="32">
        <f>SUM(R186:R190)</f>
        <v>168275724</v>
      </c>
      <c r="S191" s="32">
        <f>SUM(S186:S190)</f>
        <v>37199715</v>
      </c>
      <c r="T191" s="37">
        <f t="shared" si="40"/>
        <v>0.2249116874772536</v>
      </c>
      <c r="U191" s="37">
        <f t="shared" si="41"/>
        <v>0.21449785300774482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9664</v>
      </c>
      <c r="E192" s="31">
        <v>9664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5384</v>
      </c>
      <c r="Q192" s="31">
        <v>1649442</v>
      </c>
      <c r="R192" s="31">
        <v>316086</v>
      </c>
      <c r="S192" s="31">
        <v>5384</v>
      </c>
      <c r="T192" s="36">
        <f t="shared" si="40"/>
        <v>3.2641341738600086E-3</v>
      </c>
      <c r="U192" s="36">
        <f t="shared" si="41"/>
        <v>-1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25084143</v>
      </c>
      <c r="E193" s="31">
        <v>25084143</v>
      </c>
      <c r="F193" s="31">
        <v>4483827</v>
      </c>
      <c r="G193" s="36">
        <f t="shared" si="35"/>
        <v>0.17875145266075065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4483827</v>
      </c>
      <c r="O193" s="36">
        <f t="shared" si="39"/>
        <v>0.17875145266075065</v>
      </c>
      <c r="P193" s="31">
        <v>4984075</v>
      </c>
      <c r="Q193" s="31">
        <v>23546053</v>
      </c>
      <c r="R193" s="31">
        <v>23799778</v>
      </c>
      <c r="S193" s="31">
        <v>4984075</v>
      </c>
      <c r="T193" s="36">
        <f t="shared" si="40"/>
        <v>0.21167348090144875</v>
      </c>
      <c r="U193" s="36">
        <f t="shared" si="41"/>
        <v>-0.10036927614452029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20733652</v>
      </c>
      <c r="E194" s="31">
        <v>20733652</v>
      </c>
      <c r="F194" s="31">
        <v>4048714</v>
      </c>
      <c r="G194" s="36">
        <f t="shared" si="35"/>
        <v>0.1952725935594945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4048714</v>
      </c>
      <c r="O194" s="36">
        <f t="shared" si="39"/>
        <v>0.1952725935594945</v>
      </c>
      <c r="P194" s="31">
        <v>1653408</v>
      </c>
      <c r="Q194" s="31">
        <v>21662819</v>
      </c>
      <c r="R194" s="31">
        <v>24723891</v>
      </c>
      <c r="S194" s="31">
        <v>1653408</v>
      </c>
      <c r="T194" s="36">
        <f t="shared" si="40"/>
        <v>7.632469255270978E-2</v>
      </c>
      <c r="U194" s="36">
        <f t="shared" si="41"/>
        <v>1.4487083647835259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57576054</v>
      </c>
      <c r="E195" s="31">
        <v>57576054</v>
      </c>
      <c r="F195" s="31">
        <v>20786093</v>
      </c>
      <c r="G195" s="36">
        <f t="shared" si="35"/>
        <v>0.3610197565814427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20786093</v>
      </c>
      <c r="O195" s="36">
        <f t="shared" si="39"/>
        <v>0.3610197565814427</v>
      </c>
      <c r="P195" s="31">
        <v>14958351</v>
      </c>
      <c r="Q195" s="31">
        <v>56044245</v>
      </c>
      <c r="R195" s="31">
        <v>54863508</v>
      </c>
      <c r="S195" s="31">
        <v>14958351</v>
      </c>
      <c r="T195" s="36">
        <f t="shared" si="40"/>
        <v>0.26690253388193558</v>
      </c>
      <c r="U195" s="36">
        <f t="shared" si="41"/>
        <v>0.38959789083703145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20582041</v>
      </c>
      <c r="E196" s="31">
        <v>20582041</v>
      </c>
      <c r="F196" s="31">
        <v>3335015</v>
      </c>
      <c r="G196" s="36">
        <f t="shared" si="35"/>
        <v>0.16203519369143227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3335015</v>
      </c>
      <c r="O196" s="36">
        <f t="shared" si="39"/>
        <v>0.16203519369143227</v>
      </c>
      <c r="P196" s="31">
        <v>3564324</v>
      </c>
      <c r="Q196" s="31">
        <v>20059456</v>
      </c>
      <c r="R196" s="31">
        <v>19079456</v>
      </c>
      <c r="S196" s="31">
        <v>3564324</v>
      </c>
      <c r="T196" s="36">
        <f t="shared" si="40"/>
        <v>0.17768796920514693</v>
      </c>
      <c r="U196" s="36">
        <f t="shared" si="41"/>
        <v>-6.4334499332832862E-2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39903410</v>
      </c>
      <c r="E197" s="31">
        <v>39903410</v>
      </c>
      <c r="F197" s="31">
        <v>8683271</v>
      </c>
      <c r="G197" s="36">
        <f t="shared" si="35"/>
        <v>0.21760724208783158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8683271</v>
      </c>
      <c r="O197" s="36">
        <f t="shared" si="39"/>
        <v>0.21760724208783158</v>
      </c>
      <c r="P197" s="31">
        <v>9189931</v>
      </c>
      <c r="Q197" s="31">
        <v>47015325</v>
      </c>
      <c r="R197" s="31">
        <v>45698378</v>
      </c>
      <c r="S197" s="31">
        <v>9189931</v>
      </c>
      <c r="T197" s="36">
        <f t="shared" si="40"/>
        <v>0.19546671218374009</v>
      </c>
      <c r="U197" s="36">
        <f t="shared" si="41"/>
        <v>-5.513207879362747E-2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163888964</v>
      </c>
      <c r="E198" s="32">
        <f>SUM(E192:E197)</f>
        <v>163888964</v>
      </c>
      <c r="F198" s="32">
        <f>SUM(F192:F197)</f>
        <v>41336920</v>
      </c>
      <c r="G198" s="37">
        <f t="shared" si="35"/>
        <v>0.25222515898019832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41336920</v>
      </c>
      <c r="O198" s="37">
        <f t="shared" si="39"/>
        <v>0.25222515898019832</v>
      </c>
      <c r="P198" s="32">
        <f>SUM(P192:P197)</f>
        <v>34355473</v>
      </c>
      <c r="Q198" s="32">
        <f>SUM(Q192:Q197)</f>
        <v>169977340</v>
      </c>
      <c r="R198" s="32">
        <f>SUM(R192:R197)</f>
        <v>168481097</v>
      </c>
      <c r="S198" s="32">
        <f>SUM(S192:S197)</f>
        <v>34355473</v>
      </c>
      <c r="T198" s="37">
        <f t="shared" si="40"/>
        <v>0.20211795878203531</v>
      </c>
      <c r="U198" s="37">
        <f t="shared" si="41"/>
        <v>0.20321207628257665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0</v>
      </c>
      <c r="E199" s="31">
        <v>0</v>
      </c>
      <c r="F199" s="31">
        <v>0</v>
      </c>
      <c r="G199" s="36">
        <f t="shared" si="35"/>
        <v>0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0</v>
      </c>
      <c r="O199" s="36">
        <f t="shared" si="39"/>
        <v>0</v>
      </c>
      <c r="P199" s="31">
        <v>0</v>
      </c>
      <c r="Q199" s="31">
        <v>0</v>
      </c>
      <c r="R199" s="31">
        <v>0</v>
      </c>
      <c r="S199" s="31">
        <v>0</v>
      </c>
      <c r="T199" s="36">
        <f t="shared" si="40"/>
        <v>0</v>
      </c>
      <c r="U199" s="36">
        <f t="shared" si="41"/>
        <v>0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23464652</v>
      </c>
      <c r="E200" s="31">
        <v>23464652</v>
      </c>
      <c r="F200" s="31">
        <v>5214354</v>
      </c>
      <c r="G200" s="36">
        <f t="shared" si="35"/>
        <v>0.22222166346213018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5214354</v>
      </c>
      <c r="O200" s="36">
        <f t="shared" si="39"/>
        <v>0.22222166346213018</v>
      </c>
      <c r="P200" s="31">
        <v>4665976</v>
      </c>
      <c r="Q200" s="31">
        <v>63643348</v>
      </c>
      <c r="R200" s="31">
        <v>21810654</v>
      </c>
      <c r="S200" s="31">
        <v>4665976</v>
      </c>
      <c r="T200" s="36">
        <f t="shared" si="40"/>
        <v>7.3314433426726708E-2</v>
      </c>
      <c r="U200" s="36">
        <f t="shared" si="41"/>
        <v>0.11752696541945351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2136890</v>
      </c>
      <c r="E201" s="31">
        <v>2136890</v>
      </c>
      <c r="F201" s="31">
        <v>27400</v>
      </c>
      <c r="G201" s="36">
        <f t="shared" si="35"/>
        <v>1.2822372700513363E-2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27400</v>
      </c>
      <c r="O201" s="36">
        <f t="shared" si="39"/>
        <v>1.2822372700513363E-2</v>
      </c>
      <c r="P201" s="31">
        <v>8600</v>
      </c>
      <c r="Q201" s="31">
        <v>19251098</v>
      </c>
      <c r="R201" s="31">
        <v>630000</v>
      </c>
      <c r="S201" s="31">
        <v>8600</v>
      </c>
      <c r="T201" s="36">
        <f t="shared" si="40"/>
        <v>4.4672776586561453E-4</v>
      </c>
      <c r="U201" s="36">
        <f t="shared" si="41"/>
        <v>2.1860465116279069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51819413</v>
      </c>
      <c r="E202" s="31">
        <v>51819413</v>
      </c>
      <c r="F202" s="31">
        <v>10349975</v>
      </c>
      <c r="G202" s="36">
        <f t="shared" si="35"/>
        <v>0.19973161409605314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10349975</v>
      </c>
      <c r="O202" s="36">
        <f t="shared" si="39"/>
        <v>0.19973161409605314</v>
      </c>
      <c r="P202" s="31">
        <v>53271</v>
      </c>
      <c r="Q202" s="31">
        <v>46594793</v>
      </c>
      <c r="R202" s="31">
        <v>44664793</v>
      </c>
      <c r="S202" s="31">
        <v>53271</v>
      </c>
      <c r="T202" s="36">
        <f t="shared" si="40"/>
        <v>1.1432822547360604E-3</v>
      </c>
      <c r="U202" s="36">
        <f t="shared" si="41"/>
        <v>193.28910664338946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77420955</v>
      </c>
      <c r="E204" s="32">
        <f>SUM(E199:E203)</f>
        <v>77420955</v>
      </c>
      <c r="F204" s="32">
        <f>SUM(F199:F203)</f>
        <v>15591729</v>
      </c>
      <c r="G204" s="37">
        <f t="shared" si="35"/>
        <v>0.20138900379102789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15591729</v>
      </c>
      <c r="O204" s="37">
        <f t="shared" si="39"/>
        <v>0.20138900379102789</v>
      </c>
      <c r="P204" s="32">
        <f>SUM(P199:P203)</f>
        <v>4727847</v>
      </c>
      <c r="Q204" s="32">
        <f>SUM(Q199:Q203)</f>
        <v>129489239</v>
      </c>
      <c r="R204" s="32">
        <f>SUM(R199:R203)</f>
        <v>67105447</v>
      </c>
      <c r="S204" s="32">
        <f>SUM(S199:S203)</f>
        <v>4727847</v>
      </c>
      <c r="T204" s="37">
        <f t="shared" si="40"/>
        <v>3.6511505021664385E-2</v>
      </c>
      <c r="U204" s="37">
        <f t="shared" si="41"/>
        <v>2.2978497400613853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584566435</v>
      </c>
      <c r="E205" s="32">
        <f>SUM(E173:E178,E180:E184,E186:E190,E192:E197,E199:E203)</f>
        <v>584566435</v>
      </c>
      <c r="F205" s="32">
        <f>SUM(F173:F178,F180:F184,F186:F190,F192:F197,F199:F203)</f>
        <v>138443754</v>
      </c>
      <c r="G205" s="37">
        <f t="shared" si="35"/>
        <v>0.23683151428288898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138443754</v>
      </c>
      <c r="O205" s="37">
        <f t="shared" si="39"/>
        <v>0.23683151428288898</v>
      </c>
      <c r="P205" s="32">
        <f>SUM(P173:P178,P180:P184,P186:P190,P192:P197,P199:P203)</f>
        <v>119840106</v>
      </c>
      <c r="Q205" s="32">
        <f>SUM(Q173:Q178,Q180:Q184,Q186:Q190,Q192:Q197,Q199:Q203)</f>
        <v>653621057</v>
      </c>
      <c r="R205" s="32">
        <f>SUM(R173:R178,R180:R184,R186:R190,R192:R197,R199:R203)</f>
        <v>571388404</v>
      </c>
      <c r="S205" s="32">
        <f>SUM(S173:S178,S180:S184,S186:S190,S192:S197,S199:S203)</f>
        <v>119840106</v>
      </c>
      <c r="T205" s="37">
        <f t="shared" si="40"/>
        <v>0.183347988435446</v>
      </c>
      <c r="U205" s="37">
        <f t="shared" si="41"/>
        <v>0.15523724586825716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28844438</v>
      </c>
      <c r="E208" s="31">
        <v>28844438</v>
      </c>
      <c r="F208" s="31">
        <v>7340149</v>
      </c>
      <c r="G208" s="36">
        <f t="shared" ref="G208:G231" si="42">IF(($D208     =0),0,($F208     /$D208     ))</f>
        <v>0.25447363543709883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7340149</v>
      </c>
      <c r="O208" s="36">
        <f t="shared" ref="O208:O231" si="46">IF(($D208     =0),0,($N208     /$D208     ))</f>
        <v>0.25447363543709883</v>
      </c>
      <c r="P208" s="31">
        <v>8968216</v>
      </c>
      <c r="Q208" s="31">
        <v>38049196</v>
      </c>
      <c r="R208" s="31">
        <v>35838080</v>
      </c>
      <c r="S208" s="31">
        <v>8968216</v>
      </c>
      <c r="T208" s="36">
        <f t="shared" ref="T208:T231" si="47">IF(($Q208     =0),0,($S208     /$Q208     ))</f>
        <v>0.2357005388497565</v>
      </c>
      <c r="U208" s="36">
        <f t="shared" ref="U208:U231" si="48">IF(($P208     =0),0,(($F208     /$P208     )-1))</f>
        <v>-0.18153744289834228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29666852</v>
      </c>
      <c r="E209" s="31">
        <v>29666852</v>
      </c>
      <c r="F209" s="31">
        <v>5698797</v>
      </c>
      <c r="G209" s="36">
        <f t="shared" si="42"/>
        <v>0.19209308085670834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5698797</v>
      </c>
      <c r="O209" s="36">
        <f t="shared" si="46"/>
        <v>0.19209308085670834</v>
      </c>
      <c r="P209" s="31">
        <v>4801328</v>
      </c>
      <c r="Q209" s="31">
        <v>32560836</v>
      </c>
      <c r="R209" s="31">
        <v>27358169</v>
      </c>
      <c r="S209" s="31">
        <v>4801328</v>
      </c>
      <c r="T209" s="36">
        <f t="shared" si="47"/>
        <v>0.14745714759903586</v>
      </c>
      <c r="U209" s="36">
        <f t="shared" si="48"/>
        <v>0.18692099352512481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32635427</v>
      </c>
      <c r="E210" s="31">
        <v>32635427</v>
      </c>
      <c r="F210" s="31">
        <v>7492147</v>
      </c>
      <c r="G210" s="36">
        <f t="shared" si="42"/>
        <v>0.22957098125298009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7492147</v>
      </c>
      <c r="O210" s="36">
        <f t="shared" si="46"/>
        <v>0.22957098125298009</v>
      </c>
      <c r="P210" s="31">
        <v>2658401</v>
      </c>
      <c r="Q210" s="31">
        <v>29405780</v>
      </c>
      <c r="R210" s="31">
        <v>31179881</v>
      </c>
      <c r="S210" s="31">
        <v>2658401</v>
      </c>
      <c r="T210" s="36">
        <f t="shared" si="47"/>
        <v>9.0404029411904729E-2</v>
      </c>
      <c r="U210" s="36">
        <f t="shared" si="48"/>
        <v>1.8182907695264934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18376785</v>
      </c>
      <c r="E211" s="31">
        <v>18376785</v>
      </c>
      <c r="F211" s="31">
        <v>4244631</v>
      </c>
      <c r="G211" s="36">
        <f t="shared" si="42"/>
        <v>0.23097788867856919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4244631</v>
      </c>
      <c r="O211" s="36">
        <f t="shared" si="46"/>
        <v>0.23097788867856919</v>
      </c>
      <c r="P211" s="31">
        <v>3812835</v>
      </c>
      <c r="Q211" s="31">
        <v>14327265</v>
      </c>
      <c r="R211" s="31">
        <v>19339850</v>
      </c>
      <c r="S211" s="31">
        <v>3812835</v>
      </c>
      <c r="T211" s="36">
        <f t="shared" si="47"/>
        <v>0.26612441383613689</v>
      </c>
      <c r="U211" s="36">
        <f t="shared" si="48"/>
        <v>0.11324801623988456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44146227</v>
      </c>
      <c r="E212" s="31">
        <v>44146227</v>
      </c>
      <c r="F212" s="31">
        <v>15056107</v>
      </c>
      <c r="G212" s="36">
        <f t="shared" si="42"/>
        <v>0.3410508218516613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15056107</v>
      </c>
      <c r="O212" s="36">
        <f t="shared" si="46"/>
        <v>0.3410508218516613</v>
      </c>
      <c r="P212" s="31">
        <v>11442525</v>
      </c>
      <c r="Q212" s="31">
        <v>44938687</v>
      </c>
      <c r="R212" s="31">
        <v>44938687</v>
      </c>
      <c r="S212" s="31">
        <v>11442525</v>
      </c>
      <c r="T212" s="36">
        <f t="shared" si="47"/>
        <v>0.25462526308345412</v>
      </c>
      <c r="U212" s="36">
        <f t="shared" si="48"/>
        <v>0.31580284945848924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6469632</v>
      </c>
      <c r="E213" s="31">
        <v>6469632</v>
      </c>
      <c r="F213" s="31">
        <v>75685</v>
      </c>
      <c r="G213" s="36">
        <f t="shared" si="42"/>
        <v>1.1698501553102248E-2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75685</v>
      </c>
      <c r="O213" s="36">
        <f t="shared" si="46"/>
        <v>1.1698501553102248E-2</v>
      </c>
      <c r="P213" s="31">
        <v>49691</v>
      </c>
      <c r="Q213" s="31">
        <v>5444000</v>
      </c>
      <c r="R213" s="31">
        <v>6144000</v>
      </c>
      <c r="S213" s="31">
        <v>49691</v>
      </c>
      <c r="T213" s="36">
        <f t="shared" si="47"/>
        <v>9.127663482733285E-3</v>
      </c>
      <c r="U213" s="36">
        <f t="shared" si="48"/>
        <v>0.52311283733472869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105869741</v>
      </c>
      <c r="E214" s="31">
        <v>105869741</v>
      </c>
      <c r="F214" s="31">
        <v>22443619</v>
      </c>
      <c r="G214" s="36">
        <f t="shared" si="42"/>
        <v>0.21199276382474574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22443619</v>
      </c>
      <c r="O214" s="36">
        <f t="shared" si="46"/>
        <v>0.21199276382474574</v>
      </c>
      <c r="P214" s="31">
        <v>20514282</v>
      </c>
      <c r="Q214" s="31">
        <v>98874203</v>
      </c>
      <c r="R214" s="31">
        <v>98874203</v>
      </c>
      <c r="S214" s="31">
        <v>20514282</v>
      </c>
      <c r="T214" s="36">
        <f t="shared" si="47"/>
        <v>0.20747860794387391</v>
      </c>
      <c r="U214" s="36">
        <f t="shared" si="48"/>
        <v>9.4048478031061533E-2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266009102</v>
      </c>
      <c r="E216" s="32">
        <f>SUM(E208:E215)</f>
        <v>266009102</v>
      </c>
      <c r="F216" s="32">
        <f>SUM(F208:F215)</f>
        <v>62351135</v>
      </c>
      <c r="G216" s="37">
        <f t="shared" si="42"/>
        <v>0.23439474262801729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62351135</v>
      </c>
      <c r="O216" s="37">
        <f t="shared" si="46"/>
        <v>0.23439474262801729</v>
      </c>
      <c r="P216" s="32">
        <f>SUM(P208:P215)</f>
        <v>52247278</v>
      </c>
      <c r="Q216" s="32">
        <f>SUM(Q208:Q215)</f>
        <v>263599967</v>
      </c>
      <c r="R216" s="32">
        <f>SUM(R208:R215)</f>
        <v>263672870</v>
      </c>
      <c r="S216" s="32">
        <f>SUM(S208:S215)</f>
        <v>52247278</v>
      </c>
      <c r="T216" s="37">
        <f t="shared" si="47"/>
        <v>0.198206694009184</v>
      </c>
      <c r="U216" s="37">
        <f t="shared" si="48"/>
        <v>0.19338532813135267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44859880</v>
      </c>
      <c r="E217" s="31">
        <v>44859880</v>
      </c>
      <c r="F217" s="31">
        <v>7306831</v>
      </c>
      <c r="G217" s="36">
        <f t="shared" si="42"/>
        <v>0.16288119807721288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7306831</v>
      </c>
      <c r="O217" s="36">
        <f t="shared" si="46"/>
        <v>0.16288119807721288</v>
      </c>
      <c r="P217" s="31">
        <v>4799472</v>
      </c>
      <c r="Q217" s="31">
        <v>23181434</v>
      </c>
      <c r="R217" s="31">
        <v>23969672</v>
      </c>
      <c r="S217" s="31">
        <v>4799472</v>
      </c>
      <c r="T217" s="36">
        <f t="shared" si="47"/>
        <v>0.20703947823072549</v>
      </c>
      <c r="U217" s="36">
        <f t="shared" si="48"/>
        <v>0.5224239249650795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293080360</v>
      </c>
      <c r="E218" s="31">
        <v>293080360</v>
      </c>
      <c r="F218" s="31">
        <v>41527502</v>
      </c>
      <c r="G218" s="36">
        <f t="shared" si="42"/>
        <v>0.14169322707260221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41527502</v>
      </c>
      <c r="O218" s="36">
        <f t="shared" si="46"/>
        <v>0.14169322707260221</v>
      </c>
      <c r="P218" s="31">
        <v>37622646</v>
      </c>
      <c r="Q218" s="31">
        <v>190715362</v>
      </c>
      <c r="R218" s="31">
        <v>286808382</v>
      </c>
      <c r="S218" s="31">
        <v>37622646</v>
      </c>
      <c r="T218" s="36">
        <f t="shared" si="47"/>
        <v>0.19727118783436018</v>
      </c>
      <c r="U218" s="36">
        <f t="shared" si="48"/>
        <v>0.10379004177430806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131766045</v>
      </c>
      <c r="E219" s="31">
        <v>131766045</v>
      </c>
      <c r="F219" s="31">
        <v>28691823</v>
      </c>
      <c r="G219" s="36">
        <f t="shared" si="42"/>
        <v>0.21774822944712349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28691823</v>
      </c>
      <c r="O219" s="36">
        <f t="shared" si="46"/>
        <v>0.21774822944712349</v>
      </c>
      <c r="P219" s="31">
        <v>23904200</v>
      </c>
      <c r="Q219" s="31">
        <v>131073961</v>
      </c>
      <c r="R219" s="31">
        <v>128414457</v>
      </c>
      <c r="S219" s="31">
        <v>23904200</v>
      </c>
      <c r="T219" s="36">
        <f t="shared" si="47"/>
        <v>0.18237184424448727</v>
      </c>
      <c r="U219" s="36">
        <f t="shared" si="48"/>
        <v>0.2002837576660168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26484596</v>
      </c>
      <c r="E220" s="31">
        <v>26484596</v>
      </c>
      <c r="F220" s="31">
        <v>2349702</v>
      </c>
      <c r="G220" s="36">
        <f t="shared" si="42"/>
        <v>8.871957118016828E-2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2349702</v>
      </c>
      <c r="O220" s="36">
        <f t="shared" si="46"/>
        <v>8.871957118016828E-2</v>
      </c>
      <c r="P220" s="31">
        <v>3133372</v>
      </c>
      <c r="Q220" s="31">
        <v>23403292</v>
      </c>
      <c r="R220" s="31">
        <v>32398292</v>
      </c>
      <c r="S220" s="31">
        <v>3133372</v>
      </c>
      <c r="T220" s="36">
        <f t="shared" si="47"/>
        <v>0.1338859507457327</v>
      </c>
      <c r="U220" s="36">
        <f t="shared" si="48"/>
        <v>-0.25010436041427575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49505314</v>
      </c>
      <c r="E222" s="31">
        <v>49505314</v>
      </c>
      <c r="F222" s="31">
        <v>16542395</v>
      </c>
      <c r="G222" s="36">
        <f t="shared" si="42"/>
        <v>0.33415392537455674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16542395</v>
      </c>
      <c r="O222" s="36">
        <f t="shared" si="46"/>
        <v>0.33415392537455674</v>
      </c>
      <c r="P222" s="31">
        <v>10968230</v>
      </c>
      <c r="Q222" s="31">
        <v>51847260</v>
      </c>
      <c r="R222" s="31">
        <v>48788611</v>
      </c>
      <c r="S222" s="31">
        <v>10968230</v>
      </c>
      <c r="T222" s="36">
        <f t="shared" si="47"/>
        <v>0.21154888416475626</v>
      </c>
      <c r="U222" s="36">
        <f t="shared" si="48"/>
        <v>0.5082100758280963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62562020</v>
      </c>
      <c r="E223" s="31">
        <v>62562020</v>
      </c>
      <c r="F223" s="31">
        <v>13968826</v>
      </c>
      <c r="G223" s="36">
        <f t="shared" si="42"/>
        <v>0.22327965113658416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13968826</v>
      </c>
      <c r="O223" s="36">
        <f t="shared" si="46"/>
        <v>0.22327965113658416</v>
      </c>
      <c r="P223" s="31">
        <v>13805960</v>
      </c>
      <c r="Q223" s="31">
        <v>54502595</v>
      </c>
      <c r="R223" s="31">
        <v>56790927</v>
      </c>
      <c r="S223" s="31">
        <v>13805960</v>
      </c>
      <c r="T223" s="36">
        <f t="shared" si="47"/>
        <v>0.25330830577883495</v>
      </c>
      <c r="U223" s="36">
        <f t="shared" si="48"/>
        <v>1.1796789212774828E-2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608258215</v>
      </c>
      <c r="E224" s="32">
        <f>SUM(E217:E223)</f>
        <v>608258215</v>
      </c>
      <c r="F224" s="32">
        <f>SUM(F217:F223)</f>
        <v>110387079</v>
      </c>
      <c r="G224" s="37">
        <f t="shared" si="42"/>
        <v>0.18148062167972528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110387079</v>
      </c>
      <c r="O224" s="37">
        <f t="shared" si="46"/>
        <v>0.18148062167972528</v>
      </c>
      <c r="P224" s="32">
        <f>SUM(P217:P223)</f>
        <v>94233880</v>
      </c>
      <c r="Q224" s="32">
        <f>SUM(Q217:Q223)</f>
        <v>474723904</v>
      </c>
      <c r="R224" s="32">
        <f>SUM(R217:R223)</f>
        <v>577170341</v>
      </c>
      <c r="S224" s="32">
        <f>SUM(S217:S223)</f>
        <v>94233880</v>
      </c>
      <c r="T224" s="37">
        <f t="shared" si="47"/>
        <v>0.19850249630572636</v>
      </c>
      <c r="U224" s="37">
        <f t="shared" si="48"/>
        <v>0.17141604484501749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31573972</v>
      </c>
      <c r="E225" s="31">
        <v>31573972</v>
      </c>
      <c r="F225" s="31">
        <v>7864498</v>
      </c>
      <c r="G225" s="36">
        <f t="shared" si="42"/>
        <v>0.24908168031567268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7864498</v>
      </c>
      <c r="O225" s="36">
        <f t="shared" si="46"/>
        <v>0.24908168031567268</v>
      </c>
      <c r="P225" s="31">
        <v>7534109</v>
      </c>
      <c r="Q225" s="31">
        <v>33530040</v>
      </c>
      <c r="R225" s="31">
        <v>33530040</v>
      </c>
      <c r="S225" s="31">
        <v>7534109</v>
      </c>
      <c r="T225" s="36">
        <f t="shared" si="47"/>
        <v>0.2246972863736518</v>
      </c>
      <c r="U225" s="36">
        <f t="shared" si="48"/>
        <v>4.3852431654492818E-2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37707344</v>
      </c>
      <c r="E226" s="31">
        <v>37707344</v>
      </c>
      <c r="F226" s="31">
        <v>10020199</v>
      </c>
      <c r="G226" s="36">
        <f t="shared" si="42"/>
        <v>0.26573600622732801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10020199</v>
      </c>
      <c r="O226" s="36">
        <f t="shared" si="46"/>
        <v>0.26573600622732801</v>
      </c>
      <c r="P226" s="31">
        <v>9527870</v>
      </c>
      <c r="Q226" s="31">
        <v>36273259</v>
      </c>
      <c r="R226" s="31">
        <v>36273259</v>
      </c>
      <c r="S226" s="31">
        <v>9527870</v>
      </c>
      <c r="T226" s="36">
        <f t="shared" si="47"/>
        <v>0.26266925726194051</v>
      </c>
      <c r="U226" s="36">
        <f t="shared" si="48"/>
        <v>5.1672514423475535E-2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12511891</v>
      </c>
      <c r="E227" s="31">
        <v>12511891</v>
      </c>
      <c r="F227" s="31">
        <v>2711421</v>
      </c>
      <c r="G227" s="36">
        <f t="shared" si="42"/>
        <v>0.2167075304604236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2711421</v>
      </c>
      <c r="O227" s="36">
        <f t="shared" si="46"/>
        <v>0.2167075304604236</v>
      </c>
      <c r="P227" s="31">
        <v>2931874</v>
      </c>
      <c r="Q227" s="31">
        <v>10055790</v>
      </c>
      <c r="R227" s="31">
        <v>10055790</v>
      </c>
      <c r="S227" s="31">
        <v>2931874</v>
      </c>
      <c r="T227" s="36">
        <f t="shared" si="47"/>
        <v>0.2915607823950182</v>
      </c>
      <c r="U227" s="36">
        <f t="shared" si="48"/>
        <v>-7.5191839758461665E-2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175420938</v>
      </c>
      <c r="E228" s="31">
        <v>175420938</v>
      </c>
      <c r="F228" s="31">
        <v>40644535</v>
      </c>
      <c r="G228" s="36">
        <f t="shared" si="42"/>
        <v>0.23169717060799208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40644535</v>
      </c>
      <c r="O228" s="36">
        <f t="shared" si="46"/>
        <v>0.23169717060799208</v>
      </c>
      <c r="P228" s="31">
        <v>34442568</v>
      </c>
      <c r="Q228" s="31">
        <v>137640188</v>
      </c>
      <c r="R228" s="31">
        <v>132960934</v>
      </c>
      <c r="S228" s="31">
        <v>34442568</v>
      </c>
      <c r="T228" s="36">
        <f t="shared" si="47"/>
        <v>0.25023627546919652</v>
      </c>
      <c r="U228" s="36">
        <f t="shared" si="48"/>
        <v>0.18006691603250946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257214145</v>
      </c>
      <c r="E230" s="32">
        <f>SUM(E225:E229)</f>
        <v>257214145</v>
      </c>
      <c r="F230" s="32">
        <f>SUM(F225:F229)</f>
        <v>61240653</v>
      </c>
      <c r="G230" s="37">
        <f t="shared" si="42"/>
        <v>0.2380920885980046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61240653</v>
      </c>
      <c r="O230" s="37">
        <f t="shared" si="46"/>
        <v>0.2380920885980046</v>
      </c>
      <c r="P230" s="32">
        <f>SUM(P225:P229)</f>
        <v>54436421</v>
      </c>
      <c r="Q230" s="32">
        <f>SUM(Q225:Q229)</f>
        <v>217499277</v>
      </c>
      <c r="R230" s="32">
        <f>SUM(R225:R229)</f>
        <v>212820023</v>
      </c>
      <c r="S230" s="32">
        <f>SUM(S225:S229)</f>
        <v>54436421</v>
      </c>
      <c r="T230" s="37">
        <f t="shared" si="47"/>
        <v>0.25028322737826847</v>
      </c>
      <c r="U230" s="37">
        <f t="shared" si="48"/>
        <v>0.12499411010139694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1131481462</v>
      </c>
      <c r="E231" s="32">
        <f>SUM(E208:E215,E217:E223,E225:E229)</f>
        <v>1131481462</v>
      </c>
      <c r="F231" s="32">
        <f>SUM(F208:F215,F217:F223,F225:F229)</f>
        <v>233978867</v>
      </c>
      <c r="G231" s="37">
        <f t="shared" si="42"/>
        <v>0.20678983691559588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233978867</v>
      </c>
      <c r="O231" s="37">
        <f t="shared" si="46"/>
        <v>0.20678983691559588</v>
      </c>
      <c r="P231" s="32">
        <f>SUM(P208:P215,P217:P223,P225:P229)</f>
        <v>200917579</v>
      </c>
      <c r="Q231" s="32">
        <f>SUM(Q208:Q215,Q217:Q223,Q225:Q229)</f>
        <v>955823148</v>
      </c>
      <c r="R231" s="32">
        <f>SUM(R208:R215,R217:R223,R225:R229)</f>
        <v>1053663234</v>
      </c>
      <c r="S231" s="32">
        <f>SUM(S208:S215,S217:S223,S225:S229)</f>
        <v>200917579</v>
      </c>
      <c r="T231" s="37">
        <f t="shared" si="47"/>
        <v>0.2102037175186722</v>
      </c>
      <c r="U231" s="37">
        <f t="shared" si="48"/>
        <v>0.16455149501876098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98517294</v>
      </c>
      <c r="E235" s="31">
        <v>98517294</v>
      </c>
      <c r="F235" s="31">
        <v>24960670</v>
      </c>
      <c r="G235" s="36">
        <f t="shared" si="49"/>
        <v>0.25336333334531091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24960670</v>
      </c>
      <c r="O235" s="36">
        <f t="shared" si="53"/>
        <v>0.25336333334531091</v>
      </c>
      <c r="P235" s="31">
        <v>22386650</v>
      </c>
      <c r="Q235" s="31">
        <v>87223946</v>
      </c>
      <c r="R235" s="31">
        <v>88697231</v>
      </c>
      <c r="S235" s="31">
        <v>22386650</v>
      </c>
      <c r="T235" s="36">
        <f t="shared" si="54"/>
        <v>0.25665715696925706</v>
      </c>
      <c r="U235" s="36">
        <f t="shared" si="55"/>
        <v>0.11498013324905698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375490402</v>
      </c>
      <c r="E236" s="31">
        <v>375490402</v>
      </c>
      <c r="F236" s="31">
        <v>66569842</v>
      </c>
      <c r="G236" s="36">
        <f t="shared" si="49"/>
        <v>0.17728773264356301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66569842</v>
      </c>
      <c r="O236" s="36">
        <f t="shared" si="53"/>
        <v>0.17728773264356301</v>
      </c>
      <c r="P236" s="31">
        <v>88011822</v>
      </c>
      <c r="Q236" s="31">
        <v>345768221</v>
      </c>
      <c r="R236" s="31">
        <v>374569506</v>
      </c>
      <c r="S236" s="31">
        <v>88011822</v>
      </c>
      <c r="T236" s="36">
        <f t="shared" si="54"/>
        <v>0.25453993934277724</v>
      </c>
      <c r="U236" s="36">
        <f t="shared" si="55"/>
        <v>-0.24362613467995242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35329385</v>
      </c>
      <c r="E238" s="31">
        <v>35329385</v>
      </c>
      <c r="F238" s="31">
        <v>7028399</v>
      </c>
      <c r="G238" s="36">
        <f t="shared" si="49"/>
        <v>0.19893918334553518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7028399</v>
      </c>
      <c r="O238" s="36">
        <f t="shared" si="53"/>
        <v>0.19893918334553518</v>
      </c>
      <c r="P238" s="31">
        <v>8626260</v>
      </c>
      <c r="Q238" s="31">
        <v>32333822</v>
      </c>
      <c r="R238" s="31">
        <v>32333822</v>
      </c>
      <c r="S238" s="31">
        <v>8626260</v>
      </c>
      <c r="T238" s="36">
        <f t="shared" si="54"/>
        <v>0.26678751432478348</v>
      </c>
      <c r="U238" s="36">
        <f t="shared" si="55"/>
        <v>-0.18523218637045491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90946418</v>
      </c>
      <c r="E239" s="31">
        <v>90946418</v>
      </c>
      <c r="F239" s="31">
        <v>12071346</v>
      </c>
      <c r="G239" s="36">
        <f t="shared" si="49"/>
        <v>0.13273030720132376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12071346</v>
      </c>
      <c r="O239" s="36">
        <f t="shared" si="53"/>
        <v>0.13273030720132376</v>
      </c>
      <c r="P239" s="31">
        <v>3557327</v>
      </c>
      <c r="Q239" s="31">
        <v>29912797</v>
      </c>
      <c r="R239" s="31">
        <v>26965342</v>
      </c>
      <c r="S239" s="31">
        <v>3557327</v>
      </c>
      <c r="T239" s="36">
        <f t="shared" si="54"/>
        <v>0.11892324880217654</v>
      </c>
      <c r="U239" s="36">
        <f t="shared" si="55"/>
        <v>2.3933754192403454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600283499</v>
      </c>
      <c r="E240" s="32">
        <f>SUM(E234:E239)</f>
        <v>600283499</v>
      </c>
      <c r="F240" s="32">
        <f>SUM(F234:F239)</f>
        <v>110630257</v>
      </c>
      <c r="G240" s="37">
        <f t="shared" si="49"/>
        <v>0.18429668179168124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110630257</v>
      </c>
      <c r="O240" s="37">
        <f t="shared" si="53"/>
        <v>0.18429668179168124</v>
      </c>
      <c r="P240" s="32">
        <f>SUM(P234:P239)</f>
        <v>122582059</v>
      </c>
      <c r="Q240" s="32">
        <f>SUM(Q234:Q239)</f>
        <v>495238786</v>
      </c>
      <c r="R240" s="32">
        <f>SUM(R234:R239)</f>
        <v>522565901</v>
      </c>
      <c r="S240" s="32">
        <f>SUM(S234:S239)</f>
        <v>122582059</v>
      </c>
      <c r="T240" s="37">
        <f t="shared" si="54"/>
        <v>0.24752112004409929</v>
      </c>
      <c r="U240" s="37">
        <f t="shared" si="55"/>
        <v>-9.7500418066888583E-2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20018028</v>
      </c>
      <c r="E241" s="31">
        <v>20018028</v>
      </c>
      <c r="F241" s="31">
        <v>2134887</v>
      </c>
      <c r="G241" s="36">
        <f t="shared" si="49"/>
        <v>0.10664821729692855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2134887</v>
      </c>
      <c r="O241" s="36">
        <f t="shared" si="53"/>
        <v>0.10664821729692855</v>
      </c>
      <c r="P241" s="31">
        <v>3034373</v>
      </c>
      <c r="Q241" s="31">
        <v>18509265</v>
      </c>
      <c r="R241" s="31">
        <v>15602864</v>
      </c>
      <c r="S241" s="31">
        <v>3034373</v>
      </c>
      <c r="T241" s="36">
        <f t="shared" si="54"/>
        <v>0.16393806020930599</v>
      </c>
      <c r="U241" s="36">
        <f t="shared" si="55"/>
        <v>-0.2964322448163097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55802678</v>
      </c>
      <c r="E243" s="31">
        <v>55802678</v>
      </c>
      <c r="F243" s="31">
        <v>14109593</v>
      </c>
      <c r="G243" s="36">
        <f t="shared" si="49"/>
        <v>0.25284795471643851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14109593</v>
      </c>
      <c r="O243" s="36">
        <f t="shared" si="53"/>
        <v>0.25284795471643851</v>
      </c>
      <c r="P243" s="31">
        <v>14162748</v>
      </c>
      <c r="Q243" s="31">
        <v>52038408</v>
      </c>
      <c r="R243" s="31">
        <v>53280663</v>
      </c>
      <c r="S243" s="31">
        <v>14162748</v>
      </c>
      <c r="T243" s="36">
        <f t="shared" si="54"/>
        <v>0.27215951725502441</v>
      </c>
      <c r="U243" s="36">
        <f t="shared" si="55"/>
        <v>-3.7531558141117305E-3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15592</v>
      </c>
      <c r="E244" s="31">
        <v>15592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32867014</v>
      </c>
      <c r="R244" s="31">
        <v>32867014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147748311</v>
      </c>
      <c r="E246" s="31">
        <v>147748311</v>
      </c>
      <c r="F246" s="31">
        <v>13169566</v>
      </c>
      <c r="G246" s="36">
        <f t="shared" si="49"/>
        <v>8.9135137389150937E-2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13169566</v>
      </c>
      <c r="O246" s="36">
        <f t="shared" si="53"/>
        <v>8.9135137389150937E-2</v>
      </c>
      <c r="P246" s="31">
        <v>31451791</v>
      </c>
      <c r="Q246" s="31">
        <v>137205971</v>
      </c>
      <c r="R246" s="31">
        <v>137205971</v>
      </c>
      <c r="S246" s="31">
        <v>31451791</v>
      </c>
      <c r="T246" s="36">
        <f t="shared" si="54"/>
        <v>0.22923048297949075</v>
      </c>
      <c r="U246" s="36">
        <f t="shared" si="55"/>
        <v>-0.58127770847771432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223584609</v>
      </c>
      <c r="E247" s="32">
        <f>SUM(E241:E246)</f>
        <v>223584609</v>
      </c>
      <c r="F247" s="32">
        <f>SUM(F241:F246)</f>
        <v>29414046</v>
      </c>
      <c r="G247" s="37">
        <f t="shared" si="49"/>
        <v>0.13155666721227668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29414046</v>
      </c>
      <c r="O247" s="37">
        <f t="shared" si="53"/>
        <v>0.13155666721227668</v>
      </c>
      <c r="P247" s="32">
        <f>SUM(P241:P246)</f>
        <v>48648912</v>
      </c>
      <c r="Q247" s="32">
        <f>SUM(Q241:Q246)</f>
        <v>240620658</v>
      </c>
      <c r="R247" s="32">
        <f>SUM(R241:R246)</f>
        <v>238956512</v>
      </c>
      <c r="S247" s="32">
        <f>SUM(S241:S246)</f>
        <v>48648912</v>
      </c>
      <c r="T247" s="37">
        <f t="shared" si="54"/>
        <v>0.20218094491288441</v>
      </c>
      <c r="U247" s="37">
        <f t="shared" si="55"/>
        <v>-0.39538121633634893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23666775</v>
      </c>
      <c r="E248" s="31">
        <v>23666775</v>
      </c>
      <c r="F248" s="31">
        <v>2270167</v>
      </c>
      <c r="G248" s="36">
        <f t="shared" si="49"/>
        <v>9.5922110215692677E-2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2270167</v>
      </c>
      <c r="O248" s="36">
        <f t="shared" si="53"/>
        <v>9.5922110215692677E-2</v>
      </c>
      <c r="P248" s="31">
        <v>7910530</v>
      </c>
      <c r="Q248" s="31">
        <v>26925835</v>
      </c>
      <c r="R248" s="31">
        <v>28008571</v>
      </c>
      <c r="S248" s="31">
        <v>7910530</v>
      </c>
      <c r="T248" s="36">
        <f t="shared" si="54"/>
        <v>0.29378958906938263</v>
      </c>
      <c r="U248" s="36">
        <f t="shared" si="55"/>
        <v>-0.71301960804143338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8811780</v>
      </c>
      <c r="E249" s="31">
        <v>8811780</v>
      </c>
      <c r="F249" s="31">
        <v>2209354</v>
      </c>
      <c r="G249" s="36">
        <f t="shared" si="49"/>
        <v>0.25072732183508895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2209354</v>
      </c>
      <c r="O249" s="36">
        <f t="shared" si="53"/>
        <v>0.25072732183508895</v>
      </c>
      <c r="P249" s="31">
        <v>1278754</v>
      </c>
      <c r="Q249" s="31">
        <v>5452961</v>
      </c>
      <c r="R249" s="31">
        <v>8394085</v>
      </c>
      <c r="S249" s="31">
        <v>1278754</v>
      </c>
      <c r="T249" s="36">
        <f t="shared" si="54"/>
        <v>0.23450635352059185</v>
      </c>
      <c r="U249" s="36">
        <f t="shared" si="55"/>
        <v>0.72773965907438032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120000</v>
      </c>
      <c r="E251" s="31">
        <v>120000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120000</v>
      </c>
      <c r="R251" s="31">
        <v>120000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36673557</v>
      </c>
      <c r="E253" s="31">
        <v>36673557</v>
      </c>
      <c r="F253" s="31">
        <v>11597783</v>
      </c>
      <c r="G253" s="36">
        <f t="shared" si="49"/>
        <v>0.3162437447777427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11597783</v>
      </c>
      <c r="O253" s="36">
        <f t="shared" si="53"/>
        <v>0.3162437447777427</v>
      </c>
      <c r="P253" s="31">
        <v>8139411</v>
      </c>
      <c r="Q253" s="31">
        <v>33543691</v>
      </c>
      <c r="R253" s="31">
        <v>43307951</v>
      </c>
      <c r="S253" s="31">
        <v>8139411</v>
      </c>
      <c r="T253" s="36">
        <f t="shared" si="54"/>
        <v>0.24265102489764767</v>
      </c>
      <c r="U253" s="36">
        <f t="shared" si="55"/>
        <v>0.42489216971596599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69272112</v>
      </c>
      <c r="E254" s="32">
        <f>SUM(E248:E253)</f>
        <v>69272112</v>
      </c>
      <c r="F254" s="32">
        <f>SUM(F248:F253)</f>
        <v>16077304</v>
      </c>
      <c r="G254" s="37">
        <f t="shared" si="49"/>
        <v>0.23208912700683934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16077304</v>
      </c>
      <c r="O254" s="37">
        <f t="shared" si="53"/>
        <v>0.23208912700683934</v>
      </c>
      <c r="P254" s="32">
        <f>SUM(P248:P253)</f>
        <v>17328695</v>
      </c>
      <c r="Q254" s="32">
        <f>SUM(Q248:Q253)</f>
        <v>66042487</v>
      </c>
      <c r="R254" s="32">
        <f>SUM(R248:R253)</f>
        <v>79830607</v>
      </c>
      <c r="S254" s="32">
        <f>SUM(S248:S253)</f>
        <v>17328695</v>
      </c>
      <c r="T254" s="37">
        <f t="shared" si="54"/>
        <v>0.26238707515663362</v>
      </c>
      <c r="U254" s="37">
        <f t="shared" si="55"/>
        <v>-7.2214959060679429E-2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166357461</v>
      </c>
      <c r="E255" s="31">
        <v>166357461</v>
      </c>
      <c r="F255" s="31">
        <v>31721423</v>
      </c>
      <c r="G255" s="36">
        <f t="shared" si="49"/>
        <v>0.1906822982829727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31721423</v>
      </c>
      <c r="O255" s="36">
        <f t="shared" si="53"/>
        <v>0.1906822982829727</v>
      </c>
      <c r="P255" s="31">
        <v>32180283</v>
      </c>
      <c r="Q255" s="31">
        <v>154214509</v>
      </c>
      <c r="R255" s="31">
        <v>156424121</v>
      </c>
      <c r="S255" s="31">
        <v>32180283</v>
      </c>
      <c r="T255" s="36">
        <f t="shared" si="54"/>
        <v>0.20867221384467788</v>
      </c>
      <c r="U255" s="36">
        <f t="shared" si="55"/>
        <v>-1.4259041786549909E-2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0</v>
      </c>
      <c r="E256" s="31">
        <v>0</v>
      </c>
      <c r="F256" s="31">
        <v>0</v>
      </c>
      <c r="G256" s="36">
        <f t="shared" si="49"/>
        <v>0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0</v>
      </c>
      <c r="O256" s="36">
        <f t="shared" si="53"/>
        <v>0</v>
      </c>
      <c r="P256" s="31">
        <v>0</v>
      </c>
      <c r="Q256" s="31">
        <v>0</v>
      </c>
      <c r="R256" s="31">
        <v>0</v>
      </c>
      <c r="S256" s="31">
        <v>0</v>
      </c>
      <c r="T256" s="36">
        <f t="shared" si="54"/>
        <v>0</v>
      </c>
      <c r="U256" s="36">
        <f t="shared" si="55"/>
        <v>0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150477039</v>
      </c>
      <c r="E257" s="31">
        <v>150477039</v>
      </c>
      <c r="F257" s="31">
        <v>39216187</v>
      </c>
      <c r="G257" s="36">
        <f t="shared" si="49"/>
        <v>0.26061243137565993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39216187</v>
      </c>
      <c r="O257" s="36">
        <f t="shared" si="53"/>
        <v>0.26061243137565993</v>
      </c>
      <c r="P257" s="31">
        <v>11550061</v>
      </c>
      <c r="Q257" s="31">
        <v>146289040</v>
      </c>
      <c r="R257" s="31">
        <v>149079446</v>
      </c>
      <c r="S257" s="31">
        <v>11550061</v>
      </c>
      <c r="T257" s="36">
        <f t="shared" si="54"/>
        <v>7.8953700154160561E-2</v>
      </c>
      <c r="U257" s="36">
        <f t="shared" si="55"/>
        <v>2.3953229337922979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316834500</v>
      </c>
      <c r="E259" s="32">
        <f>SUM(E255:E258)</f>
        <v>316834500</v>
      </c>
      <c r="F259" s="32">
        <f>SUM(F255:F258)</f>
        <v>70937610</v>
      </c>
      <c r="G259" s="37">
        <f t="shared" si="49"/>
        <v>0.22389484099742926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70937610</v>
      </c>
      <c r="O259" s="37">
        <f t="shared" si="53"/>
        <v>0.22389484099742926</v>
      </c>
      <c r="P259" s="32">
        <f>SUM(P255:P258)</f>
        <v>43730344</v>
      </c>
      <c r="Q259" s="32">
        <f>SUM(Q255:Q258)</f>
        <v>300503549</v>
      </c>
      <c r="R259" s="32">
        <f>SUM(R255:R258)</f>
        <v>305503567</v>
      </c>
      <c r="S259" s="32">
        <f>SUM(S255:S258)</f>
        <v>43730344</v>
      </c>
      <c r="T259" s="37">
        <f t="shared" si="54"/>
        <v>0.14552355253548105</v>
      </c>
      <c r="U259" s="37">
        <f t="shared" si="55"/>
        <v>0.6221598897095344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1209974720</v>
      </c>
      <c r="E260" s="32">
        <f>SUM(E234:E239,E241:E246,E248:E253,E255:E258)</f>
        <v>1209974720</v>
      </c>
      <c r="F260" s="32">
        <f>SUM(F234:F239,F241:F246,F248:F253,F255:F258)</f>
        <v>227059217</v>
      </c>
      <c r="G260" s="37">
        <f t="shared" si="49"/>
        <v>0.1876561660726267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227059217</v>
      </c>
      <c r="O260" s="37">
        <f t="shared" si="53"/>
        <v>0.1876561660726267</v>
      </c>
      <c r="P260" s="32">
        <f>SUM(P234:P239,P241:P246,P248:P253,P255:P258)</f>
        <v>232290010</v>
      </c>
      <c r="Q260" s="32">
        <f>SUM(Q234:Q239,Q241:Q246,Q248:Q253,Q255:Q258)</f>
        <v>1102405480</v>
      </c>
      <c r="R260" s="32">
        <f>SUM(R234:R239,R241:R246,R248:R253,R255:R258)</f>
        <v>1146856587</v>
      </c>
      <c r="S260" s="32">
        <f>SUM(S234:S239,S241:S246,S248:S253,S255:S258)</f>
        <v>232290010</v>
      </c>
      <c r="T260" s="37">
        <f t="shared" si="54"/>
        <v>0.21071195146816579</v>
      </c>
      <c r="U260" s="37">
        <f t="shared" si="55"/>
        <v>-2.2518372615335513E-2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2900847</v>
      </c>
      <c r="E263" s="31">
        <v>2900847</v>
      </c>
      <c r="F263" s="31">
        <v>372898</v>
      </c>
      <c r="G263" s="36">
        <f t="shared" ref="G263:G299" si="56">IF(($D263     =0),0,($F263     /$D263     ))</f>
        <v>0.12854797236807042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372898</v>
      </c>
      <c r="O263" s="36">
        <f t="shared" ref="O263:O299" si="60">IF(($D263     =0),0,($N263     /$D263     ))</f>
        <v>0.12854797236807042</v>
      </c>
      <c r="P263" s="31">
        <v>0</v>
      </c>
      <c r="Q263" s="31">
        <v>1814100</v>
      </c>
      <c r="R263" s="31">
        <v>1380701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33883203</v>
      </c>
      <c r="E264" s="31">
        <v>33883203</v>
      </c>
      <c r="F264" s="31">
        <v>7857751</v>
      </c>
      <c r="G264" s="36">
        <f t="shared" si="56"/>
        <v>0.2319069717228327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7857751</v>
      </c>
      <c r="O264" s="36">
        <f t="shared" si="60"/>
        <v>0.2319069717228327</v>
      </c>
      <c r="P264" s="31">
        <v>6441099</v>
      </c>
      <c r="Q264" s="31">
        <v>24740825</v>
      </c>
      <c r="R264" s="31">
        <v>24840305</v>
      </c>
      <c r="S264" s="31">
        <v>6441099</v>
      </c>
      <c r="T264" s="36">
        <f t="shared" si="61"/>
        <v>0.26034293520931495</v>
      </c>
      <c r="U264" s="36">
        <f t="shared" si="62"/>
        <v>0.21993948548221343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0</v>
      </c>
      <c r="E266" s="31">
        <v>0</v>
      </c>
      <c r="F266" s="31">
        <v>0</v>
      </c>
      <c r="G266" s="36">
        <f t="shared" si="56"/>
        <v>0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0</v>
      </c>
      <c r="O266" s="36">
        <f t="shared" si="60"/>
        <v>0</v>
      </c>
      <c r="P266" s="31">
        <v>0</v>
      </c>
      <c r="Q266" s="31">
        <v>0</v>
      </c>
      <c r="R266" s="31">
        <v>0</v>
      </c>
      <c r="S266" s="31">
        <v>0</v>
      </c>
      <c r="T266" s="36">
        <f t="shared" si="61"/>
        <v>0</v>
      </c>
      <c r="U266" s="36">
        <f t="shared" si="62"/>
        <v>0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36784050</v>
      </c>
      <c r="E267" s="32">
        <f>SUM(E263:E266)</f>
        <v>36784050</v>
      </c>
      <c r="F267" s="32">
        <f>SUM(F263:F266)</f>
        <v>8230649</v>
      </c>
      <c r="G267" s="37">
        <f t="shared" si="56"/>
        <v>0.22375592138440439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8230649</v>
      </c>
      <c r="O267" s="37">
        <f t="shared" si="60"/>
        <v>0.22375592138440439</v>
      </c>
      <c r="P267" s="32">
        <f>SUM(P263:P266)</f>
        <v>6441099</v>
      </c>
      <c r="Q267" s="32">
        <f>SUM(Q263:Q266)</f>
        <v>26554925</v>
      </c>
      <c r="R267" s="32">
        <f>SUM(R263:R266)</f>
        <v>26221006</v>
      </c>
      <c r="S267" s="32">
        <f>SUM(S263:S266)</f>
        <v>6441099</v>
      </c>
      <c r="T267" s="37">
        <f t="shared" si="61"/>
        <v>0.24255760466278853</v>
      </c>
      <c r="U267" s="37">
        <f t="shared" si="62"/>
        <v>0.27783302197342419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141994</v>
      </c>
      <c r="E268" s="31">
        <v>141994</v>
      </c>
      <c r="F268" s="31">
        <v>31483</v>
      </c>
      <c r="G268" s="36">
        <f t="shared" si="56"/>
        <v>0.22172063608321479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31483</v>
      </c>
      <c r="O268" s="36">
        <f t="shared" si="60"/>
        <v>0.22172063608321479</v>
      </c>
      <c r="P268" s="31">
        <v>31150</v>
      </c>
      <c r="Q268" s="31">
        <v>134144</v>
      </c>
      <c r="R268" s="31">
        <v>133229</v>
      </c>
      <c r="S268" s="31">
        <v>31150</v>
      </c>
      <c r="T268" s="36">
        <f t="shared" si="61"/>
        <v>0.23221314408396945</v>
      </c>
      <c r="U268" s="36">
        <f t="shared" si="62"/>
        <v>1.0690208667736734E-2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3323183</v>
      </c>
      <c r="E269" s="31">
        <v>3323183</v>
      </c>
      <c r="F269" s="31">
        <v>726439</v>
      </c>
      <c r="G269" s="36">
        <f t="shared" si="56"/>
        <v>0.21859735079289946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726439</v>
      </c>
      <c r="O269" s="36">
        <f t="shared" si="60"/>
        <v>0.21859735079289946</v>
      </c>
      <c r="P269" s="31">
        <v>744837</v>
      </c>
      <c r="Q269" s="31">
        <v>3393832</v>
      </c>
      <c r="R269" s="31">
        <v>3358262</v>
      </c>
      <c r="S269" s="31">
        <v>744837</v>
      </c>
      <c r="T269" s="36">
        <f t="shared" si="61"/>
        <v>0.2194678463754246</v>
      </c>
      <c r="U269" s="36">
        <f t="shared" si="62"/>
        <v>-2.470070632903576E-2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26120</v>
      </c>
      <c r="E272" s="31">
        <v>26120</v>
      </c>
      <c r="F272" s="31">
        <v>7992</v>
      </c>
      <c r="G272" s="36">
        <f t="shared" si="56"/>
        <v>0.30597243491577336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7992</v>
      </c>
      <c r="O272" s="36">
        <f t="shared" si="60"/>
        <v>0.30597243491577336</v>
      </c>
      <c r="P272" s="31">
        <v>0</v>
      </c>
      <c r="Q272" s="31">
        <v>25000</v>
      </c>
      <c r="R272" s="31">
        <v>25000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4943393</v>
      </c>
      <c r="E274" s="31">
        <v>4943393</v>
      </c>
      <c r="F274" s="31">
        <v>1220040</v>
      </c>
      <c r="G274" s="36">
        <f t="shared" si="56"/>
        <v>0.24680214581361426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1220040</v>
      </c>
      <c r="O274" s="36">
        <f t="shared" si="60"/>
        <v>0.24680214581361426</v>
      </c>
      <c r="P274" s="31">
        <v>1226270</v>
      </c>
      <c r="Q274" s="31">
        <v>4723986</v>
      </c>
      <c r="R274" s="31">
        <v>5068159</v>
      </c>
      <c r="S274" s="31">
        <v>1226270</v>
      </c>
      <c r="T274" s="36">
        <f t="shared" si="61"/>
        <v>0.25958374982483012</v>
      </c>
      <c r="U274" s="36">
        <f t="shared" si="62"/>
        <v>-5.0804472098314735E-3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8434690</v>
      </c>
      <c r="E275" s="32">
        <f>SUM(E268:E274)</f>
        <v>8434690</v>
      </c>
      <c r="F275" s="32">
        <f>SUM(F268:F274)</f>
        <v>1985954</v>
      </c>
      <c r="G275" s="37">
        <f t="shared" si="56"/>
        <v>0.23545073974265801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1985954</v>
      </c>
      <c r="O275" s="37">
        <f t="shared" si="60"/>
        <v>0.23545073974265801</v>
      </c>
      <c r="P275" s="32">
        <f>SUM(P268:P274)</f>
        <v>2002257</v>
      </c>
      <c r="Q275" s="32">
        <f>SUM(Q268:Q274)</f>
        <v>8276962</v>
      </c>
      <c r="R275" s="32">
        <f>SUM(R268:R274)</f>
        <v>8584650</v>
      </c>
      <c r="S275" s="32">
        <f>SUM(S268:S274)</f>
        <v>2002257</v>
      </c>
      <c r="T275" s="37">
        <f t="shared" si="61"/>
        <v>0.24190723601244032</v>
      </c>
      <c r="U275" s="37">
        <f t="shared" si="62"/>
        <v>-8.1423114015832798E-3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10529753</v>
      </c>
      <c r="E278" s="31">
        <v>10529753</v>
      </c>
      <c r="F278" s="31">
        <v>32270</v>
      </c>
      <c r="G278" s="36">
        <f t="shared" si="56"/>
        <v>3.0646492847458055E-3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32270</v>
      </c>
      <c r="O278" s="36">
        <f t="shared" si="60"/>
        <v>3.0646492847458055E-3</v>
      </c>
      <c r="P278" s="31">
        <v>1788871</v>
      </c>
      <c r="Q278" s="31">
        <v>10649589</v>
      </c>
      <c r="R278" s="31">
        <v>10203606</v>
      </c>
      <c r="S278" s="31">
        <v>1788871</v>
      </c>
      <c r="T278" s="36">
        <f t="shared" si="61"/>
        <v>0.1679755904194988</v>
      </c>
      <c r="U278" s="36">
        <f t="shared" si="62"/>
        <v>-0.9819606891721091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105400</v>
      </c>
      <c r="E279" s="31">
        <v>105400</v>
      </c>
      <c r="F279" s="31">
        <v>1969</v>
      </c>
      <c r="G279" s="36">
        <f t="shared" si="56"/>
        <v>1.8681214421252371E-2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1969</v>
      </c>
      <c r="O279" s="36">
        <f t="shared" si="60"/>
        <v>1.8681214421252371E-2</v>
      </c>
      <c r="P279" s="31">
        <v>31904</v>
      </c>
      <c r="Q279" s="31">
        <v>76308</v>
      </c>
      <c r="R279" s="31">
        <v>58294</v>
      </c>
      <c r="S279" s="31">
        <v>31904</v>
      </c>
      <c r="T279" s="36">
        <f t="shared" si="61"/>
        <v>0.41809508832625675</v>
      </c>
      <c r="U279" s="36">
        <f t="shared" si="62"/>
        <v>-0.93828360080240725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51997</v>
      </c>
      <c r="E282" s="31">
        <v>51997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47326</v>
      </c>
      <c r="R282" s="31">
        <v>49521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3313689</v>
      </c>
      <c r="E283" s="31">
        <v>3313689</v>
      </c>
      <c r="F283" s="31">
        <v>12321</v>
      </c>
      <c r="G283" s="36">
        <f t="shared" si="56"/>
        <v>3.7182125419736129E-3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12321</v>
      </c>
      <c r="O283" s="36">
        <f t="shared" si="60"/>
        <v>3.7182125419736129E-3</v>
      </c>
      <c r="P283" s="31">
        <v>222838</v>
      </c>
      <c r="Q283" s="31">
        <v>3022307</v>
      </c>
      <c r="R283" s="31">
        <v>2916147</v>
      </c>
      <c r="S283" s="31">
        <v>222838</v>
      </c>
      <c r="T283" s="36">
        <f t="shared" si="61"/>
        <v>7.3731093499105158E-2</v>
      </c>
      <c r="U283" s="36">
        <f t="shared" si="62"/>
        <v>-0.94470871215860852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3705658</v>
      </c>
      <c r="E284" s="31">
        <v>3705658</v>
      </c>
      <c r="F284" s="31">
        <v>1159379</v>
      </c>
      <c r="G284" s="36">
        <f t="shared" si="56"/>
        <v>0.31286724247083786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1159379</v>
      </c>
      <c r="O284" s="36">
        <f t="shared" si="60"/>
        <v>0.31286724247083786</v>
      </c>
      <c r="P284" s="31">
        <v>823439</v>
      </c>
      <c r="Q284" s="31">
        <v>3702600</v>
      </c>
      <c r="R284" s="31">
        <v>3616100</v>
      </c>
      <c r="S284" s="31">
        <v>823439</v>
      </c>
      <c r="T284" s="36">
        <f t="shared" si="61"/>
        <v>0.22239480365148814</v>
      </c>
      <c r="U284" s="36">
        <f t="shared" si="62"/>
        <v>0.40797193234714402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17706497</v>
      </c>
      <c r="E285" s="32">
        <f>SUM(E276:E284)</f>
        <v>17706497</v>
      </c>
      <c r="F285" s="32">
        <f>SUM(F276:F284)</f>
        <v>1205939</v>
      </c>
      <c r="G285" s="37">
        <f t="shared" si="56"/>
        <v>6.8107147336935139E-2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1205939</v>
      </c>
      <c r="O285" s="37">
        <f t="shared" si="60"/>
        <v>6.8107147336935139E-2</v>
      </c>
      <c r="P285" s="32">
        <f>SUM(P276:P284)</f>
        <v>2867052</v>
      </c>
      <c r="Q285" s="32">
        <f>SUM(Q276:Q284)</f>
        <v>17498130</v>
      </c>
      <c r="R285" s="32">
        <f>SUM(R276:R284)</f>
        <v>16843668</v>
      </c>
      <c r="S285" s="32">
        <f>SUM(S276:S284)</f>
        <v>2867052</v>
      </c>
      <c r="T285" s="37">
        <f t="shared" si="61"/>
        <v>0.16384905129862448</v>
      </c>
      <c r="U285" s="37">
        <f t="shared" si="62"/>
        <v>-0.57938014378532376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6552254</v>
      </c>
      <c r="E288" s="31">
        <v>6552254</v>
      </c>
      <c r="F288" s="31">
        <v>1329710</v>
      </c>
      <c r="G288" s="36">
        <f t="shared" si="56"/>
        <v>0.20293932439127055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1329710</v>
      </c>
      <c r="O288" s="36">
        <f t="shared" si="60"/>
        <v>0.20293932439127055</v>
      </c>
      <c r="P288" s="31">
        <v>648212</v>
      </c>
      <c r="Q288" s="31">
        <v>1303807</v>
      </c>
      <c r="R288" s="31">
        <v>1303816</v>
      </c>
      <c r="S288" s="31">
        <v>648212</v>
      </c>
      <c r="T288" s="36">
        <f t="shared" si="61"/>
        <v>0.49716867603870818</v>
      </c>
      <c r="U288" s="36">
        <f t="shared" si="62"/>
        <v>1.0513504841008805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45054600</v>
      </c>
      <c r="E290" s="31">
        <v>45054600</v>
      </c>
      <c r="F290" s="31">
        <v>9815454</v>
      </c>
      <c r="G290" s="36">
        <f t="shared" si="56"/>
        <v>0.21785686700137166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9815454</v>
      </c>
      <c r="O290" s="36">
        <f t="shared" si="60"/>
        <v>0.21785686700137166</v>
      </c>
      <c r="P290" s="31">
        <v>9804410</v>
      </c>
      <c r="Q290" s="31">
        <v>44303503</v>
      </c>
      <c r="R290" s="31">
        <v>35460100</v>
      </c>
      <c r="S290" s="31">
        <v>9804410</v>
      </c>
      <c r="T290" s="36">
        <f t="shared" si="61"/>
        <v>0.2213010108929761</v>
      </c>
      <c r="U290" s="36">
        <f t="shared" si="62"/>
        <v>1.1264318811636809E-3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3282992</v>
      </c>
      <c r="E291" s="31">
        <v>3282992</v>
      </c>
      <c r="F291" s="31">
        <v>248794</v>
      </c>
      <c r="G291" s="36">
        <f t="shared" si="56"/>
        <v>7.5782700658423782E-2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248794</v>
      </c>
      <c r="O291" s="36">
        <f t="shared" si="60"/>
        <v>7.5782700658423782E-2</v>
      </c>
      <c r="P291" s="31">
        <v>757212</v>
      </c>
      <c r="Q291" s="31">
        <v>3627780</v>
      </c>
      <c r="R291" s="31">
        <v>3108475</v>
      </c>
      <c r="S291" s="31">
        <v>757212</v>
      </c>
      <c r="T291" s="36">
        <f t="shared" si="61"/>
        <v>0.20872599771761241</v>
      </c>
      <c r="U291" s="36">
        <f t="shared" si="62"/>
        <v>-0.67143415582426058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54889846</v>
      </c>
      <c r="E292" s="32">
        <f>SUM(E286:E291)</f>
        <v>54889846</v>
      </c>
      <c r="F292" s="32">
        <f>SUM(F286:F291)</f>
        <v>11393958</v>
      </c>
      <c r="G292" s="37">
        <f t="shared" si="56"/>
        <v>0.20757861116972345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11393958</v>
      </c>
      <c r="O292" s="37">
        <f t="shared" si="60"/>
        <v>0.20757861116972345</v>
      </c>
      <c r="P292" s="32">
        <f>SUM(P286:P291)</f>
        <v>11209834</v>
      </c>
      <c r="Q292" s="32">
        <f>SUM(Q286:Q291)</f>
        <v>49235090</v>
      </c>
      <c r="R292" s="32">
        <f>SUM(R286:R291)</f>
        <v>39872391</v>
      </c>
      <c r="S292" s="32">
        <f>SUM(S286:S291)</f>
        <v>11209834</v>
      </c>
      <c r="T292" s="37">
        <f t="shared" si="61"/>
        <v>0.22767977066762751</v>
      </c>
      <c r="U292" s="37">
        <f t="shared" si="62"/>
        <v>1.6425220926554296E-2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42114534</v>
      </c>
      <c r="E293" s="31">
        <v>42114534</v>
      </c>
      <c r="F293" s="31">
        <v>10788968</v>
      </c>
      <c r="G293" s="36">
        <f t="shared" si="56"/>
        <v>0.25618158329853535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10788968</v>
      </c>
      <c r="O293" s="36">
        <f t="shared" si="60"/>
        <v>0.25618158329853535</v>
      </c>
      <c r="P293" s="31">
        <v>9680869</v>
      </c>
      <c r="Q293" s="31">
        <v>43948338</v>
      </c>
      <c r="R293" s="31">
        <v>43948338</v>
      </c>
      <c r="S293" s="31">
        <v>9680869</v>
      </c>
      <c r="T293" s="36">
        <f t="shared" si="61"/>
        <v>0.22027838686414034</v>
      </c>
      <c r="U293" s="36">
        <f t="shared" si="62"/>
        <v>0.1144627615558067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3746592</v>
      </c>
      <c r="E295" s="31">
        <v>3746592</v>
      </c>
      <c r="F295" s="31">
        <v>530056</v>
      </c>
      <c r="G295" s="36">
        <f t="shared" si="56"/>
        <v>0.14147684081960352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530056</v>
      </c>
      <c r="O295" s="36">
        <f t="shared" si="60"/>
        <v>0.14147684081960352</v>
      </c>
      <c r="P295" s="31">
        <v>985139</v>
      </c>
      <c r="Q295" s="31">
        <v>4230188</v>
      </c>
      <c r="R295" s="31">
        <v>4115870</v>
      </c>
      <c r="S295" s="31">
        <v>985139</v>
      </c>
      <c r="T295" s="36">
        <f t="shared" si="61"/>
        <v>0.23288303025775686</v>
      </c>
      <c r="U295" s="36">
        <f t="shared" si="62"/>
        <v>-0.46194800936720604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11208474</v>
      </c>
      <c r="E296" s="31">
        <v>11208474</v>
      </c>
      <c r="F296" s="31">
        <v>2931997</v>
      </c>
      <c r="G296" s="36">
        <f t="shared" si="56"/>
        <v>0.26158752743683039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2931997</v>
      </c>
      <c r="O296" s="36">
        <f t="shared" si="60"/>
        <v>0.26158752743683039</v>
      </c>
      <c r="P296" s="31">
        <v>4093274</v>
      </c>
      <c r="Q296" s="31">
        <v>7037541</v>
      </c>
      <c r="R296" s="31">
        <v>11736694</v>
      </c>
      <c r="S296" s="31">
        <v>4093274</v>
      </c>
      <c r="T296" s="36">
        <f t="shared" si="61"/>
        <v>0.58163412476033882</v>
      </c>
      <c r="U296" s="36">
        <f t="shared" si="62"/>
        <v>-0.28370370515142651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57069600</v>
      </c>
      <c r="E298" s="32">
        <f>SUM(E293:E297)</f>
        <v>57069600</v>
      </c>
      <c r="F298" s="32">
        <f>SUM(F293:F297)</f>
        <v>14251021</v>
      </c>
      <c r="G298" s="37">
        <f t="shared" si="56"/>
        <v>0.24971299956544291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14251021</v>
      </c>
      <c r="O298" s="37">
        <f t="shared" si="60"/>
        <v>0.24971299956544291</v>
      </c>
      <c r="P298" s="32">
        <f>SUM(P293:P297)</f>
        <v>14759282</v>
      </c>
      <c r="Q298" s="32">
        <f>SUM(Q293:Q297)</f>
        <v>55216067</v>
      </c>
      <c r="R298" s="32">
        <f>SUM(R293:R297)</f>
        <v>59800902</v>
      </c>
      <c r="S298" s="32">
        <f>SUM(S293:S297)</f>
        <v>14759282</v>
      </c>
      <c r="T298" s="37">
        <f t="shared" si="61"/>
        <v>0.26730049425649965</v>
      </c>
      <c r="U298" s="37">
        <f t="shared" si="62"/>
        <v>-3.4436702273186515E-2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174884683</v>
      </c>
      <c r="E299" s="32">
        <f>SUM(E263:E266,E268:E274,E276:E284,E286:E291,E293:E297)</f>
        <v>174884683</v>
      </c>
      <c r="F299" s="32">
        <f>SUM(F263:F266,F268:F274,F276:F284,F286:F291,F293:F297)</f>
        <v>37067521</v>
      </c>
      <c r="G299" s="37">
        <f t="shared" si="56"/>
        <v>0.21195407375956418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37067521</v>
      </c>
      <c r="O299" s="37">
        <f t="shared" si="60"/>
        <v>0.21195407375956418</v>
      </c>
      <c r="P299" s="32">
        <f>SUM(P263:P266,P268:P274,P276:P284,P286:P291,P293:P297)</f>
        <v>37279524</v>
      </c>
      <c r="Q299" s="32">
        <f>SUM(Q263:Q266,Q268:Q274,Q276:Q284,Q286:Q291,Q293:Q297)</f>
        <v>156781174</v>
      </c>
      <c r="R299" s="32">
        <f>SUM(R263:R266,R268:R274,R276:R284,R286:R291,R293:R297)</f>
        <v>151322617</v>
      </c>
      <c r="S299" s="32">
        <f>SUM(S263:S266,S268:S274,S276:S284,S286:S291,S293:S297)</f>
        <v>37279524</v>
      </c>
      <c r="T299" s="37">
        <f t="shared" si="61"/>
        <v>0.23778061516493046</v>
      </c>
      <c r="U299" s="37">
        <f t="shared" si="62"/>
        <v>-5.6868483621196342E-3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4376810040</v>
      </c>
      <c r="E302" s="31">
        <v>4376810040</v>
      </c>
      <c r="F302" s="31">
        <v>982167643</v>
      </c>
      <c r="G302" s="36">
        <f t="shared" ref="G302:G339" si="63">IF(($D302     =0),0,($F302     /$D302     ))</f>
        <v>0.22440262063555311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982167643</v>
      </c>
      <c r="O302" s="36">
        <f t="shared" ref="O302:O339" si="67">IF(($D302     =0),0,($N302     /$D302     ))</f>
        <v>0.22440262063555311</v>
      </c>
      <c r="P302" s="31">
        <v>815231588</v>
      </c>
      <c r="Q302" s="31">
        <v>4277559487</v>
      </c>
      <c r="R302" s="31">
        <v>4425065765</v>
      </c>
      <c r="S302" s="31">
        <v>815231588</v>
      </c>
      <c r="T302" s="36">
        <f t="shared" ref="T302:T339" si="68">IF(($Q302     =0),0,($S302     /$Q302     ))</f>
        <v>0.19058334325392398</v>
      </c>
      <c r="U302" s="36">
        <f t="shared" ref="U302:U339" si="69">IF(($P302     =0),0,(($F302     /$P302     )-1))</f>
        <v>0.20477132811983245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4376810040</v>
      </c>
      <c r="E303" s="32">
        <f>E302</f>
        <v>4376810040</v>
      </c>
      <c r="F303" s="32">
        <f>F302</f>
        <v>982167643</v>
      </c>
      <c r="G303" s="37">
        <f t="shared" si="63"/>
        <v>0.22440262063555311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982167643</v>
      </c>
      <c r="O303" s="37">
        <f t="shared" si="67"/>
        <v>0.22440262063555311</v>
      </c>
      <c r="P303" s="32">
        <f>P302</f>
        <v>815231588</v>
      </c>
      <c r="Q303" s="32">
        <f>Q302</f>
        <v>4277559487</v>
      </c>
      <c r="R303" s="32">
        <f>R302</f>
        <v>4425065765</v>
      </c>
      <c r="S303" s="32">
        <f>S302</f>
        <v>815231588</v>
      </c>
      <c r="T303" s="37">
        <f t="shared" si="68"/>
        <v>0.19058334325392398</v>
      </c>
      <c r="U303" s="37">
        <f t="shared" si="69"/>
        <v>0.20477132811983245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18117244</v>
      </c>
      <c r="E304" s="31">
        <v>18117244</v>
      </c>
      <c r="F304" s="31">
        <v>2647076</v>
      </c>
      <c r="G304" s="36">
        <f t="shared" si="63"/>
        <v>0.14610809458657179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2647076</v>
      </c>
      <c r="O304" s="36">
        <f t="shared" si="67"/>
        <v>0.14610809458657179</v>
      </c>
      <c r="P304" s="31">
        <v>3043439</v>
      </c>
      <c r="Q304" s="31">
        <v>27666682</v>
      </c>
      <c r="R304" s="31">
        <v>22027431</v>
      </c>
      <c r="S304" s="31">
        <v>3043439</v>
      </c>
      <c r="T304" s="36">
        <f t="shared" si="68"/>
        <v>0.1100037583111701</v>
      </c>
      <c r="U304" s="36">
        <f t="shared" si="69"/>
        <v>-0.1302352371774167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22079705</v>
      </c>
      <c r="E305" s="31">
        <v>22079705</v>
      </c>
      <c r="F305" s="31">
        <v>4889972</v>
      </c>
      <c r="G305" s="36">
        <f t="shared" si="63"/>
        <v>0.2214690821276824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4889972</v>
      </c>
      <c r="O305" s="36">
        <f t="shared" si="67"/>
        <v>0.2214690821276824</v>
      </c>
      <c r="P305" s="31">
        <v>6469821</v>
      </c>
      <c r="Q305" s="31">
        <v>28421190</v>
      </c>
      <c r="R305" s="31">
        <v>19960720</v>
      </c>
      <c r="S305" s="31">
        <v>6469821</v>
      </c>
      <c r="T305" s="36">
        <f t="shared" si="68"/>
        <v>0.22764074973637627</v>
      </c>
      <c r="U305" s="36">
        <f t="shared" si="69"/>
        <v>-0.24418743578840896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40474439</v>
      </c>
      <c r="E306" s="31">
        <v>40474439</v>
      </c>
      <c r="F306" s="31">
        <v>8874086</v>
      </c>
      <c r="G306" s="36">
        <f t="shared" si="63"/>
        <v>0.21925161211005295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8874086</v>
      </c>
      <c r="O306" s="36">
        <f t="shared" si="67"/>
        <v>0.21925161211005295</v>
      </c>
      <c r="P306" s="31">
        <v>8182992</v>
      </c>
      <c r="Q306" s="31">
        <v>36852192</v>
      </c>
      <c r="R306" s="31">
        <v>38464220</v>
      </c>
      <c r="S306" s="31">
        <v>8182992</v>
      </c>
      <c r="T306" s="36">
        <f t="shared" si="68"/>
        <v>0.22204898965033071</v>
      </c>
      <c r="U306" s="36">
        <f t="shared" si="69"/>
        <v>8.4454927977444028E-2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67062645</v>
      </c>
      <c r="E307" s="31">
        <v>67057645</v>
      </c>
      <c r="F307" s="31">
        <v>12380877</v>
      </c>
      <c r="G307" s="36">
        <f t="shared" si="63"/>
        <v>0.18461659244129128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12380877</v>
      </c>
      <c r="O307" s="36">
        <f t="shared" si="67"/>
        <v>0.18461659244129128</v>
      </c>
      <c r="P307" s="31">
        <v>11906843</v>
      </c>
      <c r="Q307" s="31">
        <v>63410146</v>
      </c>
      <c r="R307" s="31">
        <v>68383053</v>
      </c>
      <c r="S307" s="31">
        <v>11906843</v>
      </c>
      <c r="T307" s="36">
        <f t="shared" si="68"/>
        <v>0.18777504470656795</v>
      </c>
      <c r="U307" s="36">
        <f t="shared" si="69"/>
        <v>3.9811896402766056E-2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88685944</v>
      </c>
      <c r="E308" s="31">
        <v>88770102</v>
      </c>
      <c r="F308" s="31">
        <v>12830858</v>
      </c>
      <c r="G308" s="36">
        <f t="shared" si="63"/>
        <v>0.14467746997201722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12830858</v>
      </c>
      <c r="O308" s="36">
        <f t="shared" si="67"/>
        <v>0.14467746997201722</v>
      </c>
      <c r="P308" s="31">
        <v>11537205</v>
      </c>
      <c r="Q308" s="31">
        <v>82052530</v>
      </c>
      <c r="R308" s="31">
        <v>79590728</v>
      </c>
      <c r="S308" s="31">
        <v>11537205</v>
      </c>
      <c r="T308" s="36">
        <f t="shared" si="68"/>
        <v>0.140607547384584</v>
      </c>
      <c r="U308" s="36">
        <f t="shared" si="69"/>
        <v>0.11212880416010629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49854919</v>
      </c>
      <c r="E309" s="31">
        <v>49854919</v>
      </c>
      <c r="F309" s="31">
        <v>10143814</v>
      </c>
      <c r="G309" s="36">
        <f t="shared" si="63"/>
        <v>0.20346666293851565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10143814</v>
      </c>
      <c r="O309" s="36">
        <f t="shared" si="67"/>
        <v>0.20346666293851565</v>
      </c>
      <c r="P309" s="31">
        <v>10461467</v>
      </c>
      <c r="Q309" s="31">
        <v>49906432</v>
      </c>
      <c r="R309" s="31">
        <v>50156432</v>
      </c>
      <c r="S309" s="31">
        <v>10461467</v>
      </c>
      <c r="T309" s="36">
        <f t="shared" si="68"/>
        <v>0.20962161751014377</v>
      </c>
      <c r="U309" s="36">
        <f t="shared" si="69"/>
        <v>-3.0364097119457534E-2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286274896</v>
      </c>
      <c r="E310" s="32">
        <f>SUM(E304:E309)</f>
        <v>286354054</v>
      </c>
      <c r="F310" s="32">
        <f>SUM(F304:F309)</f>
        <v>51766683</v>
      </c>
      <c r="G310" s="37">
        <f t="shared" si="63"/>
        <v>0.18082858023289614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51766683</v>
      </c>
      <c r="O310" s="37">
        <f t="shared" si="67"/>
        <v>0.18082858023289614</v>
      </c>
      <c r="P310" s="32">
        <f>SUM(P304:P309)</f>
        <v>51601767</v>
      </c>
      <c r="Q310" s="32">
        <f>SUM(Q304:Q309)</f>
        <v>288309172</v>
      </c>
      <c r="R310" s="32">
        <f>SUM(R304:R309)</f>
        <v>278582584</v>
      </c>
      <c r="S310" s="32">
        <f>SUM(S304:S309)</f>
        <v>51601767</v>
      </c>
      <c r="T310" s="37">
        <f t="shared" si="68"/>
        <v>0.1789806638548426</v>
      </c>
      <c r="U310" s="37">
        <f t="shared" si="69"/>
        <v>3.1959370693643852E-3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50925786</v>
      </c>
      <c r="E311" s="31">
        <v>50925786</v>
      </c>
      <c r="F311" s="31">
        <v>8563114</v>
      </c>
      <c r="G311" s="36">
        <f t="shared" si="63"/>
        <v>0.16814888237562009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8563114</v>
      </c>
      <c r="O311" s="36">
        <f t="shared" si="67"/>
        <v>0.16814888237562009</v>
      </c>
      <c r="P311" s="31">
        <v>8067184</v>
      </c>
      <c r="Q311" s="31">
        <v>42158249</v>
      </c>
      <c r="R311" s="31">
        <v>42339870</v>
      </c>
      <c r="S311" s="31">
        <v>8067184</v>
      </c>
      <c r="T311" s="36">
        <f t="shared" si="68"/>
        <v>0.19135481646782815</v>
      </c>
      <c r="U311" s="36">
        <f t="shared" si="69"/>
        <v>6.1474983091993396E-2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230706878</v>
      </c>
      <c r="E312" s="31">
        <v>230770958</v>
      </c>
      <c r="F312" s="31">
        <v>25350080</v>
      </c>
      <c r="G312" s="36">
        <f t="shared" si="63"/>
        <v>0.10988003573954999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25350080</v>
      </c>
      <c r="O312" s="36">
        <f t="shared" si="67"/>
        <v>0.10988003573954999</v>
      </c>
      <c r="P312" s="31">
        <v>22991604</v>
      </c>
      <c r="Q312" s="31">
        <v>212093666</v>
      </c>
      <c r="R312" s="31">
        <v>225252340</v>
      </c>
      <c r="S312" s="31">
        <v>22991604</v>
      </c>
      <c r="T312" s="36">
        <f t="shared" si="68"/>
        <v>0.10840306753903721</v>
      </c>
      <c r="U312" s="36">
        <f t="shared" si="69"/>
        <v>0.10257988089913161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268165006</v>
      </c>
      <c r="E313" s="31">
        <v>268165006</v>
      </c>
      <c r="F313" s="31">
        <v>23227400</v>
      </c>
      <c r="G313" s="36">
        <f t="shared" si="63"/>
        <v>8.6616073985432682E-2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23227400</v>
      </c>
      <c r="O313" s="36">
        <f t="shared" si="67"/>
        <v>8.6616073985432682E-2</v>
      </c>
      <c r="P313" s="31">
        <v>26440005</v>
      </c>
      <c r="Q313" s="31">
        <v>264285512</v>
      </c>
      <c r="R313" s="31">
        <v>278393746</v>
      </c>
      <c r="S313" s="31">
        <v>26440005</v>
      </c>
      <c r="T313" s="36">
        <f t="shared" si="68"/>
        <v>0.1000433387358744</v>
      </c>
      <c r="U313" s="36">
        <f t="shared" si="69"/>
        <v>-0.12150546113739391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249683524</v>
      </c>
      <c r="E314" s="31">
        <v>249683524</v>
      </c>
      <c r="F314" s="31">
        <v>13192806</v>
      </c>
      <c r="G314" s="36">
        <f t="shared" si="63"/>
        <v>5.2838111977304515E-2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13192806</v>
      </c>
      <c r="O314" s="36">
        <f t="shared" si="67"/>
        <v>5.2838111977304515E-2</v>
      </c>
      <c r="P314" s="31">
        <v>11568477</v>
      </c>
      <c r="Q314" s="31">
        <v>226115966</v>
      </c>
      <c r="R314" s="31">
        <v>229888266</v>
      </c>
      <c r="S314" s="31">
        <v>11568477</v>
      </c>
      <c r="T314" s="36">
        <f t="shared" si="68"/>
        <v>5.1161699037209962E-2</v>
      </c>
      <c r="U314" s="36">
        <f t="shared" si="69"/>
        <v>0.14040992604298741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43490357</v>
      </c>
      <c r="E315" s="31">
        <v>46872010</v>
      </c>
      <c r="F315" s="31">
        <v>8891379</v>
      </c>
      <c r="G315" s="36">
        <f t="shared" si="63"/>
        <v>0.20444483819712034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8891379</v>
      </c>
      <c r="O315" s="36">
        <f t="shared" si="67"/>
        <v>0.20444483819712034</v>
      </c>
      <c r="P315" s="31">
        <v>7617651</v>
      </c>
      <c r="Q315" s="31">
        <v>40172857</v>
      </c>
      <c r="R315" s="31">
        <v>40859061</v>
      </c>
      <c r="S315" s="31">
        <v>7617651</v>
      </c>
      <c r="T315" s="36">
        <f t="shared" si="68"/>
        <v>0.18962183844679009</v>
      </c>
      <c r="U315" s="36">
        <f t="shared" si="69"/>
        <v>0.16720745017066285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72858257</v>
      </c>
      <c r="E316" s="31">
        <v>72858257</v>
      </c>
      <c r="F316" s="31">
        <v>10323516</v>
      </c>
      <c r="G316" s="36">
        <f t="shared" si="63"/>
        <v>0.14169315085316961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10323516</v>
      </c>
      <c r="O316" s="36">
        <f t="shared" si="67"/>
        <v>0.14169315085316961</v>
      </c>
      <c r="P316" s="31">
        <v>9759099</v>
      </c>
      <c r="Q316" s="31">
        <v>63369813</v>
      </c>
      <c r="R316" s="31">
        <v>73279656</v>
      </c>
      <c r="S316" s="31">
        <v>9759099</v>
      </c>
      <c r="T316" s="36">
        <f t="shared" si="68"/>
        <v>0.15400233230923374</v>
      </c>
      <c r="U316" s="36">
        <f t="shared" si="69"/>
        <v>5.7834949722305407E-2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915829808</v>
      </c>
      <c r="E317" s="32">
        <f>SUM(E311:E316)</f>
        <v>919275541</v>
      </c>
      <c r="F317" s="32">
        <f>SUM(F311:F316)</f>
        <v>89548295</v>
      </c>
      <c r="G317" s="37">
        <f t="shared" si="63"/>
        <v>9.7778314505351849E-2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89548295</v>
      </c>
      <c r="O317" s="37">
        <f t="shared" si="67"/>
        <v>9.7778314505351849E-2</v>
      </c>
      <c r="P317" s="32">
        <f>SUM(P311:P316)</f>
        <v>86444020</v>
      </c>
      <c r="Q317" s="32">
        <f>SUM(Q311:Q316)</f>
        <v>848196063</v>
      </c>
      <c r="R317" s="32">
        <f>SUM(R311:R316)</f>
        <v>890012939</v>
      </c>
      <c r="S317" s="32">
        <f>SUM(S311:S316)</f>
        <v>86444020</v>
      </c>
      <c r="T317" s="37">
        <f t="shared" si="68"/>
        <v>0.10191513940097126</v>
      </c>
      <c r="U317" s="37">
        <f t="shared" si="69"/>
        <v>3.5910812569799555E-2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61814499</v>
      </c>
      <c r="E318" s="31">
        <v>61814499</v>
      </c>
      <c r="F318" s="31">
        <v>15251227</v>
      </c>
      <c r="G318" s="36">
        <f t="shared" si="63"/>
        <v>0.24672572368498855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15251227</v>
      </c>
      <c r="O318" s="36">
        <f t="shared" si="67"/>
        <v>0.24672572368498855</v>
      </c>
      <c r="P318" s="31">
        <v>9298848</v>
      </c>
      <c r="Q318" s="31">
        <v>39974370</v>
      </c>
      <c r="R318" s="31">
        <v>61319917</v>
      </c>
      <c r="S318" s="31">
        <v>9298848</v>
      </c>
      <c r="T318" s="36">
        <f t="shared" si="68"/>
        <v>0.23262025142610127</v>
      </c>
      <c r="U318" s="36">
        <f t="shared" si="69"/>
        <v>0.64012004497761432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132227564</v>
      </c>
      <c r="E319" s="31">
        <v>132227564</v>
      </c>
      <c r="F319" s="31">
        <v>28341315</v>
      </c>
      <c r="G319" s="36">
        <f t="shared" si="63"/>
        <v>0.21433742060014052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28341315</v>
      </c>
      <c r="O319" s="36">
        <f t="shared" si="67"/>
        <v>0.21433742060014052</v>
      </c>
      <c r="P319" s="31">
        <v>24006590</v>
      </c>
      <c r="Q319" s="31">
        <v>118757927</v>
      </c>
      <c r="R319" s="31">
        <v>128857752</v>
      </c>
      <c r="S319" s="31">
        <v>24006590</v>
      </c>
      <c r="T319" s="36">
        <f t="shared" si="68"/>
        <v>0.20214726382012377</v>
      </c>
      <c r="U319" s="36">
        <f t="shared" si="69"/>
        <v>0.1805639618121524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5536900</v>
      </c>
      <c r="E320" s="31">
        <v>5536900</v>
      </c>
      <c r="F320" s="31">
        <v>519935</v>
      </c>
      <c r="G320" s="36">
        <f t="shared" si="63"/>
        <v>9.3903628384113855E-2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519935</v>
      </c>
      <c r="O320" s="36">
        <f t="shared" si="67"/>
        <v>9.3903628384113855E-2</v>
      </c>
      <c r="P320" s="31">
        <v>331382</v>
      </c>
      <c r="Q320" s="31">
        <v>4081770</v>
      </c>
      <c r="R320" s="31">
        <v>3843370</v>
      </c>
      <c r="S320" s="31">
        <v>331382</v>
      </c>
      <c r="T320" s="36">
        <f t="shared" si="68"/>
        <v>8.1185858095875071E-2</v>
      </c>
      <c r="U320" s="36">
        <f t="shared" si="69"/>
        <v>0.5689898666795421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50149792</v>
      </c>
      <c r="E321" s="31">
        <v>50149792</v>
      </c>
      <c r="F321" s="31">
        <v>2778439</v>
      </c>
      <c r="G321" s="36">
        <f t="shared" si="63"/>
        <v>5.5402802069448268E-2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2778439</v>
      </c>
      <c r="O321" s="36">
        <f t="shared" si="67"/>
        <v>5.5402802069448268E-2</v>
      </c>
      <c r="P321" s="31">
        <v>11970664</v>
      </c>
      <c r="Q321" s="31">
        <v>50586801</v>
      </c>
      <c r="R321" s="31">
        <v>47392442</v>
      </c>
      <c r="S321" s="31">
        <v>11970664</v>
      </c>
      <c r="T321" s="36">
        <f t="shared" si="68"/>
        <v>0.23663611383530656</v>
      </c>
      <c r="U321" s="36">
        <f t="shared" si="69"/>
        <v>-0.76789599975406542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39670924</v>
      </c>
      <c r="E322" s="31">
        <v>39670924</v>
      </c>
      <c r="F322" s="31">
        <v>8412128</v>
      </c>
      <c r="G322" s="36">
        <f t="shared" si="63"/>
        <v>0.21204769518350519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8412128</v>
      </c>
      <c r="O322" s="36">
        <f t="shared" si="67"/>
        <v>0.21204769518350519</v>
      </c>
      <c r="P322" s="31">
        <v>7646979</v>
      </c>
      <c r="Q322" s="31">
        <v>36167528</v>
      </c>
      <c r="R322" s="31">
        <v>38229481</v>
      </c>
      <c r="S322" s="31">
        <v>7646979</v>
      </c>
      <c r="T322" s="36">
        <f t="shared" si="68"/>
        <v>0.21143217197481676</v>
      </c>
      <c r="U322" s="36">
        <f t="shared" si="69"/>
        <v>0.10005899061577117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289399679</v>
      </c>
      <c r="E323" s="32">
        <f>SUM(E318:E322)</f>
        <v>289399679</v>
      </c>
      <c r="F323" s="32">
        <f>SUM(F318:F322)</f>
        <v>55303044</v>
      </c>
      <c r="G323" s="37">
        <f t="shared" si="63"/>
        <v>0.19109573373092786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55303044</v>
      </c>
      <c r="O323" s="37">
        <f t="shared" si="67"/>
        <v>0.19109573373092786</v>
      </c>
      <c r="P323" s="32">
        <f>SUM(P318:P322)</f>
        <v>53254463</v>
      </c>
      <c r="Q323" s="32">
        <f>SUM(Q318:Q322)</f>
        <v>249568396</v>
      </c>
      <c r="R323" s="32">
        <f>SUM(R318:R322)</f>
        <v>279642962</v>
      </c>
      <c r="S323" s="32">
        <f>SUM(S318:S322)</f>
        <v>53254463</v>
      </c>
      <c r="T323" s="37">
        <f t="shared" si="68"/>
        <v>0.21338624542828732</v>
      </c>
      <c r="U323" s="37">
        <f t="shared" si="69"/>
        <v>3.8467780625259573E-2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279640</v>
      </c>
      <c r="E324" s="31">
        <v>279640</v>
      </c>
      <c r="F324" s="31">
        <v>368733</v>
      </c>
      <c r="G324" s="36">
        <f t="shared" si="63"/>
        <v>1.3185989128879989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368733</v>
      </c>
      <c r="O324" s="36">
        <f t="shared" si="67"/>
        <v>1.3185989128879989</v>
      </c>
      <c r="P324" s="31">
        <v>249021</v>
      </c>
      <c r="Q324" s="31">
        <v>231400</v>
      </c>
      <c r="R324" s="31">
        <v>231400</v>
      </c>
      <c r="S324" s="31">
        <v>249021</v>
      </c>
      <c r="T324" s="36">
        <f t="shared" si="68"/>
        <v>1.0761495246326707</v>
      </c>
      <c r="U324" s="36">
        <f t="shared" si="69"/>
        <v>0.48073054079776401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86593980</v>
      </c>
      <c r="E325" s="31">
        <v>86593980</v>
      </c>
      <c r="F325" s="31">
        <v>14071240</v>
      </c>
      <c r="G325" s="36">
        <f t="shared" si="63"/>
        <v>0.16249674630961644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14071240</v>
      </c>
      <c r="O325" s="36">
        <f t="shared" si="67"/>
        <v>0.16249674630961644</v>
      </c>
      <c r="P325" s="31">
        <v>5483431</v>
      </c>
      <c r="Q325" s="31">
        <v>80732791</v>
      </c>
      <c r="R325" s="31">
        <v>80079533</v>
      </c>
      <c r="S325" s="31">
        <v>5483431</v>
      </c>
      <c r="T325" s="36">
        <f t="shared" si="68"/>
        <v>6.7920741152129871E-2</v>
      </c>
      <c r="U325" s="36">
        <f t="shared" si="69"/>
        <v>1.5661378797325982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105768693</v>
      </c>
      <c r="E326" s="31">
        <v>105718693</v>
      </c>
      <c r="F326" s="31">
        <v>19580472</v>
      </c>
      <c r="G326" s="36">
        <f t="shared" si="63"/>
        <v>0.18512540379032574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19580472</v>
      </c>
      <c r="O326" s="36">
        <f t="shared" si="67"/>
        <v>0.18512540379032574</v>
      </c>
      <c r="P326" s="31">
        <v>10429034</v>
      </c>
      <c r="Q326" s="31">
        <v>92209120</v>
      </c>
      <c r="R326" s="31">
        <v>94900929</v>
      </c>
      <c r="S326" s="31">
        <v>10429034</v>
      </c>
      <c r="T326" s="36">
        <f t="shared" si="68"/>
        <v>0.11310197950050928</v>
      </c>
      <c r="U326" s="36">
        <f t="shared" si="69"/>
        <v>0.87749622831798235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138191350</v>
      </c>
      <c r="E327" s="31">
        <v>138445350</v>
      </c>
      <c r="F327" s="31">
        <v>15822492</v>
      </c>
      <c r="G327" s="36">
        <f t="shared" si="63"/>
        <v>0.11449697828409665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15822492</v>
      </c>
      <c r="O327" s="36">
        <f t="shared" si="67"/>
        <v>0.11449697828409665</v>
      </c>
      <c r="P327" s="31">
        <v>15737616</v>
      </c>
      <c r="Q327" s="31">
        <v>146121327</v>
      </c>
      <c r="R327" s="31">
        <v>145529175</v>
      </c>
      <c r="S327" s="31">
        <v>15737616</v>
      </c>
      <c r="T327" s="36">
        <f t="shared" si="68"/>
        <v>0.10770238898802226</v>
      </c>
      <c r="U327" s="36">
        <f t="shared" si="69"/>
        <v>5.3931929715402838E-3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37378900</v>
      </c>
      <c r="E328" s="31">
        <v>37378900</v>
      </c>
      <c r="F328" s="31">
        <v>7479475</v>
      </c>
      <c r="G328" s="36">
        <f t="shared" si="63"/>
        <v>0.20009885256120433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7479475</v>
      </c>
      <c r="O328" s="36">
        <f t="shared" si="67"/>
        <v>0.20009885256120433</v>
      </c>
      <c r="P328" s="31">
        <v>7795367</v>
      </c>
      <c r="Q328" s="31">
        <v>37355300</v>
      </c>
      <c r="R328" s="31">
        <v>37138100</v>
      </c>
      <c r="S328" s="31">
        <v>7795367</v>
      </c>
      <c r="T328" s="36">
        <f t="shared" si="68"/>
        <v>0.20868168640059109</v>
      </c>
      <c r="U328" s="36">
        <f t="shared" si="69"/>
        <v>-4.0523044008062725E-2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77980889</v>
      </c>
      <c r="E329" s="31">
        <v>77980889</v>
      </c>
      <c r="F329" s="31">
        <v>13827328</v>
      </c>
      <c r="G329" s="36">
        <f t="shared" si="63"/>
        <v>0.17731688080652683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13827328</v>
      </c>
      <c r="O329" s="36">
        <f t="shared" si="67"/>
        <v>0.17731688080652683</v>
      </c>
      <c r="P329" s="31">
        <v>14868482</v>
      </c>
      <c r="Q329" s="31">
        <v>69842985</v>
      </c>
      <c r="R329" s="31">
        <v>71093661</v>
      </c>
      <c r="S329" s="31">
        <v>14868482</v>
      </c>
      <c r="T329" s="36">
        <f t="shared" si="68"/>
        <v>0.2128844006309295</v>
      </c>
      <c r="U329" s="36">
        <f t="shared" si="69"/>
        <v>-7.0024229776785574E-2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146013936</v>
      </c>
      <c r="E330" s="31">
        <v>146013936</v>
      </c>
      <c r="F330" s="31">
        <v>17743441</v>
      </c>
      <c r="G330" s="36">
        <f t="shared" si="63"/>
        <v>0.12151881858728882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17743441</v>
      </c>
      <c r="O330" s="36">
        <f t="shared" si="67"/>
        <v>0.12151881858728882</v>
      </c>
      <c r="P330" s="31">
        <v>14545270</v>
      </c>
      <c r="Q330" s="31">
        <v>152492085</v>
      </c>
      <c r="R330" s="31">
        <v>158223919</v>
      </c>
      <c r="S330" s="31">
        <v>14545270</v>
      </c>
      <c r="T330" s="36">
        <f t="shared" si="68"/>
        <v>9.5383770246173755E-2</v>
      </c>
      <c r="U330" s="36">
        <f t="shared" si="69"/>
        <v>0.21987704594002033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28546402</v>
      </c>
      <c r="E331" s="31">
        <v>28546402</v>
      </c>
      <c r="F331" s="31">
        <v>5256908</v>
      </c>
      <c r="G331" s="36">
        <f t="shared" si="63"/>
        <v>0.18415308521192969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5256908</v>
      </c>
      <c r="O331" s="36">
        <f t="shared" si="67"/>
        <v>0.18415308521192969</v>
      </c>
      <c r="P331" s="31">
        <v>5483934</v>
      </c>
      <c r="Q331" s="31">
        <v>28915545</v>
      </c>
      <c r="R331" s="31">
        <v>28927750</v>
      </c>
      <c r="S331" s="31">
        <v>5483934</v>
      </c>
      <c r="T331" s="36">
        <f t="shared" si="68"/>
        <v>0.189653489152634</v>
      </c>
      <c r="U331" s="36">
        <f t="shared" si="69"/>
        <v>-4.1398382985645021E-2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620753790</v>
      </c>
      <c r="E332" s="32">
        <f>SUM(E324:E331)</f>
        <v>620957790</v>
      </c>
      <c r="F332" s="32">
        <f>SUM(F324:F331)</f>
        <v>94150089</v>
      </c>
      <c r="G332" s="37">
        <f t="shared" si="63"/>
        <v>0.151670582631481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94150089</v>
      </c>
      <c r="O332" s="37">
        <f t="shared" si="67"/>
        <v>0.151670582631481</v>
      </c>
      <c r="P332" s="32">
        <f>SUM(P324:P331)</f>
        <v>74592155</v>
      </c>
      <c r="Q332" s="32">
        <f>SUM(Q324:Q331)</f>
        <v>607900553</v>
      </c>
      <c r="R332" s="32">
        <f>SUM(R324:R331)</f>
        <v>616124467</v>
      </c>
      <c r="S332" s="32">
        <f>SUM(S324:S331)</f>
        <v>74592155</v>
      </c>
      <c r="T332" s="37">
        <f t="shared" si="68"/>
        <v>0.12270453552293445</v>
      </c>
      <c r="U332" s="37">
        <f t="shared" si="69"/>
        <v>0.26219827004595864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28677912</v>
      </c>
      <c r="E333" s="31">
        <v>28677912</v>
      </c>
      <c r="F333" s="31">
        <v>6789153</v>
      </c>
      <c r="G333" s="36">
        <f t="shared" si="63"/>
        <v>0.23673805122213917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6789153</v>
      </c>
      <c r="O333" s="36">
        <f t="shared" si="67"/>
        <v>0.23673805122213917</v>
      </c>
      <c r="P333" s="31">
        <v>7570196</v>
      </c>
      <c r="Q333" s="31">
        <v>31161204</v>
      </c>
      <c r="R333" s="31">
        <v>4700928</v>
      </c>
      <c r="S333" s="31">
        <v>7570196</v>
      </c>
      <c r="T333" s="36">
        <f t="shared" si="68"/>
        <v>0.24293656945989636</v>
      </c>
      <c r="U333" s="36">
        <f t="shared" si="69"/>
        <v>-0.1031734184953732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3048345</v>
      </c>
      <c r="E334" s="31">
        <v>3048345</v>
      </c>
      <c r="F334" s="31">
        <v>731148</v>
      </c>
      <c r="G334" s="36">
        <f t="shared" si="63"/>
        <v>0.23985080428888461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731148</v>
      </c>
      <c r="O334" s="36">
        <f t="shared" si="67"/>
        <v>0.23985080428888461</v>
      </c>
      <c r="P334" s="31">
        <v>431305</v>
      </c>
      <c r="Q334" s="31">
        <v>2256884</v>
      </c>
      <c r="R334" s="31">
        <v>2207584</v>
      </c>
      <c r="S334" s="31">
        <v>431305</v>
      </c>
      <c r="T334" s="36">
        <f t="shared" si="68"/>
        <v>0.19110641043137352</v>
      </c>
      <c r="U334" s="36">
        <f t="shared" si="69"/>
        <v>0.695199452823408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73683441</v>
      </c>
      <c r="E335" s="31">
        <v>73683441</v>
      </c>
      <c r="F335" s="31">
        <v>5136160</v>
      </c>
      <c r="G335" s="36">
        <f t="shared" si="63"/>
        <v>6.9705756548476064E-2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5136160</v>
      </c>
      <c r="O335" s="36">
        <f t="shared" si="67"/>
        <v>6.9705756548476064E-2</v>
      </c>
      <c r="P335" s="31">
        <v>4530631</v>
      </c>
      <c r="Q335" s="31">
        <v>47791461</v>
      </c>
      <c r="R335" s="31">
        <v>64644994</v>
      </c>
      <c r="S335" s="31">
        <v>4530631</v>
      </c>
      <c r="T335" s="36">
        <f t="shared" si="68"/>
        <v>9.4800010403532128E-2</v>
      </c>
      <c r="U335" s="36">
        <f t="shared" si="69"/>
        <v>0.13365224402516995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2907500</v>
      </c>
      <c r="E336" s="31">
        <v>2907500</v>
      </c>
      <c r="F336" s="31">
        <v>173810</v>
      </c>
      <c r="G336" s="36">
        <f t="shared" si="63"/>
        <v>5.97798796216681E-2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173810</v>
      </c>
      <c r="O336" s="36">
        <f t="shared" si="67"/>
        <v>5.97798796216681E-2</v>
      </c>
      <c r="P336" s="31">
        <v>276175</v>
      </c>
      <c r="Q336" s="31">
        <v>1262791</v>
      </c>
      <c r="R336" s="31">
        <v>1020154</v>
      </c>
      <c r="S336" s="31">
        <v>276175</v>
      </c>
      <c r="T336" s="36">
        <f t="shared" si="68"/>
        <v>0.21870206550410956</v>
      </c>
      <c r="U336" s="36">
        <f t="shared" si="69"/>
        <v>-0.37065266588213996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108317198</v>
      </c>
      <c r="E337" s="32">
        <f>SUM(E333:E336)</f>
        <v>108317198</v>
      </c>
      <c r="F337" s="32">
        <f>SUM(F333:F336)</f>
        <v>12830271</v>
      </c>
      <c r="G337" s="37">
        <f t="shared" si="63"/>
        <v>0.1184509130304497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12830271</v>
      </c>
      <c r="O337" s="37">
        <f t="shared" si="67"/>
        <v>0.1184509130304497</v>
      </c>
      <c r="P337" s="32">
        <f>SUM(P333:P336)</f>
        <v>12808307</v>
      </c>
      <c r="Q337" s="32">
        <f>SUM(Q333:Q336)</f>
        <v>82472340</v>
      </c>
      <c r="R337" s="32">
        <f>SUM(R333:R336)</f>
        <v>72573660</v>
      </c>
      <c r="S337" s="32">
        <f>SUM(S333:S336)</f>
        <v>12808307</v>
      </c>
      <c r="T337" s="37">
        <f t="shared" si="68"/>
        <v>0.15530427534855928</v>
      </c>
      <c r="U337" s="37">
        <f t="shared" si="69"/>
        <v>1.7148246056251093E-3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6597385411</v>
      </c>
      <c r="E338" s="32">
        <f>SUM(E302,E304:E309,E311:E316,E318:E322,E324:E331,E333:E336)</f>
        <v>6601114302</v>
      </c>
      <c r="F338" s="32">
        <f>SUM(F302,F304:F309,F311:F316,F318:F322,F324:F331,F333:F336)</f>
        <v>1285766025</v>
      </c>
      <c r="G338" s="37">
        <f t="shared" si="63"/>
        <v>0.19489023982988887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1285766025</v>
      </c>
      <c r="O338" s="37">
        <f t="shared" si="67"/>
        <v>0.19489023982988887</v>
      </c>
      <c r="P338" s="32">
        <f>SUM(P302,P304:P309,P311:P316,P318:P322,P324:P331,P333:P336)</f>
        <v>1093932300</v>
      </c>
      <c r="Q338" s="32">
        <f>SUM(Q302,Q304:Q309,Q311:Q316,Q318:Q322,Q324:Q331,Q333:Q336)</f>
        <v>6354006011</v>
      </c>
      <c r="R338" s="32">
        <f>SUM(R302,R304:R309,R311:R316,R318:R322,R324:R331,R333:R336)</f>
        <v>6562002377</v>
      </c>
      <c r="S338" s="32">
        <f>SUM(S302,S304:S309,S311:S316,S318:S322,S324:S331,S333:S336)</f>
        <v>1093932300</v>
      </c>
      <c r="T338" s="37">
        <f t="shared" si="68"/>
        <v>0.17216419029289456</v>
      </c>
      <c r="U338" s="37">
        <f t="shared" si="69"/>
        <v>0.17536160601529005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27749133057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27765097999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5954826551</v>
      </c>
      <c r="G339" s="39">
        <f t="shared" si="63"/>
        <v>0.21459504838468582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5954826551</v>
      </c>
      <c r="O339" s="39">
        <f t="shared" si="67"/>
        <v>0.21459504838468582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5860024091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29329956010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26172685135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5860024091</v>
      </c>
      <c r="T339" s="39">
        <f t="shared" si="68"/>
        <v>0.19979655233720892</v>
      </c>
      <c r="U339" s="39">
        <f t="shared" si="69"/>
        <v>1.6177827689411783E-2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608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187439291</v>
      </c>
      <c r="E8" s="31">
        <v>190886725</v>
      </c>
      <c r="F8" s="31">
        <v>31560076</v>
      </c>
      <c r="G8" s="36">
        <f>IF(($D8       =0),0,($F8       /$D8       ))</f>
        <v>0.16837492199007517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31560076</v>
      </c>
      <c r="O8" s="36">
        <f>IF(($D8       =0),0,($N8       /$D8       ))</f>
        <v>0.16837492199007517</v>
      </c>
      <c r="P8" s="31">
        <v>19899051</v>
      </c>
      <c r="Q8" s="31">
        <v>161814380</v>
      </c>
      <c r="R8" s="31">
        <v>176265544</v>
      </c>
      <c r="S8" s="31">
        <v>19899051</v>
      </c>
      <c r="T8" s="36">
        <f>IF(($Q8       =0),0,($S8       /$Q8       ))</f>
        <v>0.1229745526942661</v>
      </c>
      <c r="U8" s="36">
        <f>IF(($P8       =0),0,(($F8       /$P8       )-1))</f>
        <v>0.58600910164007325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326983970</v>
      </c>
      <c r="E9" s="31">
        <v>326983970</v>
      </c>
      <c r="F9" s="31">
        <v>48713310</v>
      </c>
      <c r="G9" s="36">
        <f>IF(($D9       =0),0,($F9       /$D9       ))</f>
        <v>0.14897767006743481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48713310</v>
      </c>
      <c r="O9" s="36">
        <f>IF(($D9       =0),0,($N9       /$D9       ))</f>
        <v>0.14897767006743481</v>
      </c>
      <c r="P9" s="31">
        <v>46999075</v>
      </c>
      <c r="Q9" s="31">
        <v>226845090</v>
      </c>
      <c r="R9" s="31">
        <v>362181080</v>
      </c>
      <c r="S9" s="31">
        <v>46999075</v>
      </c>
      <c r="T9" s="36">
        <f>IF(($Q9       =0),0,($S9       /$Q9       ))</f>
        <v>0.2071857715765415</v>
      </c>
      <c r="U9" s="36">
        <f>IF(($P9       =0),0,(($F9       /$P9       )-1))</f>
        <v>3.6473802941866307E-2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514423261</v>
      </c>
      <c r="E10" s="32">
        <f>SUM(E8:E9)</f>
        <v>517870695</v>
      </c>
      <c r="F10" s="32">
        <f>SUM(F8:F9)</f>
        <v>80273386</v>
      </c>
      <c r="G10" s="37">
        <f t="shared" ref="G10:G54" si="0">IF(($D10      =0),0,($F10      /$D10      ))</f>
        <v>0.15604540479750972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80273386</v>
      </c>
      <c r="O10" s="37">
        <f t="shared" ref="O10:O54" si="4">IF(($D10      =0),0,($N10      /$D10      ))</f>
        <v>0.15604540479750972</v>
      </c>
      <c r="P10" s="32">
        <f>SUM(P8:P9)</f>
        <v>66898126</v>
      </c>
      <c r="Q10" s="32">
        <f>SUM(Q8:Q9)</f>
        <v>388659470</v>
      </c>
      <c r="R10" s="32">
        <f>SUM(R8:R9)</f>
        <v>538446624</v>
      </c>
      <c r="S10" s="32">
        <f>SUM(S8:S9)</f>
        <v>66898126</v>
      </c>
      <c r="T10" s="37">
        <f t="shared" ref="T10:T54" si="5">IF(($Q10      =0),0,($S10      /$Q10      ))</f>
        <v>0.1721252951844966</v>
      </c>
      <c r="U10" s="37">
        <f t="shared" ref="U10:U54" si="6">IF(($P10      =0),0,(($F10      /$P10      )-1))</f>
        <v>0.19993474854587112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262278</v>
      </c>
      <c r="E11" s="31">
        <v>262278</v>
      </c>
      <c r="F11" s="31">
        <v>0</v>
      </c>
      <c r="G11" s="36">
        <f t="shared" si="0"/>
        <v>0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0</v>
      </c>
      <c r="O11" s="36">
        <f t="shared" si="4"/>
        <v>0</v>
      </c>
      <c r="P11" s="31">
        <v>-238434</v>
      </c>
      <c r="Q11" s="31">
        <v>0</v>
      </c>
      <c r="R11" s="31">
        <v>262278</v>
      </c>
      <c r="S11" s="31">
        <v>-238434</v>
      </c>
      <c r="T11" s="36">
        <f t="shared" si="5"/>
        <v>0</v>
      </c>
      <c r="U11" s="36">
        <f t="shared" si="6"/>
        <v>-1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0</v>
      </c>
      <c r="E13" s="31">
        <v>0</v>
      </c>
      <c r="F13" s="31">
        <v>0</v>
      </c>
      <c r="G13" s="36">
        <f t="shared" si="0"/>
        <v>0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0</v>
      </c>
      <c r="O13" s="36">
        <f t="shared" si="4"/>
        <v>0</v>
      </c>
      <c r="P13" s="31">
        <v>0</v>
      </c>
      <c r="Q13" s="31">
        <v>0</v>
      </c>
      <c r="R13" s="31">
        <v>0</v>
      </c>
      <c r="S13" s="31">
        <v>0</v>
      </c>
      <c r="T13" s="36">
        <f t="shared" si="5"/>
        <v>0</v>
      </c>
      <c r="U13" s="36">
        <f t="shared" si="6"/>
        <v>0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3546261</v>
      </c>
      <c r="E14" s="31">
        <v>3546261</v>
      </c>
      <c r="F14" s="31">
        <v>23212402</v>
      </c>
      <c r="G14" s="36">
        <f t="shared" si="0"/>
        <v>6.5455988716002569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23212402</v>
      </c>
      <c r="O14" s="36">
        <f t="shared" si="4"/>
        <v>6.5455988716002569</v>
      </c>
      <c r="P14" s="31">
        <v>1037132</v>
      </c>
      <c r="Q14" s="31">
        <v>3347814</v>
      </c>
      <c r="R14" s="31">
        <v>3946070</v>
      </c>
      <c r="S14" s="31">
        <v>1037132</v>
      </c>
      <c r="T14" s="36">
        <f t="shared" si="5"/>
        <v>0.30979379380096983</v>
      </c>
      <c r="U14" s="36">
        <f t="shared" si="6"/>
        <v>21.381338151749247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1698720</v>
      </c>
      <c r="E15" s="31">
        <v>1698720</v>
      </c>
      <c r="F15" s="31">
        <v>446184</v>
      </c>
      <c r="G15" s="36">
        <f t="shared" si="0"/>
        <v>0.262658943204295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446184</v>
      </c>
      <c r="O15" s="36">
        <f t="shared" si="4"/>
        <v>0.262658943204295</v>
      </c>
      <c r="P15" s="31">
        <v>267708</v>
      </c>
      <c r="Q15" s="31">
        <v>1373467</v>
      </c>
      <c r="R15" s="31">
        <v>1389437</v>
      </c>
      <c r="S15" s="31">
        <v>267708</v>
      </c>
      <c r="T15" s="36">
        <f t="shared" si="5"/>
        <v>0.19491403870642687</v>
      </c>
      <c r="U15" s="36">
        <f t="shared" si="6"/>
        <v>0.6666816083195124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7036999</v>
      </c>
      <c r="E16" s="31">
        <v>7036999</v>
      </c>
      <c r="F16" s="31">
        <v>1889226</v>
      </c>
      <c r="G16" s="36">
        <f t="shared" si="0"/>
        <v>0.26847040904794783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1889226</v>
      </c>
      <c r="O16" s="36">
        <f t="shared" si="4"/>
        <v>0.26847040904794783</v>
      </c>
      <c r="P16" s="31">
        <v>1119041</v>
      </c>
      <c r="Q16" s="31">
        <v>6626874</v>
      </c>
      <c r="R16" s="31">
        <v>6794423</v>
      </c>
      <c r="S16" s="31">
        <v>1119041</v>
      </c>
      <c r="T16" s="36">
        <f t="shared" si="5"/>
        <v>0.16886408282396798</v>
      </c>
      <c r="U16" s="36">
        <f t="shared" si="6"/>
        <v>0.68825449648404313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623841</v>
      </c>
      <c r="E17" s="31">
        <v>623841</v>
      </c>
      <c r="F17" s="31">
        <v>160193</v>
      </c>
      <c r="G17" s="36">
        <f t="shared" si="0"/>
        <v>0.25678498207075201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160193</v>
      </c>
      <c r="O17" s="36">
        <f t="shared" si="4"/>
        <v>0.25678498207075201</v>
      </c>
      <c r="P17" s="31">
        <v>114658</v>
      </c>
      <c r="Q17" s="31">
        <v>483651</v>
      </c>
      <c r="R17" s="31">
        <v>596274</v>
      </c>
      <c r="S17" s="31">
        <v>114658</v>
      </c>
      <c r="T17" s="36">
        <f t="shared" si="5"/>
        <v>0.23706763761472632</v>
      </c>
      <c r="U17" s="36">
        <f t="shared" si="6"/>
        <v>0.39713757435154973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614742</v>
      </c>
      <c r="E18" s="31">
        <v>617752</v>
      </c>
      <c r="F18" s="31">
        <v>127823</v>
      </c>
      <c r="G18" s="36">
        <f t="shared" si="0"/>
        <v>0.20792950538599933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127823</v>
      </c>
      <c r="O18" s="36">
        <f t="shared" si="4"/>
        <v>0.20792950538599933</v>
      </c>
      <c r="P18" s="31">
        <v>120609</v>
      </c>
      <c r="Q18" s="31">
        <v>577482</v>
      </c>
      <c r="R18" s="31">
        <v>577482</v>
      </c>
      <c r="S18" s="31">
        <v>120609</v>
      </c>
      <c r="T18" s="36">
        <f t="shared" si="5"/>
        <v>0.20885326295884546</v>
      </c>
      <c r="U18" s="36">
        <f t="shared" si="6"/>
        <v>5.9813115107496095E-2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13782841</v>
      </c>
      <c r="E19" s="32">
        <f>SUM(E11:E18)</f>
        <v>13785851</v>
      </c>
      <c r="F19" s="32">
        <f>SUM(F11:F18)</f>
        <v>25835828</v>
      </c>
      <c r="G19" s="37">
        <f t="shared" si="0"/>
        <v>1.8744922037481242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25835828</v>
      </c>
      <c r="O19" s="37">
        <f t="shared" si="4"/>
        <v>1.8744922037481242</v>
      </c>
      <c r="P19" s="32">
        <f>SUM(P11:P18)</f>
        <v>2420714</v>
      </c>
      <c r="Q19" s="32">
        <f>SUM(Q11:Q18)</f>
        <v>12409288</v>
      </c>
      <c r="R19" s="32">
        <f>SUM(R11:R18)</f>
        <v>13565964</v>
      </c>
      <c r="S19" s="32">
        <f>SUM(S11:S18)</f>
        <v>2420714</v>
      </c>
      <c r="T19" s="37">
        <f t="shared" si="5"/>
        <v>0.19507275518144152</v>
      </c>
      <c r="U19" s="37">
        <f t="shared" si="6"/>
        <v>9.6728130625922759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1423976</v>
      </c>
      <c r="E20" s="31">
        <v>1423976</v>
      </c>
      <c r="F20" s="31">
        <v>0</v>
      </c>
      <c r="G20" s="36">
        <f t="shared" si="0"/>
        <v>0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0</v>
      </c>
      <c r="O20" s="36">
        <f t="shared" si="4"/>
        <v>0</v>
      </c>
      <c r="P20" s="31">
        <v>109173</v>
      </c>
      <c r="Q20" s="31">
        <v>1383310</v>
      </c>
      <c r="R20" s="31">
        <v>1342544</v>
      </c>
      <c r="S20" s="31">
        <v>109173</v>
      </c>
      <c r="T20" s="36">
        <f t="shared" si="5"/>
        <v>7.8921572171096868E-2</v>
      </c>
      <c r="U20" s="36">
        <f t="shared" si="6"/>
        <v>-1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1980000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1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18728</v>
      </c>
      <c r="R23" s="31">
        <v>114255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1675542</v>
      </c>
      <c r="E24" s="31">
        <v>1675542</v>
      </c>
      <c r="F24" s="31">
        <v>331603</v>
      </c>
      <c r="G24" s="36">
        <f t="shared" si="0"/>
        <v>0.19790790084641269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331603</v>
      </c>
      <c r="O24" s="36">
        <f t="shared" si="4"/>
        <v>0.19790790084641269</v>
      </c>
      <c r="P24" s="31">
        <v>229960</v>
      </c>
      <c r="Q24" s="31">
        <v>1925898</v>
      </c>
      <c r="R24" s="31">
        <v>1925898</v>
      </c>
      <c r="S24" s="31">
        <v>229960</v>
      </c>
      <c r="T24" s="36">
        <f t="shared" si="5"/>
        <v>0.11940403905087393</v>
      </c>
      <c r="U24" s="36">
        <f t="shared" si="6"/>
        <v>0.44200295703600623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1686518</v>
      </c>
      <c r="E26" s="31">
        <v>1686518</v>
      </c>
      <c r="F26" s="31">
        <v>515678</v>
      </c>
      <c r="G26" s="36">
        <f t="shared" si="0"/>
        <v>0.30576489548288249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515678</v>
      </c>
      <c r="O26" s="36">
        <f t="shared" si="4"/>
        <v>0.30576489548288249</v>
      </c>
      <c r="P26" s="31">
        <v>359043</v>
      </c>
      <c r="Q26" s="31">
        <v>1924925</v>
      </c>
      <c r="R26" s="31">
        <v>11051905</v>
      </c>
      <c r="S26" s="31">
        <v>359043</v>
      </c>
      <c r="T26" s="36">
        <f t="shared" si="5"/>
        <v>0.18652311129005025</v>
      </c>
      <c r="U26" s="36">
        <f t="shared" si="6"/>
        <v>0.43625693858395787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4786036</v>
      </c>
      <c r="E27" s="32">
        <f>SUM(E20:E26)</f>
        <v>4786036</v>
      </c>
      <c r="F27" s="32">
        <f>SUM(F20:F26)</f>
        <v>847281</v>
      </c>
      <c r="G27" s="37">
        <f t="shared" si="0"/>
        <v>0.17703189027412247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847281</v>
      </c>
      <c r="O27" s="37">
        <f t="shared" si="4"/>
        <v>0.17703189027412247</v>
      </c>
      <c r="P27" s="32">
        <f>SUM(P20:P26)</f>
        <v>698176</v>
      </c>
      <c r="Q27" s="32">
        <f>SUM(Q20:Q26)</f>
        <v>7232861</v>
      </c>
      <c r="R27" s="32">
        <f>SUM(R20:R26)</f>
        <v>14434603</v>
      </c>
      <c r="S27" s="32">
        <f>SUM(S20:S26)</f>
        <v>698176</v>
      </c>
      <c r="T27" s="37">
        <f t="shared" si="5"/>
        <v>9.6528330905294599E-2</v>
      </c>
      <c r="U27" s="37">
        <f t="shared" si="6"/>
        <v>0.2135636286552387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2998527</v>
      </c>
      <c r="E28" s="31">
        <v>2998527</v>
      </c>
      <c r="F28" s="31">
        <v>928949</v>
      </c>
      <c r="G28" s="36">
        <f t="shared" si="0"/>
        <v>0.30980177934032277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928949</v>
      </c>
      <c r="O28" s="36">
        <f t="shared" si="4"/>
        <v>0.30980177934032277</v>
      </c>
      <c r="P28" s="31">
        <v>542485</v>
      </c>
      <c r="Q28" s="31">
        <v>3052765</v>
      </c>
      <c r="R28" s="31">
        <v>3113001</v>
      </c>
      <c r="S28" s="31">
        <v>542485</v>
      </c>
      <c r="T28" s="36">
        <f t="shared" si="5"/>
        <v>0.17770283660877925</v>
      </c>
      <c r="U28" s="36">
        <f t="shared" si="6"/>
        <v>0.7123957344442704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0</v>
      </c>
      <c r="R29" s="31">
        <v>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4904614</v>
      </c>
      <c r="E30" s="31">
        <v>4904614</v>
      </c>
      <c r="F30" s="31">
        <v>346668</v>
      </c>
      <c r="G30" s="36">
        <f t="shared" si="0"/>
        <v>7.0682014935324167E-2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346668</v>
      </c>
      <c r="O30" s="36">
        <f t="shared" si="4"/>
        <v>7.0682014935324167E-2</v>
      </c>
      <c r="P30" s="31">
        <v>321256</v>
      </c>
      <c r="Q30" s="31">
        <v>5571377</v>
      </c>
      <c r="R30" s="31">
        <v>5361390</v>
      </c>
      <c r="S30" s="31">
        <v>321256</v>
      </c>
      <c r="T30" s="36">
        <f t="shared" si="5"/>
        <v>5.7661867075231132E-2</v>
      </c>
      <c r="U30" s="36">
        <f t="shared" si="6"/>
        <v>7.9102024553626915E-2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1966667</v>
      </c>
      <c r="E31" s="31">
        <v>1966667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551938</v>
      </c>
      <c r="E32" s="31">
        <v>551938</v>
      </c>
      <c r="F32" s="31">
        <v>129102</v>
      </c>
      <c r="G32" s="36">
        <f t="shared" si="0"/>
        <v>0.23390670691273296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129102</v>
      </c>
      <c r="O32" s="36">
        <f t="shared" si="4"/>
        <v>0.23390670691273296</v>
      </c>
      <c r="P32" s="31">
        <v>118430</v>
      </c>
      <c r="Q32" s="31">
        <v>679466</v>
      </c>
      <c r="R32" s="31">
        <v>523665</v>
      </c>
      <c r="S32" s="31">
        <v>118430</v>
      </c>
      <c r="T32" s="36">
        <f t="shared" si="5"/>
        <v>0.17429864040290463</v>
      </c>
      <c r="U32" s="36">
        <f t="shared" si="6"/>
        <v>9.0112302626023766E-2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0</v>
      </c>
      <c r="R33" s="31">
        <v>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0</v>
      </c>
      <c r="E34" s="31">
        <v>0</v>
      </c>
      <c r="F34" s="31">
        <v>0</v>
      </c>
      <c r="G34" s="36">
        <f t="shared" si="0"/>
        <v>0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0</v>
      </c>
      <c r="O34" s="36">
        <f t="shared" si="4"/>
        <v>0</v>
      </c>
      <c r="P34" s="31">
        <v>0</v>
      </c>
      <c r="Q34" s="31">
        <v>0</v>
      </c>
      <c r="R34" s="31">
        <v>0</v>
      </c>
      <c r="S34" s="31">
        <v>0</v>
      </c>
      <c r="T34" s="36">
        <f t="shared" si="5"/>
        <v>0</v>
      </c>
      <c r="U34" s="36">
        <f t="shared" si="6"/>
        <v>0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10421746</v>
      </c>
      <c r="E35" s="32">
        <f>SUM(E28:E34)</f>
        <v>10421746</v>
      </c>
      <c r="F35" s="32">
        <f>SUM(F28:F34)</f>
        <v>1404719</v>
      </c>
      <c r="G35" s="37">
        <f t="shared" si="0"/>
        <v>0.13478729955613963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1404719</v>
      </c>
      <c r="O35" s="37">
        <f t="shared" si="4"/>
        <v>0.13478729955613963</v>
      </c>
      <c r="P35" s="32">
        <f>SUM(P28:P34)</f>
        <v>982171</v>
      </c>
      <c r="Q35" s="32">
        <f>SUM(Q28:Q34)</f>
        <v>9303608</v>
      </c>
      <c r="R35" s="32">
        <f>SUM(R28:R34)</f>
        <v>8998056</v>
      </c>
      <c r="S35" s="32">
        <f>SUM(S28:S34)</f>
        <v>982171</v>
      </c>
      <c r="T35" s="37">
        <f t="shared" si="5"/>
        <v>0.10556882878126421</v>
      </c>
      <c r="U35" s="37">
        <f t="shared" si="6"/>
        <v>0.43021836319744722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614807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614807</v>
      </c>
      <c r="O38" s="36">
        <f t="shared" si="4"/>
        <v>0</v>
      </c>
      <c r="P38" s="31">
        <v>9920</v>
      </c>
      <c r="Q38" s="31">
        <v>3426566</v>
      </c>
      <c r="R38" s="31">
        <v>3399213</v>
      </c>
      <c r="S38" s="31">
        <v>9920</v>
      </c>
      <c r="T38" s="36">
        <f t="shared" si="5"/>
        <v>2.8950266826904838E-3</v>
      </c>
      <c r="U38" s="36">
        <f t="shared" si="6"/>
        <v>60.976512096774194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0</v>
      </c>
      <c r="E39" s="31">
        <v>0</v>
      </c>
      <c r="F39" s="31">
        <v>0</v>
      </c>
      <c r="G39" s="36">
        <f t="shared" si="0"/>
        <v>0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0</v>
      </c>
      <c r="O39" s="36">
        <f t="shared" si="4"/>
        <v>0</v>
      </c>
      <c r="P39" s="31">
        <v>0</v>
      </c>
      <c r="Q39" s="31">
        <v>0</v>
      </c>
      <c r="R39" s="31">
        <v>0</v>
      </c>
      <c r="S39" s="31">
        <v>0</v>
      </c>
      <c r="T39" s="36">
        <f t="shared" si="5"/>
        <v>0</v>
      </c>
      <c r="U39" s="36">
        <f t="shared" si="6"/>
        <v>0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0</v>
      </c>
      <c r="E40" s="32">
        <f>SUM(E36:E39)</f>
        <v>0</v>
      </c>
      <c r="F40" s="32">
        <f>SUM(F36:F39)</f>
        <v>614807</v>
      </c>
      <c r="G40" s="37">
        <f t="shared" si="0"/>
        <v>0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614807</v>
      </c>
      <c r="O40" s="37">
        <f t="shared" si="4"/>
        <v>0</v>
      </c>
      <c r="P40" s="32">
        <f>SUM(P36:P39)</f>
        <v>9920</v>
      </c>
      <c r="Q40" s="32">
        <f>SUM(Q36:Q39)</f>
        <v>3426566</v>
      </c>
      <c r="R40" s="32">
        <f>SUM(R36:R39)</f>
        <v>3399213</v>
      </c>
      <c r="S40" s="32">
        <f>SUM(S36:S39)</f>
        <v>9920</v>
      </c>
      <c r="T40" s="37">
        <f t="shared" si="5"/>
        <v>2.8950266826904838E-3</v>
      </c>
      <c r="U40" s="37">
        <f t="shared" si="6"/>
        <v>60.976512096774194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7098532</v>
      </c>
      <c r="E43" s="31">
        <v>7098532</v>
      </c>
      <c r="F43" s="31">
        <v>954273</v>
      </c>
      <c r="G43" s="36">
        <f t="shared" si="0"/>
        <v>0.13443244321501968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954273</v>
      </c>
      <c r="O43" s="36">
        <f t="shared" si="4"/>
        <v>0.13443244321501968</v>
      </c>
      <c r="P43" s="31">
        <v>978561</v>
      </c>
      <c r="Q43" s="31">
        <v>6772181</v>
      </c>
      <c r="R43" s="31">
        <v>8840903</v>
      </c>
      <c r="S43" s="31">
        <v>978561</v>
      </c>
      <c r="T43" s="36">
        <f t="shared" si="5"/>
        <v>0.14449717159065889</v>
      </c>
      <c r="U43" s="36">
        <f t="shared" si="6"/>
        <v>-2.4820118520971102E-2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4589057</v>
      </c>
      <c r="E45" s="31">
        <v>4589057</v>
      </c>
      <c r="F45" s="31">
        <v>802382</v>
      </c>
      <c r="G45" s="36">
        <f t="shared" si="0"/>
        <v>0.17484681493387422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802382</v>
      </c>
      <c r="O45" s="36">
        <f t="shared" si="4"/>
        <v>0.17484681493387422</v>
      </c>
      <c r="P45" s="31">
        <v>757581</v>
      </c>
      <c r="Q45" s="31">
        <v>5919256</v>
      </c>
      <c r="R45" s="31">
        <v>4083431</v>
      </c>
      <c r="S45" s="31">
        <v>757581</v>
      </c>
      <c r="T45" s="36">
        <f t="shared" si="5"/>
        <v>0.12798584822146566</v>
      </c>
      <c r="U45" s="36">
        <f t="shared" si="6"/>
        <v>5.9136910772577433E-2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19886209</v>
      </c>
      <c r="E46" s="31">
        <v>19886209</v>
      </c>
      <c r="F46" s="31">
        <v>619611</v>
      </c>
      <c r="G46" s="36">
        <f t="shared" si="0"/>
        <v>3.1157823997525119E-2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619611</v>
      </c>
      <c r="O46" s="36">
        <f t="shared" si="4"/>
        <v>3.1157823997525119E-2</v>
      </c>
      <c r="P46" s="31">
        <v>2903819</v>
      </c>
      <c r="Q46" s="31">
        <v>17696394</v>
      </c>
      <c r="R46" s="31">
        <v>17636394</v>
      </c>
      <c r="S46" s="31">
        <v>2903819</v>
      </c>
      <c r="T46" s="36">
        <f t="shared" si="5"/>
        <v>0.16409100068635452</v>
      </c>
      <c r="U46" s="36">
        <f t="shared" si="6"/>
        <v>-0.78662203119409302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31573798</v>
      </c>
      <c r="E47" s="32">
        <f>SUM(E41:E46)</f>
        <v>31573798</v>
      </c>
      <c r="F47" s="32">
        <f>SUM(F41:F46)</f>
        <v>2376266</v>
      </c>
      <c r="G47" s="37">
        <f t="shared" si="0"/>
        <v>7.5260695593225749E-2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2376266</v>
      </c>
      <c r="O47" s="37">
        <f t="shared" si="4"/>
        <v>7.5260695593225749E-2</v>
      </c>
      <c r="P47" s="32">
        <f>SUM(P41:P46)</f>
        <v>4639961</v>
      </c>
      <c r="Q47" s="32">
        <f>SUM(Q41:Q46)</f>
        <v>30387831</v>
      </c>
      <c r="R47" s="32">
        <f>SUM(R41:R46)</f>
        <v>30560728</v>
      </c>
      <c r="S47" s="32">
        <f>SUM(S41:S46)</f>
        <v>4639961</v>
      </c>
      <c r="T47" s="37">
        <f t="shared" si="5"/>
        <v>0.15269141782445741</v>
      </c>
      <c r="U47" s="37">
        <f t="shared" si="6"/>
        <v>-0.48786940235058007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1190460</v>
      </c>
      <c r="E50" s="31">
        <v>1190460</v>
      </c>
      <c r="F50" s="31">
        <v>222040</v>
      </c>
      <c r="G50" s="36">
        <f t="shared" si="0"/>
        <v>0.18651613661945801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222040</v>
      </c>
      <c r="O50" s="36">
        <f t="shared" si="4"/>
        <v>0.18651613661945801</v>
      </c>
      <c r="P50" s="31">
        <v>222204</v>
      </c>
      <c r="Q50" s="31">
        <v>1046157</v>
      </c>
      <c r="R50" s="31">
        <v>1064157</v>
      </c>
      <c r="S50" s="31">
        <v>222204</v>
      </c>
      <c r="T50" s="36">
        <f t="shared" si="5"/>
        <v>0.21240024202868213</v>
      </c>
      <c r="U50" s="36">
        <f t="shared" si="6"/>
        <v>-7.3806052096270225E-4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0</v>
      </c>
      <c r="E52" s="31">
        <v>0</v>
      </c>
      <c r="F52" s="31">
        <v>0</v>
      </c>
      <c r="G52" s="36">
        <f t="shared" si="0"/>
        <v>0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0</v>
      </c>
      <c r="O52" s="36">
        <f t="shared" si="4"/>
        <v>0</v>
      </c>
      <c r="P52" s="31">
        <v>0</v>
      </c>
      <c r="Q52" s="31">
        <v>0</v>
      </c>
      <c r="R52" s="31">
        <v>0</v>
      </c>
      <c r="S52" s="31">
        <v>0</v>
      </c>
      <c r="T52" s="36">
        <f t="shared" si="5"/>
        <v>0</v>
      </c>
      <c r="U52" s="36">
        <f t="shared" si="6"/>
        <v>0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1190460</v>
      </c>
      <c r="E53" s="32">
        <f>SUM(E48:E52)</f>
        <v>1190460</v>
      </c>
      <c r="F53" s="32">
        <f>SUM(F48:F52)</f>
        <v>222040</v>
      </c>
      <c r="G53" s="37">
        <f t="shared" si="0"/>
        <v>0.18651613661945801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222040</v>
      </c>
      <c r="O53" s="37">
        <f t="shared" si="4"/>
        <v>0.18651613661945801</v>
      </c>
      <c r="P53" s="32">
        <f>SUM(P48:P52)</f>
        <v>222204</v>
      </c>
      <c r="Q53" s="32">
        <f>SUM(Q48:Q52)</f>
        <v>1046157</v>
      </c>
      <c r="R53" s="32">
        <f>SUM(R48:R52)</f>
        <v>1064157</v>
      </c>
      <c r="S53" s="32">
        <f>SUM(S48:S52)</f>
        <v>222204</v>
      </c>
      <c r="T53" s="37">
        <f t="shared" si="5"/>
        <v>0.21240024202868213</v>
      </c>
      <c r="U53" s="37">
        <f t="shared" si="6"/>
        <v>-7.3806052096270225E-4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576178142</v>
      </c>
      <c r="E54" s="32">
        <f>SUM(E8:E9,E11:E18,E20:E26,E28:E34,E36:E39,E41:E46,E48:E52)</f>
        <v>579628586</v>
      </c>
      <c r="F54" s="32">
        <f>SUM(F8:F9,F11:F18,F20:F26,F28:F34,F36:F39,F41:F46,F48:F52)</f>
        <v>111574327</v>
      </c>
      <c r="G54" s="37">
        <f t="shared" si="0"/>
        <v>0.19364553922977523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111574327</v>
      </c>
      <c r="O54" s="37">
        <f t="shared" si="4"/>
        <v>0.19364553922977523</v>
      </c>
      <c r="P54" s="32">
        <f>SUM(P8:P9,P11:P18,P20:P26,P28:P34,P36:P39,P41:P46,P48:P52)</f>
        <v>75871272</v>
      </c>
      <c r="Q54" s="32">
        <f>SUM(Q8:Q9,Q11:Q18,Q20:Q26,Q28:Q34,Q36:Q39,Q41:Q46,Q48:Q52)</f>
        <v>452465781</v>
      </c>
      <c r="R54" s="32">
        <f>SUM(R8:R9,R11:R18,R20:R26,R28:R34,R36:R39,R41:R46,R48:R52)</f>
        <v>610469345</v>
      </c>
      <c r="S54" s="32">
        <f>SUM(S8:S9,S11:S18,S20:S26,S28:S34,S36:S39,S41:S46,S48:S52)</f>
        <v>75871272</v>
      </c>
      <c r="T54" s="37">
        <f t="shared" si="5"/>
        <v>0.16768399995313679</v>
      </c>
      <c r="U54" s="37">
        <f t="shared" si="6"/>
        <v>0.47057409291885866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113855601</v>
      </c>
      <c r="E57" s="31">
        <v>113855601</v>
      </c>
      <c r="F57" s="31">
        <v>23467889</v>
      </c>
      <c r="G57" s="36">
        <f t="shared" ref="G57:G85" si="7">IF(($D57      =0),0,($F57      /$D57      ))</f>
        <v>0.20611975865816209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23467889</v>
      </c>
      <c r="O57" s="36">
        <f t="shared" ref="O57:O85" si="11">IF(($D57      =0),0,($N57      /$D57      ))</f>
        <v>0.20611975865816209</v>
      </c>
      <c r="P57" s="31">
        <v>19525817</v>
      </c>
      <c r="Q57" s="31">
        <v>111113731</v>
      </c>
      <c r="R57" s="31">
        <v>100968732</v>
      </c>
      <c r="S57" s="31">
        <v>19525817</v>
      </c>
      <c r="T57" s="36">
        <f t="shared" ref="T57:T85" si="12">IF(($Q57      =0),0,($S57      /$Q57      ))</f>
        <v>0.17572820950454809</v>
      </c>
      <c r="U57" s="36">
        <f t="shared" ref="U57:U85" si="13">IF(($P57      =0),0,(($F57      /$P57      )-1))</f>
        <v>0.20189024612900952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113855601</v>
      </c>
      <c r="E58" s="32">
        <f>E57</f>
        <v>113855601</v>
      </c>
      <c r="F58" s="32">
        <f>F57</f>
        <v>23467889</v>
      </c>
      <c r="G58" s="37">
        <f t="shared" si="7"/>
        <v>0.20611975865816209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23467889</v>
      </c>
      <c r="O58" s="37">
        <f t="shared" si="11"/>
        <v>0.20611975865816209</v>
      </c>
      <c r="P58" s="32">
        <f>P57</f>
        <v>19525817</v>
      </c>
      <c r="Q58" s="32">
        <f>Q57</f>
        <v>111113731</v>
      </c>
      <c r="R58" s="32">
        <f>R57</f>
        <v>100968732</v>
      </c>
      <c r="S58" s="32">
        <f>S57</f>
        <v>19525817</v>
      </c>
      <c r="T58" s="37">
        <f t="shared" si="12"/>
        <v>0.17572820950454809</v>
      </c>
      <c r="U58" s="37">
        <f t="shared" si="13"/>
        <v>0.20189024612900952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500000</v>
      </c>
      <c r="E59" s="31">
        <v>500000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209600</v>
      </c>
      <c r="R59" s="31">
        <v>209600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300000</v>
      </c>
      <c r="Q60" s="31">
        <v>1200000</v>
      </c>
      <c r="R60" s="31">
        <v>1200000</v>
      </c>
      <c r="S60" s="31">
        <v>300000</v>
      </c>
      <c r="T60" s="36">
        <f t="shared" si="12"/>
        <v>0.25</v>
      </c>
      <c r="U60" s="36">
        <f t="shared" si="13"/>
        <v>-1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1251827</v>
      </c>
      <c r="E61" s="31">
        <v>1251827</v>
      </c>
      <c r="F61" s="31">
        <v>96421</v>
      </c>
      <c r="G61" s="36">
        <f t="shared" si="7"/>
        <v>7.7024221398004675E-2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96421</v>
      </c>
      <c r="O61" s="36">
        <f t="shared" si="11"/>
        <v>7.7024221398004675E-2</v>
      </c>
      <c r="P61" s="31">
        <v>289491</v>
      </c>
      <c r="Q61" s="31">
        <v>1007643</v>
      </c>
      <c r="R61" s="31">
        <v>1188821</v>
      </c>
      <c r="S61" s="31">
        <v>289491</v>
      </c>
      <c r="T61" s="36">
        <f t="shared" si="12"/>
        <v>0.2872952027652651</v>
      </c>
      <c r="U61" s="36">
        <f t="shared" si="13"/>
        <v>-0.66692919641715975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1751827</v>
      </c>
      <c r="E63" s="32">
        <f>SUM(E59:E62)</f>
        <v>1751827</v>
      </c>
      <c r="F63" s="32">
        <f>SUM(F59:F62)</f>
        <v>96421</v>
      </c>
      <c r="G63" s="37">
        <f t="shared" si="7"/>
        <v>5.5040252262352388E-2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96421</v>
      </c>
      <c r="O63" s="37">
        <f t="shared" si="11"/>
        <v>5.5040252262352388E-2</v>
      </c>
      <c r="P63" s="32">
        <f>SUM(P59:P62)</f>
        <v>589491</v>
      </c>
      <c r="Q63" s="32">
        <f>SUM(Q59:Q62)</f>
        <v>2417243</v>
      </c>
      <c r="R63" s="32">
        <f>SUM(R59:R62)</f>
        <v>2598421</v>
      </c>
      <c r="S63" s="32">
        <f>SUM(S59:S62)</f>
        <v>589491</v>
      </c>
      <c r="T63" s="37">
        <f t="shared" si="12"/>
        <v>0.24386915175677415</v>
      </c>
      <c r="U63" s="37">
        <f t="shared" si="13"/>
        <v>-0.8364334654812372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457261</v>
      </c>
      <c r="E64" s="31">
        <v>457261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1675259</v>
      </c>
      <c r="R64" s="31">
        <v>1675259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26464506</v>
      </c>
      <c r="E67" s="31">
        <v>26464506</v>
      </c>
      <c r="F67" s="31">
        <v>4896098</v>
      </c>
      <c r="G67" s="36">
        <f t="shared" si="7"/>
        <v>0.18500621171617562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4896098</v>
      </c>
      <c r="O67" s="36">
        <f t="shared" si="11"/>
        <v>0.18500621171617562</v>
      </c>
      <c r="P67" s="31">
        <v>4078570</v>
      </c>
      <c r="Q67" s="31">
        <v>22995560</v>
      </c>
      <c r="R67" s="31">
        <v>29396722</v>
      </c>
      <c r="S67" s="31">
        <v>4078570</v>
      </c>
      <c r="T67" s="36">
        <f t="shared" si="12"/>
        <v>0.17736336927650381</v>
      </c>
      <c r="U67" s="36">
        <f t="shared" si="13"/>
        <v>0.20044476372846365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4047676</v>
      </c>
      <c r="E68" s="31">
        <v>4047676</v>
      </c>
      <c r="F68" s="31">
        <v>1036252</v>
      </c>
      <c r="G68" s="36">
        <f t="shared" si="7"/>
        <v>0.2560115977662244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1036252</v>
      </c>
      <c r="O68" s="36">
        <f t="shared" si="11"/>
        <v>0.2560115977662244</v>
      </c>
      <c r="P68" s="31">
        <v>360132</v>
      </c>
      <c r="Q68" s="31">
        <v>3861411</v>
      </c>
      <c r="R68" s="31">
        <v>3861411</v>
      </c>
      <c r="S68" s="31">
        <v>360132</v>
      </c>
      <c r="T68" s="36">
        <f t="shared" si="12"/>
        <v>9.3264353367201777E-2</v>
      </c>
      <c r="U68" s="36">
        <f t="shared" si="13"/>
        <v>1.8774227227794253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0</v>
      </c>
      <c r="E69" s="31">
        <v>0</v>
      </c>
      <c r="F69" s="31">
        <v>0</v>
      </c>
      <c r="G69" s="36">
        <f t="shared" si="7"/>
        <v>0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0</v>
      </c>
      <c r="O69" s="36">
        <f t="shared" si="11"/>
        <v>0</v>
      </c>
      <c r="P69" s="31">
        <v>0</v>
      </c>
      <c r="Q69" s="31">
        <v>0</v>
      </c>
      <c r="R69" s="31">
        <v>0</v>
      </c>
      <c r="S69" s="31">
        <v>0</v>
      </c>
      <c r="T69" s="36">
        <f t="shared" si="12"/>
        <v>0</v>
      </c>
      <c r="U69" s="36">
        <f t="shared" si="13"/>
        <v>0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30969443</v>
      </c>
      <c r="E70" s="32">
        <f>SUM(E64:E69)</f>
        <v>30969443</v>
      </c>
      <c r="F70" s="32">
        <f>SUM(F64:F69)</f>
        <v>5932350</v>
      </c>
      <c r="G70" s="37">
        <f t="shared" si="7"/>
        <v>0.19155494659687616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5932350</v>
      </c>
      <c r="O70" s="37">
        <f t="shared" si="11"/>
        <v>0.19155494659687616</v>
      </c>
      <c r="P70" s="32">
        <f>SUM(P64:P69)</f>
        <v>4438702</v>
      </c>
      <c r="Q70" s="32">
        <f>SUM(Q64:Q69)</f>
        <v>28532230</v>
      </c>
      <c r="R70" s="32">
        <f>SUM(R64:R69)</f>
        <v>34933392</v>
      </c>
      <c r="S70" s="32">
        <f>SUM(S64:S69)</f>
        <v>4438702</v>
      </c>
      <c r="T70" s="37">
        <f t="shared" si="12"/>
        <v>0.15556800151968495</v>
      </c>
      <c r="U70" s="37">
        <f t="shared" si="13"/>
        <v>0.33650558203727132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17243064</v>
      </c>
      <c r="E71" s="31">
        <v>17243064</v>
      </c>
      <c r="F71" s="31">
        <v>4312515</v>
      </c>
      <c r="G71" s="36">
        <f t="shared" si="7"/>
        <v>0.25010143208886776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4312515</v>
      </c>
      <c r="O71" s="36">
        <f t="shared" si="11"/>
        <v>0.25010143208886776</v>
      </c>
      <c r="P71" s="31">
        <v>3000823</v>
      </c>
      <c r="Q71" s="31">
        <v>10669728</v>
      </c>
      <c r="R71" s="31">
        <v>15500972</v>
      </c>
      <c r="S71" s="31">
        <v>3000823</v>
      </c>
      <c r="T71" s="36">
        <f t="shared" si="12"/>
        <v>0.28124643852214415</v>
      </c>
      <c r="U71" s="36">
        <f t="shared" si="13"/>
        <v>0.43711075261686538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7587760</v>
      </c>
      <c r="E72" s="31">
        <v>7587760</v>
      </c>
      <c r="F72" s="31">
        <v>1462215</v>
      </c>
      <c r="G72" s="36">
        <f t="shared" si="7"/>
        <v>0.19270707033432791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1462215</v>
      </c>
      <c r="O72" s="36">
        <f t="shared" si="11"/>
        <v>0.19270707033432791</v>
      </c>
      <c r="P72" s="31">
        <v>1379515</v>
      </c>
      <c r="Q72" s="31">
        <v>5898264</v>
      </c>
      <c r="R72" s="31">
        <v>5511042</v>
      </c>
      <c r="S72" s="31">
        <v>1379515</v>
      </c>
      <c r="T72" s="36">
        <f t="shared" si="12"/>
        <v>0.23388491935932335</v>
      </c>
      <c r="U72" s="36">
        <f t="shared" si="13"/>
        <v>5.9948605125714538E-2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3987230</v>
      </c>
      <c r="E73" s="31">
        <v>3987230</v>
      </c>
      <c r="F73" s="31">
        <v>1159810</v>
      </c>
      <c r="G73" s="36">
        <f t="shared" si="7"/>
        <v>0.29088113803317089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1159810</v>
      </c>
      <c r="O73" s="36">
        <f t="shared" si="11"/>
        <v>0.29088113803317089</v>
      </c>
      <c r="P73" s="31">
        <v>648540</v>
      </c>
      <c r="Q73" s="31">
        <v>3759721</v>
      </c>
      <c r="R73" s="31">
        <v>3758647</v>
      </c>
      <c r="S73" s="31">
        <v>648540</v>
      </c>
      <c r="T73" s="36">
        <f t="shared" si="12"/>
        <v>0.17249684218589625</v>
      </c>
      <c r="U73" s="36">
        <f t="shared" si="13"/>
        <v>0.78833996361057146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6475987</v>
      </c>
      <c r="E74" s="31">
        <v>6475987</v>
      </c>
      <c r="F74" s="31">
        <v>981794</v>
      </c>
      <c r="G74" s="36">
        <f t="shared" si="7"/>
        <v>0.15160530742263689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981794</v>
      </c>
      <c r="O74" s="36">
        <f t="shared" si="11"/>
        <v>0.15160530742263689</v>
      </c>
      <c r="P74" s="31">
        <v>1178179</v>
      </c>
      <c r="Q74" s="31">
        <v>5667347</v>
      </c>
      <c r="R74" s="31">
        <v>5895268</v>
      </c>
      <c r="S74" s="31">
        <v>1178179</v>
      </c>
      <c r="T74" s="36">
        <f t="shared" si="12"/>
        <v>0.20788898226983454</v>
      </c>
      <c r="U74" s="36">
        <f t="shared" si="13"/>
        <v>-0.16668519808959414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3559845</v>
      </c>
      <c r="E76" s="31">
        <v>3559845</v>
      </c>
      <c r="F76" s="31">
        <v>327694</v>
      </c>
      <c r="G76" s="36">
        <f t="shared" si="7"/>
        <v>9.2052884325019763E-2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327694</v>
      </c>
      <c r="O76" s="36">
        <f t="shared" si="11"/>
        <v>9.2052884325019763E-2</v>
      </c>
      <c r="P76" s="31">
        <v>288770</v>
      </c>
      <c r="Q76" s="31">
        <v>5002875</v>
      </c>
      <c r="R76" s="31">
        <v>3612096</v>
      </c>
      <c r="S76" s="31">
        <v>288770</v>
      </c>
      <c r="T76" s="36">
        <f t="shared" si="12"/>
        <v>5.7720810533942984E-2</v>
      </c>
      <c r="U76" s="36">
        <f t="shared" si="13"/>
        <v>0.134792395331925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0</v>
      </c>
      <c r="E77" s="31">
        <v>0</v>
      </c>
      <c r="F77" s="31">
        <v>0</v>
      </c>
      <c r="G77" s="36">
        <f t="shared" si="7"/>
        <v>0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0</v>
      </c>
      <c r="O77" s="36">
        <f t="shared" si="11"/>
        <v>0</v>
      </c>
      <c r="P77" s="31">
        <v>0</v>
      </c>
      <c r="Q77" s="31">
        <v>0</v>
      </c>
      <c r="R77" s="31">
        <v>0</v>
      </c>
      <c r="S77" s="31">
        <v>0</v>
      </c>
      <c r="T77" s="36">
        <f t="shared" si="12"/>
        <v>0</v>
      </c>
      <c r="U77" s="36">
        <f t="shared" si="13"/>
        <v>0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38853886</v>
      </c>
      <c r="E78" s="32">
        <f>SUM(E71:E77)</f>
        <v>38853886</v>
      </c>
      <c r="F78" s="32">
        <f>SUM(F71:F77)</f>
        <v>8244028</v>
      </c>
      <c r="G78" s="37">
        <f t="shared" si="7"/>
        <v>0.21218026943302401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8244028</v>
      </c>
      <c r="O78" s="37">
        <f t="shared" si="11"/>
        <v>0.21218026943302401</v>
      </c>
      <c r="P78" s="32">
        <f>SUM(P71:P77)</f>
        <v>6495827</v>
      </c>
      <c r="Q78" s="32">
        <f>SUM(Q71:Q77)</f>
        <v>30997935</v>
      </c>
      <c r="R78" s="32">
        <f>SUM(R71:R77)</f>
        <v>34278025</v>
      </c>
      <c r="S78" s="32">
        <f>SUM(S71:S77)</f>
        <v>6495827</v>
      </c>
      <c r="T78" s="37">
        <f t="shared" si="12"/>
        <v>0.20955676563616255</v>
      </c>
      <c r="U78" s="37">
        <f t="shared" si="13"/>
        <v>0.26912677939236995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8371582</v>
      </c>
      <c r="E79" s="31">
        <v>8371582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1983207</v>
      </c>
      <c r="Q79" s="31">
        <v>8180315</v>
      </c>
      <c r="R79" s="31">
        <v>7971593</v>
      </c>
      <c r="S79" s="31">
        <v>1983207</v>
      </c>
      <c r="T79" s="36">
        <f t="shared" si="12"/>
        <v>0.24243650764059818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1867683</v>
      </c>
      <c r="E80" s="31">
        <v>1867683</v>
      </c>
      <c r="F80" s="31">
        <v>411293</v>
      </c>
      <c r="G80" s="36">
        <f t="shared" si="7"/>
        <v>0.2202156361652379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411293</v>
      </c>
      <c r="O80" s="36">
        <f t="shared" si="11"/>
        <v>0.2202156361652379</v>
      </c>
      <c r="P80" s="31">
        <v>173283</v>
      </c>
      <c r="Q80" s="31">
        <v>1733679</v>
      </c>
      <c r="R80" s="31">
        <v>1773679</v>
      </c>
      <c r="S80" s="31">
        <v>173283</v>
      </c>
      <c r="T80" s="36">
        <f t="shared" si="12"/>
        <v>9.9951028996717386E-2</v>
      </c>
      <c r="U80" s="36">
        <f t="shared" si="13"/>
        <v>1.3735334683725466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66455810</v>
      </c>
      <c r="E81" s="31">
        <v>66455810</v>
      </c>
      <c r="F81" s="31">
        <v>14548488</v>
      </c>
      <c r="G81" s="36">
        <f t="shared" si="7"/>
        <v>0.21891973026888092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14548488</v>
      </c>
      <c r="O81" s="36">
        <f t="shared" si="11"/>
        <v>0.21891973026888092</v>
      </c>
      <c r="P81" s="31">
        <v>14515493</v>
      </c>
      <c r="Q81" s="31">
        <v>62595980</v>
      </c>
      <c r="R81" s="31">
        <v>60207810</v>
      </c>
      <c r="S81" s="31">
        <v>14515493</v>
      </c>
      <c r="T81" s="36">
        <f t="shared" si="12"/>
        <v>0.23189177643676159</v>
      </c>
      <c r="U81" s="36">
        <f t="shared" si="13"/>
        <v>2.2730884855237665E-3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0</v>
      </c>
      <c r="E83" s="31">
        <v>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0</v>
      </c>
      <c r="R83" s="31">
        <v>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76695075</v>
      </c>
      <c r="E84" s="32">
        <f>SUM(E79:E83)</f>
        <v>76695075</v>
      </c>
      <c r="F84" s="32">
        <f>SUM(F79:F83)</f>
        <v>14959781</v>
      </c>
      <c r="G84" s="37">
        <f t="shared" si="7"/>
        <v>0.19505530179089076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14959781</v>
      </c>
      <c r="O84" s="37">
        <f t="shared" si="11"/>
        <v>0.19505530179089076</v>
      </c>
      <c r="P84" s="32">
        <f>SUM(P79:P83)</f>
        <v>16671983</v>
      </c>
      <c r="Q84" s="32">
        <f>SUM(Q79:Q83)</f>
        <v>72509974</v>
      </c>
      <c r="R84" s="32">
        <f>SUM(R79:R83)</f>
        <v>69953082</v>
      </c>
      <c r="S84" s="32">
        <f>SUM(S79:S83)</f>
        <v>16671983</v>
      </c>
      <c r="T84" s="37">
        <f t="shared" si="12"/>
        <v>0.22992675462826673</v>
      </c>
      <c r="U84" s="37">
        <f t="shared" si="13"/>
        <v>-0.10269936095784171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262125832</v>
      </c>
      <c r="E85" s="32">
        <f>SUM(E57,E59:E62,E64:E69,E71:E77,E79:E83)</f>
        <v>262125832</v>
      </c>
      <c r="F85" s="32">
        <f>SUM(F57,F59:F62,F64:F69,F71:F77,F79:F83)</f>
        <v>52700469</v>
      </c>
      <c r="G85" s="37">
        <f t="shared" si="7"/>
        <v>0.20105026886476415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52700469</v>
      </c>
      <c r="O85" s="37">
        <f t="shared" si="11"/>
        <v>0.20105026886476415</v>
      </c>
      <c r="P85" s="32">
        <f>SUM(P57,P59:P62,P64:P69,P71:P77,P79:P83)</f>
        <v>47721820</v>
      </c>
      <c r="Q85" s="32">
        <f>SUM(Q57,Q59:Q62,Q64:Q69,Q71:Q77,Q79:Q83)</f>
        <v>245571113</v>
      </c>
      <c r="R85" s="32">
        <f>SUM(R57,R59:R62,R64:R69,R71:R77,R79:R83)</f>
        <v>242731652</v>
      </c>
      <c r="S85" s="32">
        <f>SUM(S57,S59:S62,S64:S69,S71:S77,S79:S83)</f>
        <v>47721820</v>
      </c>
      <c r="T85" s="37">
        <f t="shared" si="12"/>
        <v>0.19432994140479382</v>
      </c>
      <c r="U85" s="37">
        <f t="shared" si="13"/>
        <v>0.10432646952693747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431676817</v>
      </c>
      <c r="E88" s="31">
        <v>431676817</v>
      </c>
      <c r="F88" s="31">
        <v>92152804</v>
      </c>
      <c r="G88" s="36">
        <f t="shared" ref="G88:G99" si="14">IF(($D88      =0),0,($F88      /$D88      ))</f>
        <v>0.21347637948321882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92152804</v>
      </c>
      <c r="O88" s="36">
        <f t="shared" ref="O88:O99" si="18">IF(($D88      =0),0,($N88      /$D88      ))</f>
        <v>0.21347637948321882</v>
      </c>
      <c r="P88" s="31">
        <v>112049823</v>
      </c>
      <c r="Q88" s="31">
        <v>562435154</v>
      </c>
      <c r="R88" s="31">
        <v>560257410</v>
      </c>
      <c r="S88" s="31">
        <v>112049823</v>
      </c>
      <c r="T88" s="36">
        <f t="shared" ref="T88:T99" si="19">IF(($Q88      =0),0,($S88      /$Q88      ))</f>
        <v>0.19922265207483814</v>
      </c>
      <c r="U88" s="36">
        <f t="shared" ref="U88:U99" si="20">IF(($P88      =0),0,(($F88      /$P88      )-1))</f>
        <v>-0.17757296234193964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2048724132</v>
      </c>
      <c r="E89" s="31">
        <v>2048724132</v>
      </c>
      <c r="F89" s="31">
        <v>428014489</v>
      </c>
      <c r="G89" s="36">
        <f t="shared" si="14"/>
        <v>0.20891758061255658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428014489</v>
      </c>
      <c r="O89" s="36">
        <f t="shared" si="18"/>
        <v>0.20891758061255658</v>
      </c>
      <c r="P89" s="31">
        <v>440722304</v>
      </c>
      <c r="Q89" s="31">
        <v>1898659730</v>
      </c>
      <c r="R89" s="31">
        <v>1800907000</v>
      </c>
      <c r="S89" s="31">
        <v>440722304</v>
      </c>
      <c r="T89" s="36">
        <f t="shared" si="19"/>
        <v>0.23212284804713271</v>
      </c>
      <c r="U89" s="36">
        <f t="shared" si="20"/>
        <v>-2.8834063728256476E-2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911786756</v>
      </c>
      <c r="E90" s="31">
        <v>911786756</v>
      </c>
      <c r="F90" s="31">
        <v>140920069</v>
      </c>
      <c r="G90" s="36">
        <f t="shared" si="14"/>
        <v>0.15455375730419141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140920069</v>
      </c>
      <c r="O90" s="36">
        <f t="shared" si="18"/>
        <v>0.15455375730419141</v>
      </c>
      <c r="P90" s="31">
        <v>713231060</v>
      </c>
      <c r="Q90" s="31">
        <v>4306084800</v>
      </c>
      <c r="R90" s="31">
        <v>867391829</v>
      </c>
      <c r="S90" s="31">
        <v>713231060</v>
      </c>
      <c r="T90" s="36">
        <f t="shared" si="19"/>
        <v>0.16563330568873144</v>
      </c>
      <c r="U90" s="36">
        <f t="shared" si="20"/>
        <v>-0.80242017362508022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3392187705</v>
      </c>
      <c r="E91" s="32">
        <f>SUM(E88:E90)</f>
        <v>3392187705</v>
      </c>
      <c r="F91" s="32">
        <f>SUM(F88:F90)</f>
        <v>661087362</v>
      </c>
      <c r="G91" s="37">
        <f t="shared" si="14"/>
        <v>0.19488525385124583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661087362</v>
      </c>
      <c r="O91" s="37">
        <f t="shared" si="18"/>
        <v>0.19488525385124583</v>
      </c>
      <c r="P91" s="32">
        <f>SUM(P88:P90)</f>
        <v>1266003187</v>
      </c>
      <c r="Q91" s="32">
        <f>SUM(Q88:Q90)</f>
        <v>6767179684</v>
      </c>
      <c r="R91" s="32">
        <f>SUM(R88:R90)</f>
        <v>3228556239</v>
      </c>
      <c r="S91" s="32">
        <f>SUM(S88:S90)</f>
        <v>1266003187</v>
      </c>
      <c r="T91" s="37">
        <f t="shared" si="19"/>
        <v>0.18707988351384819</v>
      </c>
      <c r="U91" s="37">
        <f t="shared" si="20"/>
        <v>-0.47781540458317973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47975943</v>
      </c>
      <c r="E92" s="31">
        <v>47975943</v>
      </c>
      <c r="F92" s="31">
        <v>13189535</v>
      </c>
      <c r="G92" s="36">
        <f t="shared" si="14"/>
        <v>0.27491976551664654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13189535</v>
      </c>
      <c r="O92" s="36">
        <f t="shared" si="18"/>
        <v>0.27491976551664654</v>
      </c>
      <c r="P92" s="31">
        <v>3307603</v>
      </c>
      <c r="Q92" s="31">
        <v>45277408</v>
      </c>
      <c r="R92" s="31">
        <v>44070919</v>
      </c>
      <c r="S92" s="31">
        <v>3307603</v>
      </c>
      <c r="T92" s="36">
        <f t="shared" si="19"/>
        <v>7.3051951207100896E-2</v>
      </c>
      <c r="U92" s="36">
        <f t="shared" si="20"/>
        <v>2.9876415035298978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0</v>
      </c>
      <c r="E93" s="31">
        <v>0</v>
      </c>
      <c r="F93" s="31">
        <v>0</v>
      </c>
      <c r="G93" s="36">
        <f t="shared" si="14"/>
        <v>0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0</v>
      </c>
      <c r="O93" s="36">
        <f t="shared" si="18"/>
        <v>0</v>
      </c>
      <c r="P93" s="31">
        <v>0</v>
      </c>
      <c r="Q93" s="31">
        <v>0</v>
      </c>
      <c r="R93" s="31">
        <v>0</v>
      </c>
      <c r="S93" s="31">
        <v>0</v>
      </c>
      <c r="T93" s="36">
        <f t="shared" si="19"/>
        <v>0</v>
      </c>
      <c r="U93" s="36">
        <f t="shared" si="20"/>
        <v>0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9755080</v>
      </c>
      <c r="E94" s="31">
        <v>9755080</v>
      </c>
      <c r="F94" s="31">
        <v>1650571</v>
      </c>
      <c r="G94" s="36">
        <f t="shared" si="14"/>
        <v>0.16920117518257155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1650571</v>
      </c>
      <c r="O94" s="36">
        <f t="shared" si="18"/>
        <v>0.16920117518257155</v>
      </c>
      <c r="P94" s="31">
        <v>1438026</v>
      </c>
      <c r="Q94" s="31">
        <v>8712141</v>
      </c>
      <c r="R94" s="31">
        <v>8282141</v>
      </c>
      <c r="S94" s="31">
        <v>1438026</v>
      </c>
      <c r="T94" s="36">
        <f t="shared" si="19"/>
        <v>0.16506000075067656</v>
      </c>
      <c r="U94" s="36">
        <f t="shared" si="20"/>
        <v>0.14780330814602793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1842262</v>
      </c>
      <c r="E95" s="31">
        <v>1842262</v>
      </c>
      <c r="F95" s="31">
        <v>431204</v>
      </c>
      <c r="G95" s="36">
        <f t="shared" si="14"/>
        <v>0.23406225607432601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431204</v>
      </c>
      <c r="O95" s="36">
        <f t="shared" si="18"/>
        <v>0.23406225607432601</v>
      </c>
      <c r="P95" s="31">
        <v>415889</v>
      </c>
      <c r="Q95" s="31">
        <v>1754760</v>
      </c>
      <c r="R95" s="31">
        <v>1759470</v>
      </c>
      <c r="S95" s="31">
        <v>415889</v>
      </c>
      <c r="T95" s="36">
        <f t="shared" si="19"/>
        <v>0.23700620027810071</v>
      </c>
      <c r="U95" s="36">
        <f t="shared" si="20"/>
        <v>3.6824729675466239E-2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59573285</v>
      </c>
      <c r="E96" s="32">
        <f>SUM(E92:E95)</f>
        <v>59573285</v>
      </c>
      <c r="F96" s="32">
        <f>SUM(F92:F95)</f>
        <v>15271310</v>
      </c>
      <c r="G96" s="37">
        <f t="shared" si="14"/>
        <v>0.25634493716436824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15271310</v>
      </c>
      <c r="O96" s="37">
        <f t="shared" si="18"/>
        <v>0.25634493716436824</v>
      </c>
      <c r="P96" s="32">
        <f>SUM(P92:P95)</f>
        <v>5161518</v>
      </c>
      <c r="Q96" s="32">
        <f>SUM(Q92:Q95)</f>
        <v>55744309</v>
      </c>
      <c r="R96" s="32">
        <f>SUM(R92:R95)</f>
        <v>54112530</v>
      </c>
      <c r="S96" s="32">
        <f>SUM(S92:S95)</f>
        <v>5161518</v>
      </c>
      <c r="T96" s="37">
        <f t="shared" si="19"/>
        <v>9.2592734443977046E-2</v>
      </c>
      <c r="U96" s="37">
        <f t="shared" si="20"/>
        <v>1.9586857974727589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41758526</v>
      </c>
      <c r="E97" s="31">
        <v>41758526</v>
      </c>
      <c r="F97" s="31">
        <v>4306913</v>
      </c>
      <c r="G97" s="36">
        <f t="shared" si="14"/>
        <v>0.10313853032073018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4306913</v>
      </c>
      <c r="O97" s="36">
        <f t="shared" si="18"/>
        <v>0.10313853032073018</v>
      </c>
      <c r="P97" s="31">
        <v>3357415</v>
      </c>
      <c r="Q97" s="31">
        <v>22332690</v>
      </c>
      <c r="R97" s="31">
        <v>23167656</v>
      </c>
      <c r="S97" s="31">
        <v>3357415</v>
      </c>
      <c r="T97" s="36">
        <f t="shared" si="19"/>
        <v>0.15033634550965425</v>
      </c>
      <c r="U97" s="36">
        <f t="shared" si="20"/>
        <v>0.28280626613034143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5866916</v>
      </c>
      <c r="E98" s="31">
        <v>5866916</v>
      </c>
      <c r="F98" s="31">
        <v>1793935</v>
      </c>
      <c r="G98" s="36">
        <f t="shared" si="14"/>
        <v>0.30577137971636204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1793935</v>
      </c>
      <c r="O98" s="36">
        <f t="shared" si="18"/>
        <v>0.30577137971636204</v>
      </c>
      <c r="P98" s="31">
        <v>1687447</v>
      </c>
      <c r="Q98" s="31">
        <v>5629186</v>
      </c>
      <c r="R98" s="31">
        <v>5699270</v>
      </c>
      <c r="S98" s="31">
        <v>1687447</v>
      </c>
      <c r="T98" s="36">
        <f t="shared" si="19"/>
        <v>0.29976749746766229</v>
      </c>
      <c r="U98" s="36">
        <f t="shared" si="20"/>
        <v>6.3105981995286387E-2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3480122</v>
      </c>
      <c r="E99" s="31">
        <v>3480122</v>
      </c>
      <c r="F99" s="31">
        <v>328636</v>
      </c>
      <c r="G99" s="36">
        <f t="shared" si="14"/>
        <v>9.443232162550623E-2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328636</v>
      </c>
      <c r="O99" s="36">
        <f t="shared" si="18"/>
        <v>9.443232162550623E-2</v>
      </c>
      <c r="P99" s="31">
        <v>580895</v>
      </c>
      <c r="Q99" s="31">
        <v>3275482</v>
      </c>
      <c r="R99" s="31">
        <v>3275482</v>
      </c>
      <c r="S99" s="31">
        <v>580895</v>
      </c>
      <c r="T99" s="36">
        <f t="shared" si="19"/>
        <v>0.17734641802336268</v>
      </c>
      <c r="U99" s="36">
        <f t="shared" si="20"/>
        <v>-0.43425920347050673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0</v>
      </c>
      <c r="E100" s="31">
        <v>0</v>
      </c>
      <c r="F100" s="31">
        <v>0</v>
      </c>
      <c r="G100" s="36">
        <f>IF(($D100     =0),0,($F100     /$D100     ))</f>
        <v>0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0</v>
      </c>
      <c r="O100" s="36">
        <f>IF(($D100     =0),0,($N100     /$D100     ))</f>
        <v>0</v>
      </c>
      <c r="P100" s="31">
        <v>0</v>
      </c>
      <c r="Q100" s="31">
        <v>0</v>
      </c>
      <c r="R100" s="31">
        <v>0</v>
      </c>
      <c r="S100" s="31">
        <v>0</v>
      </c>
      <c r="T100" s="36">
        <f>IF(($Q100     =0),0,($S100     /$Q100     ))</f>
        <v>0</v>
      </c>
      <c r="U100" s="36">
        <f>IF(($P100     =0),0,(($F100     /$P100     )-1))</f>
        <v>0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51105564</v>
      </c>
      <c r="E101" s="32">
        <f>SUM(E97:E100)</f>
        <v>51105564</v>
      </c>
      <c r="F101" s="32">
        <f>SUM(F97:F100)</f>
        <v>6429484</v>
      </c>
      <c r="G101" s="37">
        <f>IF(($D101     =0),0,($F101     /$D101     ))</f>
        <v>0.12580790616066775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6429484</v>
      </c>
      <c r="O101" s="37">
        <f>IF(($D101     =0),0,($N101     /$D101     ))</f>
        <v>0.12580790616066775</v>
      </c>
      <c r="P101" s="32">
        <f>SUM(P97:P100)</f>
        <v>5625757</v>
      </c>
      <c r="Q101" s="32">
        <f>SUM(Q97:Q100)</f>
        <v>31237358</v>
      </c>
      <c r="R101" s="32">
        <f>SUM(R97:R100)</f>
        <v>32142408</v>
      </c>
      <c r="S101" s="32">
        <f>SUM(S97:S100)</f>
        <v>5625757</v>
      </c>
      <c r="T101" s="37">
        <f>IF(($Q101     =0),0,($S101     /$Q101     ))</f>
        <v>0.18009708119361439</v>
      </c>
      <c r="U101" s="37">
        <f>IF(($P101     =0),0,(($F101     /$P101     )-1))</f>
        <v>0.14286557346860174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3502866554</v>
      </c>
      <c r="E102" s="32">
        <f>SUM(E88:E90,E92:E95,E97:E100)</f>
        <v>3502866554</v>
      </c>
      <c r="F102" s="32">
        <f>SUM(F88:F90,F92:F95,F97:F100)</f>
        <v>682788156</v>
      </c>
      <c r="G102" s="37">
        <f>IF(($D102     =0),0,($F102     /$D102     ))</f>
        <v>0.19492268559883028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682788156</v>
      </c>
      <c r="O102" s="37">
        <f>IF(($D102     =0),0,($N102     /$D102     ))</f>
        <v>0.19492268559883028</v>
      </c>
      <c r="P102" s="32">
        <f>SUM(P88:P90,P92:P95,P97:P100)</f>
        <v>1276790462</v>
      </c>
      <c r="Q102" s="32">
        <f>SUM(Q88:Q90,Q92:Q95,Q97:Q100)</f>
        <v>6854161351</v>
      </c>
      <c r="R102" s="32">
        <f>SUM(R88:R90,R92:R95,R97:R100)</f>
        <v>3314811177</v>
      </c>
      <c r="S102" s="32">
        <f>SUM(S88:S90,S92:S95,S97:S100)</f>
        <v>1276790462</v>
      </c>
      <c r="T102" s="37">
        <f>IF(($Q102     =0),0,($S102     /$Q102     ))</f>
        <v>0.18627960396843013</v>
      </c>
      <c r="U102" s="37">
        <f>IF(($P102     =0),0,(($F102     /$P102     )-1))</f>
        <v>-0.4652308453726528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661740840</v>
      </c>
      <c r="E105" s="31">
        <v>661740840</v>
      </c>
      <c r="F105" s="31">
        <v>114577732</v>
      </c>
      <c r="G105" s="36">
        <f t="shared" ref="G105:G136" si="21">IF(($D105     =0),0,($F105     /$D105     ))</f>
        <v>0.17314592824586736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114577732</v>
      </c>
      <c r="O105" s="36">
        <f t="shared" ref="O105:O136" si="25">IF(($D105     =0),0,($N105     /$D105     ))</f>
        <v>0.17314592824586736</v>
      </c>
      <c r="P105" s="31">
        <v>105506774</v>
      </c>
      <c r="Q105" s="31">
        <v>567912340</v>
      </c>
      <c r="R105" s="31">
        <v>573854293</v>
      </c>
      <c r="S105" s="31">
        <v>105506774</v>
      </c>
      <c r="T105" s="36">
        <f t="shared" ref="T105:T136" si="26">IF(($Q105     =0),0,($S105     /$Q105     ))</f>
        <v>0.18578003429191203</v>
      </c>
      <c r="U105" s="36">
        <f t="shared" ref="U105:U136" si="27">IF(($P105     =0),0,(($F105     /$P105     )-1))</f>
        <v>8.5975124213351517E-2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661740840</v>
      </c>
      <c r="E106" s="32">
        <f>E105</f>
        <v>661740840</v>
      </c>
      <c r="F106" s="32">
        <f>F105</f>
        <v>114577732</v>
      </c>
      <c r="G106" s="37">
        <f t="shared" si="21"/>
        <v>0.17314592824586736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114577732</v>
      </c>
      <c r="O106" s="37">
        <f t="shared" si="25"/>
        <v>0.17314592824586736</v>
      </c>
      <c r="P106" s="32">
        <f>P105</f>
        <v>105506774</v>
      </c>
      <c r="Q106" s="32">
        <f>Q105</f>
        <v>567912340</v>
      </c>
      <c r="R106" s="32">
        <f>R105</f>
        <v>573854293</v>
      </c>
      <c r="S106" s="32">
        <f>S105</f>
        <v>105506774</v>
      </c>
      <c r="T106" s="37">
        <f t="shared" si="26"/>
        <v>0.18578003429191203</v>
      </c>
      <c r="U106" s="37">
        <f t="shared" si="27"/>
        <v>8.5975124213351517E-2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3063824</v>
      </c>
      <c r="E107" s="31">
        <v>3063824</v>
      </c>
      <c r="F107" s="31">
        <v>835912</v>
      </c>
      <c r="G107" s="36">
        <f t="shared" si="21"/>
        <v>0.27283290423993023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835912</v>
      </c>
      <c r="O107" s="36">
        <f t="shared" si="25"/>
        <v>0.27283290423993023</v>
      </c>
      <c r="P107" s="31">
        <v>754059</v>
      </c>
      <c r="Q107" s="31">
        <v>2980555</v>
      </c>
      <c r="R107" s="31">
        <v>2940322</v>
      </c>
      <c r="S107" s="31">
        <v>754059</v>
      </c>
      <c r="T107" s="36">
        <f t="shared" si="26"/>
        <v>0.25299281509651728</v>
      </c>
      <c r="U107" s="36">
        <f t="shared" si="27"/>
        <v>0.1085498614829874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911550</v>
      </c>
      <c r="E108" s="31">
        <v>911550</v>
      </c>
      <c r="F108" s="31">
        <v>159371</v>
      </c>
      <c r="G108" s="36">
        <f t="shared" si="21"/>
        <v>0.17483517086281608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159371</v>
      </c>
      <c r="O108" s="36">
        <f t="shared" si="25"/>
        <v>0.17483517086281608</v>
      </c>
      <c r="P108" s="31">
        <v>219305</v>
      </c>
      <c r="Q108" s="31">
        <v>995824</v>
      </c>
      <c r="R108" s="31">
        <v>995824</v>
      </c>
      <c r="S108" s="31">
        <v>219305</v>
      </c>
      <c r="T108" s="36">
        <f t="shared" si="26"/>
        <v>0.22022465817252848</v>
      </c>
      <c r="U108" s="36">
        <f t="shared" si="27"/>
        <v>-0.27329062264882242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560544</v>
      </c>
      <c r="E109" s="31">
        <v>560544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525840</v>
      </c>
      <c r="R109" s="31">
        <v>525840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18074500</v>
      </c>
      <c r="E110" s="31">
        <v>18074500</v>
      </c>
      <c r="F110" s="31">
        <v>8242879</v>
      </c>
      <c r="G110" s="36">
        <f t="shared" si="21"/>
        <v>0.45605018119450053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8242879</v>
      </c>
      <c r="O110" s="36">
        <f t="shared" si="25"/>
        <v>0.45605018119450053</v>
      </c>
      <c r="P110" s="31">
        <v>9585186</v>
      </c>
      <c r="Q110" s="31">
        <v>66271826</v>
      </c>
      <c r="R110" s="31">
        <v>38887737</v>
      </c>
      <c r="S110" s="31">
        <v>9585186</v>
      </c>
      <c r="T110" s="36">
        <f t="shared" si="26"/>
        <v>0.14463440316251433</v>
      </c>
      <c r="U110" s="36">
        <f t="shared" si="27"/>
        <v>-0.14003974466431846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0</v>
      </c>
      <c r="E111" s="31">
        <v>0</v>
      </c>
      <c r="F111" s="31">
        <v>0</v>
      </c>
      <c r="G111" s="36">
        <f t="shared" si="21"/>
        <v>0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0</v>
      </c>
      <c r="O111" s="36">
        <f t="shared" si="25"/>
        <v>0</v>
      </c>
      <c r="P111" s="31">
        <v>0</v>
      </c>
      <c r="Q111" s="31">
        <v>0</v>
      </c>
      <c r="R111" s="31">
        <v>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22610418</v>
      </c>
      <c r="E112" s="32">
        <f>SUM(E107:E111)</f>
        <v>22610418</v>
      </c>
      <c r="F112" s="32">
        <f>SUM(F107:F111)</f>
        <v>9238162</v>
      </c>
      <c r="G112" s="37">
        <f t="shared" si="21"/>
        <v>0.40857988560848368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9238162</v>
      </c>
      <c r="O112" s="37">
        <f t="shared" si="25"/>
        <v>0.40857988560848368</v>
      </c>
      <c r="P112" s="32">
        <f>SUM(P107:P111)</f>
        <v>10558550</v>
      </c>
      <c r="Q112" s="32">
        <f>SUM(Q107:Q111)</f>
        <v>70774045</v>
      </c>
      <c r="R112" s="32">
        <f>SUM(R107:R111)</f>
        <v>43349723</v>
      </c>
      <c r="S112" s="32">
        <f>SUM(S107:S111)</f>
        <v>10558550</v>
      </c>
      <c r="T112" s="37">
        <f t="shared" si="26"/>
        <v>0.14918675342069257</v>
      </c>
      <c r="U112" s="37">
        <f t="shared" si="27"/>
        <v>-0.1250539136529164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312000</v>
      </c>
      <c r="E113" s="31">
        <v>312000</v>
      </c>
      <c r="F113" s="31">
        <v>100000</v>
      </c>
      <c r="G113" s="36">
        <f t="shared" si="21"/>
        <v>0.32051282051282054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100000</v>
      </c>
      <c r="O113" s="36">
        <f t="shared" si="25"/>
        <v>0.32051282051282054</v>
      </c>
      <c r="P113" s="31">
        <v>1007</v>
      </c>
      <c r="Q113" s="31">
        <v>221000</v>
      </c>
      <c r="R113" s="31">
        <v>260000</v>
      </c>
      <c r="S113" s="31">
        <v>1007</v>
      </c>
      <c r="T113" s="36">
        <f t="shared" si="26"/>
        <v>4.556561085972851E-3</v>
      </c>
      <c r="U113" s="36">
        <f t="shared" si="27"/>
        <v>98.304865938430979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1743957</v>
      </c>
      <c r="E114" s="31">
        <v>1743957</v>
      </c>
      <c r="F114" s="31">
        <v>340111</v>
      </c>
      <c r="G114" s="36">
        <f t="shared" si="21"/>
        <v>0.1950225836990247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340111</v>
      </c>
      <c r="O114" s="36">
        <f t="shared" si="25"/>
        <v>0.1950225836990247</v>
      </c>
      <c r="P114" s="31">
        <v>323311</v>
      </c>
      <c r="Q114" s="31">
        <v>9694094</v>
      </c>
      <c r="R114" s="31">
        <v>1704837</v>
      </c>
      <c r="S114" s="31">
        <v>323311</v>
      </c>
      <c r="T114" s="36">
        <f t="shared" si="26"/>
        <v>3.3351337422558518E-2</v>
      </c>
      <c r="U114" s="36">
        <f t="shared" si="27"/>
        <v>5.1962352038749104E-2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477624</v>
      </c>
      <c r="E115" s="31">
        <v>477624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5978600</v>
      </c>
      <c r="R115" s="31">
        <v>477600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0</v>
      </c>
      <c r="E116" s="31">
        <v>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600000</v>
      </c>
      <c r="R116" s="31">
        <v>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37157546</v>
      </c>
      <c r="E117" s="31">
        <v>37157546</v>
      </c>
      <c r="F117" s="31">
        <v>12277588</v>
      </c>
      <c r="G117" s="36">
        <f t="shared" si="21"/>
        <v>0.33041977529947753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12277588</v>
      </c>
      <c r="O117" s="36">
        <f t="shared" si="25"/>
        <v>0.33041977529947753</v>
      </c>
      <c r="P117" s="31">
        <v>4750816</v>
      </c>
      <c r="Q117" s="31">
        <v>948291</v>
      </c>
      <c r="R117" s="31">
        <v>17397403</v>
      </c>
      <c r="S117" s="31">
        <v>4750816</v>
      </c>
      <c r="T117" s="36">
        <f t="shared" si="26"/>
        <v>5.009871442415883</v>
      </c>
      <c r="U117" s="36">
        <f t="shared" si="27"/>
        <v>1.584311410923934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0</v>
      </c>
      <c r="E118" s="31">
        <v>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0</v>
      </c>
      <c r="Q118" s="31">
        <v>0</v>
      </c>
      <c r="R118" s="31">
        <v>0</v>
      </c>
      <c r="S118" s="31">
        <v>0</v>
      </c>
      <c r="T118" s="36">
        <f t="shared" si="26"/>
        <v>0</v>
      </c>
      <c r="U118" s="36">
        <f t="shared" si="27"/>
        <v>0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412596</v>
      </c>
      <c r="E119" s="31">
        <v>412596</v>
      </c>
      <c r="F119" s="31">
        <v>105490</v>
      </c>
      <c r="G119" s="36">
        <f t="shared" si="21"/>
        <v>0.25567383105992303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105490</v>
      </c>
      <c r="O119" s="36">
        <f t="shared" si="25"/>
        <v>0.25567383105992303</v>
      </c>
      <c r="P119" s="31">
        <v>106659</v>
      </c>
      <c r="Q119" s="31">
        <v>392136</v>
      </c>
      <c r="R119" s="31">
        <v>392241</v>
      </c>
      <c r="S119" s="31">
        <v>106659</v>
      </c>
      <c r="T119" s="36">
        <f t="shared" si="26"/>
        <v>0.27199492012975091</v>
      </c>
      <c r="U119" s="36">
        <f t="shared" si="27"/>
        <v>-1.0960162761698533E-2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40103723</v>
      </c>
      <c r="E121" s="32">
        <f>SUM(E113:E120)</f>
        <v>40103723</v>
      </c>
      <c r="F121" s="32">
        <f>SUM(F113:F120)</f>
        <v>12823189</v>
      </c>
      <c r="G121" s="37">
        <f t="shared" si="21"/>
        <v>0.31975058774468396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12823189</v>
      </c>
      <c r="O121" s="37">
        <f t="shared" si="25"/>
        <v>0.31975058774468396</v>
      </c>
      <c r="P121" s="32">
        <f>SUM(P113:P120)</f>
        <v>5181793</v>
      </c>
      <c r="Q121" s="32">
        <f>SUM(Q113:Q120)</f>
        <v>17834121</v>
      </c>
      <c r="R121" s="32">
        <f>SUM(R113:R120)</f>
        <v>20232081</v>
      </c>
      <c r="S121" s="32">
        <f>SUM(S113:S120)</f>
        <v>5181793</v>
      </c>
      <c r="T121" s="37">
        <f t="shared" si="26"/>
        <v>0.290554998477357</v>
      </c>
      <c r="U121" s="37">
        <f t="shared" si="27"/>
        <v>1.4746625347635463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3842140</v>
      </c>
      <c r="E122" s="31">
        <v>3842140</v>
      </c>
      <c r="F122" s="31">
        <v>932784</v>
      </c>
      <c r="G122" s="36">
        <f t="shared" si="21"/>
        <v>0.24277720228830807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932784</v>
      </c>
      <c r="O122" s="36">
        <f t="shared" si="25"/>
        <v>0.24277720228830807</v>
      </c>
      <c r="P122" s="31">
        <v>820980</v>
      </c>
      <c r="Q122" s="31">
        <v>3321348</v>
      </c>
      <c r="R122" s="31">
        <v>3630587</v>
      </c>
      <c r="S122" s="31">
        <v>820980</v>
      </c>
      <c r="T122" s="36">
        <f t="shared" si="26"/>
        <v>0.24718277036913927</v>
      </c>
      <c r="U122" s="36">
        <f t="shared" si="27"/>
        <v>0.13618358547102249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1606476</v>
      </c>
      <c r="E123" s="31">
        <v>1606476</v>
      </c>
      <c r="F123" s="31">
        <v>665512</v>
      </c>
      <c r="G123" s="36">
        <f t="shared" si="21"/>
        <v>0.41426824926111566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665512</v>
      </c>
      <c r="O123" s="36">
        <f t="shared" si="25"/>
        <v>0.41426824926111566</v>
      </c>
      <c r="P123" s="31">
        <v>34010</v>
      </c>
      <c r="Q123" s="31">
        <v>3467716</v>
      </c>
      <c r="R123" s="31">
        <v>3467716</v>
      </c>
      <c r="S123" s="31">
        <v>34010</v>
      </c>
      <c r="T123" s="36">
        <f t="shared" si="26"/>
        <v>9.8076082355071752E-3</v>
      </c>
      <c r="U123" s="36">
        <f t="shared" si="27"/>
        <v>18.568127021464274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9804048</v>
      </c>
      <c r="E124" s="31">
        <v>9804048</v>
      </c>
      <c r="F124" s="31">
        <v>1416090</v>
      </c>
      <c r="G124" s="36">
        <f t="shared" si="21"/>
        <v>0.14443931731056397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1416090</v>
      </c>
      <c r="O124" s="36">
        <f t="shared" si="25"/>
        <v>0.14443931731056397</v>
      </c>
      <c r="P124" s="31">
        <v>2215461</v>
      </c>
      <c r="Q124" s="31">
        <v>8842032</v>
      </c>
      <c r="R124" s="31">
        <v>10270171</v>
      </c>
      <c r="S124" s="31">
        <v>2215461</v>
      </c>
      <c r="T124" s="36">
        <f t="shared" si="26"/>
        <v>0.25056016535565578</v>
      </c>
      <c r="U124" s="36">
        <f t="shared" si="27"/>
        <v>-0.36081474690820559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0</v>
      </c>
      <c r="E125" s="31">
        <v>0</v>
      </c>
      <c r="F125" s="31">
        <v>0</v>
      </c>
      <c r="G125" s="36">
        <f t="shared" si="21"/>
        <v>0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0</v>
      </c>
      <c r="O125" s="36">
        <f t="shared" si="25"/>
        <v>0</v>
      </c>
      <c r="P125" s="31">
        <v>0</v>
      </c>
      <c r="Q125" s="31">
        <v>0</v>
      </c>
      <c r="R125" s="31">
        <v>0</v>
      </c>
      <c r="S125" s="31">
        <v>0</v>
      </c>
      <c r="T125" s="36">
        <f t="shared" si="26"/>
        <v>0</v>
      </c>
      <c r="U125" s="36">
        <f t="shared" si="27"/>
        <v>0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15252664</v>
      </c>
      <c r="E126" s="32">
        <f>SUM(E122:E125)</f>
        <v>15252664</v>
      </c>
      <c r="F126" s="32">
        <f>SUM(F122:F125)</f>
        <v>3014386</v>
      </c>
      <c r="G126" s="37">
        <f t="shared" si="21"/>
        <v>0.19763013202152752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3014386</v>
      </c>
      <c r="O126" s="37">
        <f t="shared" si="25"/>
        <v>0.19763013202152752</v>
      </c>
      <c r="P126" s="32">
        <f>SUM(P122:P125)</f>
        <v>3070451</v>
      </c>
      <c r="Q126" s="32">
        <f>SUM(Q122:Q125)</f>
        <v>15631096</v>
      </c>
      <c r="R126" s="32">
        <f>SUM(R122:R125)</f>
        <v>17368474</v>
      </c>
      <c r="S126" s="32">
        <f>SUM(S122:S125)</f>
        <v>3070451</v>
      </c>
      <c r="T126" s="37">
        <f t="shared" si="26"/>
        <v>0.19643222714517267</v>
      </c>
      <c r="U126" s="37">
        <f t="shared" si="27"/>
        <v>-1.8259532557269309E-2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807055</v>
      </c>
      <c r="E127" s="31">
        <v>807055</v>
      </c>
      <c r="F127" s="31">
        <v>-31079</v>
      </c>
      <c r="G127" s="36">
        <f t="shared" si="21"/>
        <v>-3.8509147455873513E-2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-31079</v>
      </c>
      <c r="O127" s="36">
        <f t="shared" si="25"/>
        <v>-3.8509147455873513E-2</v>
      </c>
      <c r="P127" s="31">
        <v>29303</v>
      </c>
      <c r="Q127" s="31">
        <v>633099</v>
      </c>
      <c r="R127" s="31">
        <v>634099</v>
      </c>
      <c r="S127" s="31">
        <v>29303</v>
      </c>
      <c r="T127" s="36">
        <f t="shared" si="26"/>
        <v>4.6285020194313999E-2</v>
      </c>
      <c r="U127" s="36">
        <f t="shared" si="27"/>
        <v>-2.060608128860526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399984</v>
      </c>
      <c r="E129" s="31">
        <v>399984</v>
      </c>
      <c r="F129" s="31">
        <v>331773</v>
      </c>
      <c r="G129" s="36">
        <f t="shared" si="21"/>
        <v>0.82946567862714504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331773</v>
      </c>
      <c r="O129" s="36">
        <f t="shared" si="25"/>
        <v>0.82946567862714504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100000</v>
      </c>
      <c r="E130" s="31">
        <v>100000</v>
      </c>
      <c r="F130" s="31">
        <v>6539</v>
      </c>
      <c r="G130" s="36">
        <f t="shared" si="21"/>
        <v>6.5390000000000004E-2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6539</v>
      </c>
      <c r="O130" s="36">
        <f t="shared" si="25"/>
        <v>6.5390000000000004E-2</v>
      </c>
      <c r="P130" s="31">
        <v>0</v>
      </c>
      <c r="Q130" s="31">
        <v>250000</v>
      </c>
      <c r="R130" s="31">
        <v>100000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1307039</v>
      </c>
      <c r="E132" s="32">
        <f>SUM(E127:E131)</f>
        <v>1307039</v>
      </c>
      <c r="F132" s="32">
        <f>SUM(F127:F131)</f>
        <v>307233</v>
      </c>
      <c r="G132" s="37">
        <f t="shared" si="21"/>
        <v>0.23506031572126004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307233</v>
      </c>
      <c r="O132" s="37">
        <f t="shared" si="25"/>
        <v>0.23506031572126004</v>
      </c>
      <c r="P132" s="32">
        <f>SUM(P127:P131)</f>
        <v>29303</v>
      </c>
      <c r="Q132" s="32">
        <f>SUM(Q127:Q131)</f>
        <v>883099</v>
      </c>
      <c r="R132" s="32">
        <f>SUM(R127:R131)</f>
        <v>734099</v>
      </c>
      <c r="S132" s="32">
        <f>SUM(S127:S131)</f>
        <v>29303</v>
      </c>
      <c r="T132" s="37">
        <f t="shared" si="26"/>
        <v>3.318201017100008E-2</v>
      </c>
      <c r="U132" s="37">
        <f t="shared" si="27"/>
        <v>9.4846943998907953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72571874</v>
      </c>
      <c r="E133" s="31">
        <v>72571874</v>
      </c>
      <c r="F133" s="31">
        <v>17130654</v>
      </c>
      <c r="G133" s="36">
        <f t="shared" si="21"/>
        <v>0.2360508700657227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17130654</v>
      </c>
      <c r="O133" s="36">
        <f t="shared" si="25"/>
        <v>0.2360508700657227</v>
      </c>
      <c r="P133" s="31">
        <v>9216016</v>
      </c>
      <c r="Q133" s="31">
        <v>630591364</v>
      </c>
      <c r="R133" s="31">
        <v>70735580</v>
      </c>
      <c r="S133" s="31">
        <v>9216016</v>
      </c>
      <c r="T133" s="36">
        <f t="shared" si="26"/>
        <v>1.4614878233568704E-2</v>
      </c>
      <c r="U133" s="36">
        <f t="shared" si="27"/>
        <v>0.85879169480608541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0</v>
      </c>
      <c r="E136" s="31">
        <v>0</v>
      </c>
      <c r="F136" s="31">
        <v>0</v>
      </c>
      <c r="G136" s="36">
        <f t="shared" si="21"/>
        <v>0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0</v>
      </c>
      <c r="O136" s="36">
        <f t="shared" si="25"/>
        <v>0</v>
      </c>
      <c r="P136" s="31">
        <v>0</v>
      </c>
      <c r="Q136" s="31">
        <v>0</v>
      </c>
      <c r="R136" s="31">
        <v>0</v>
      </c>
      <c r="S136" s="31">
        <v>0</v>
      </c>
      <c r="T136" s="36">
        <f t="shared" si="26"/>
        <v>0</v>
      </c>
      <c r="U136" s="36">
        <f t="shared" si="27"/>
        <v>0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72571874</v>
      </c>
      <c r="E137" s="32">
        <f>SUM(E133:E136)</f>
        <v>72571874</v>
      </c>
      <c r="F137" s="32">
        <f>SUM(F133:F136)</f>
        <v>17130654</v>
      </c>
      <c r="G137" s="37">
        <f t="shared" ref="G137:G170" si="28">IF(($D137     =0),0,($F137     /$D137     ))</f>
        <v>0.2360508700657227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17130654</v>
      </c>
      <c r="O137" s="37">
        <f t="shared" ref="O137:O170" si="32">IF(($D137     =0),0,($N137     /$D137     ))</f>
        <v>0.2360508700657227</v>
      </c>
      <c r="P137" s="32">
        <f>SUM(P133:P136)</f>
        <v>9216016</v>
      </c>
      <c r="Q137" s="32">
        <f>SUM(Q133:Q136)</f>
        <v>630591364</v>
      </c>
      <c r="R137" s="32">
        <f>SUM(R133:R136)</f>
        <v>70735580</v>
      </c>
      <c r="S137" s="32">
        <f>SUM(S133:S136)</f>
        <v>9216016</v>
      </c>
      <c r="T137" s="37">
        <f t="shared" ref="T137:T170" si="33">IF(($Q137     =0),0,($S137     /$Q137     ))</f>
        <v>1.4614878233568704E-2</v>
      </c>
      <c r="U137" s="37">
        <f t="shared" ref="U137:U170" si="34">IF(($P137     =0),0,(($F137     /$P137     )-1))</f>
        <v>0.85879169480608541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1640040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2637202</v>
      </c>
      <c r="E140" s="31">
        <v>2637202</v>
      </c>
      <c r="F140" s="31">
        <v>618338</v>
      </c>
      <c r="G140" s="36">
        <f t="shared" si="28"/>
        <v>0.23446743935428535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618338</v>
      </c>
      <c r="O140" s="36">
        <f t="shared" si="32"/>
        <v>0.23446743935428535</v>
      </c>
      <c r="P140" s="31">
        <v>590474</v>
      </c>
      <c r="Q140" s="31">
        <v>2579553</v>
      </c>
      <c r="R140" s="31">
        <v>2510401</v>
      </c>
      <c r="S140" s="31">
        <v>590474</v>
      </c>
      <c r="T140" s="36">
        <f t="shared" si="33"/>
        <v>0.22890555069037155</v>
      </c>
      <c r="U140" s="36">
        <f t="shared" si="34"/>
        <v>4.7189207314801251E-2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517473</v>
      </c>
      <c r="E141" s="31">
        <v>517473</v>
      </c>
      <c r="F141" s="31">
        <v>135573</v>
      </c>
      <c r="G141" s="36">
        <f t="shared" si="28"/>
        <v>0.26199048066275921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135573</v>
      </c>
      <c r="O141" s="36">
        <f t="shared" si="32"/>
        <v>0.26199048066275921</v>
      </c>
      <c r="P141" s="31">
        <v>122259</v>
      </c>
      <c r="Q141" s="31">
        <v>488037</v>
      </c>
      <c r="R141" s="31">
        <v>488037</v>
      </c>
      <c r="S141" s="31">
        <v>122259</v>
      </c>
      <c r="T141" s="36">
        <f t="shared" si="33"/>
        <v>0.25051174398662396</v>
      </c>
      <c r="U141" s="36">
        <f t="shared" si="34"/>
        <v>0.10889995828527965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756871</v>
      </c>
      <c r="E142" s="31">
        <v>756871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22565</v>
      </c>
      <c r="R142" s="31">
        <v>8868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0</v>
      </c>
      <c r="E143" s="31">
        <v>0</v>
      </c>
      <c r="F143" s="31">
        <v>0</v>
      </c>
      <c r="G143" s="36">
        <f t="shared" si="28"/>
        <v>0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0</v>
      </c>
      <c r="O143" s="36">
        <f t="shared" si="32"/>
        <v>0</v>
      </c>
      <c r="P143" s="31">
        <v>0</v>
      </c>
      <c r="Q143" s="31">
        <v>0</v>
      </c>
      <c r="R143" s="31">
        <v>0</v>
      </c>
      <c r="S143" s="31">
        <v>0</v>
      </c>
      <c r="T143" s="36">
        <f t="shared" si="33"/>
        <v>0</v>
      </c>
      <c r="U143" s="36">
        <f t="shared" si="34"/>
        <v>0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3911546</v>
      </c>
      <c r="E144" s="32">
        <f>SUM(E138:E143)</f>
        <v>3911546</v>
      </c>
      <c r="F144" s="32">
        <f>SUM(F138:F143)</f>
        <v>753911</v>
      </c>
      <c r="G144" s="37">
        <f t="shared" si="28"/>
        <v>0.19273990386409875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753911</v>
      </c>
      <c r="O144" s="37">
        <f t="shared" si="32"/>
        <v>0.19273990386409875</v>
      </c>
      <c r="P144" s="32">
        <f>SUM(P138:P143)</f>
        <v>712733</v>
      </c>
      <c r="Q144" s="32">
        <f>SUM(Q138:Q143)</f>
        <v>3090155</v>
      </c>
      <c r="R144" s="32">
        <f>SUM(R138:R143)</f>
        <v>4647346</v>
      </c>
      <c r="S144" s="32">
        <f>SUM(S138:S143)</f>
        <v>712733</v>
      </c>
      <c r="T144" s="37">
        <f t="shared" si="33"/>
        <v>0.23064635916321349</v>
      </c>
      <c r="U144" s="37">
        <f t="shared" si="34"/>
        <v>5.7774790840328771E-2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0</v>
      </c>
      <c r="E145" s="31">
        <v>0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1208543</v>
      </c>
      <c r="E146" s="31">
        <v>1208543</v>
      </c>
      <c r="F146" s="31">
        <v>343625</v>
      </c>
      <c r="G146" s="36">
        <f t="shared" si="28"/>
        <v>0.28432997419206435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343625</v>
      </c>
      <c r="O146" s="36">
        <f t="shared" si="32"/>
        <v>0.28432997419206435</v>
      </c>
      <c r="P146" s="31">
        <v>244991</v>
      </c>
      <c r="Q146" s="31">
        <v>826195</v>
      </c>
      <c r="R146" s="31">
        <v>2487237</v>
      </c>
      <c r="S146" s="31">
        <v>244991</v>
      </c>
      <c r="T146" s="36">
        <f t="shared" si="33"/>
        <v>0.2965292697244597</v>
      </c>
      <c r="U146" s="36">
        <f t="shared" si="34"/>
        <v>0.40260254458327038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0</v>
      </c>
      <c r="E149" s="31">
        <v>0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0</v>
      </c>
      <c r="R149" s="31">
        <v>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1208543</v>
      </c>
      <c r="E150" s="32">
        <f>SUM(E145:E149)</f>
        <v>1208543</v>
      </c>
      <c r="F150" s="32">
        <f>SUM(F145:F149)</f>
        <v>343625</v>
      </c>
      <c r="G150" s="37">
        <f t="shared" si="28"/>
        <v>0.28432997419206435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343625</v>
      </c>
      <c r="O150" s="37">
        <f t="shared" si="32"/>
        <v>0.28432997419206435</v>
      </c>
      <c r="P150" s="32">
        <f>SUM(P145:P149)</f>
        <v>244991</v>
      </c>
      <c r="Q150" s="32">
        <f>SUM(Q145:Q149)</f>
        <v>826195</v>
      </c>
      <c r="R150" s="32">
        <f>SUM(R145:R149)</f>
        <v>2487237</v>
      </c>
      <c r="S150" s="32">
        <f>SUM(S145:S149)</f>
        <v>244991</v>
      </c>
      <c r="T150" s="37">
        <f t="shared" si="33"/>
        <v>0.2965292697244597</v>
      </c>
      <c r="U150" s="37">
        <f t="shared" si="34"/>
        <v>0.40260254458327038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0</v>
      </c>
      <c r="E151" s="31">
        <v>0</v>
      </c>
      <c r="F151" s="31">
        <v>0</v>
      </c>
      <c r="G151" s="36">
        <f t="shared" si="28"/>
        <v>0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0</v>
      </c>
      <c r="O151" s="36">
        <f t="shared" si="32"/>
        <v>0</v>
      </c>
      <c r="P151" s="31">
        <v>0</v>
      </c>
      <c r="Q151" s="31">
        <v>0</v>
      </c>
      <c r="R151" s="31">
        <v>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22675800</v>
      </c>
      <c r="E152" s="31">
        <v>22675800</v>
      </c>
      <c r="F152" s="31">
        <v>47122207</v>
      </c>
      <c r="G152" s="36">
        <f t="shared" si="28"/>
        <v>2.0780835516277265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47122207</v>
      </c>
      <c r="O152" s="36">
        <f t="shared" si="32"/>
        <v>2.0780835516277265</v>
      </c>
      <c r="P152" s="31">
        <v>5276543</v>
      </c>
      <c r="Q152" s="31">
        <v>25226500</v>
      </c>
      <c r="R152" s="31">
        <v>22684914</v>
      </c>
      <c r="S152" s="31">
        <v>5276543</v>
      </c>
      <c r="T152" s="36">
        <f t="shared" si="33"/>
        <v>0.20916666997007116</v>
      </c>
      <c r="U152" s="36">
        <f t="shared" si="34"/>
        <v>7.9305075311619753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2473670</v>
      </c>
      <c r="E153" s="31">
        <v>2473670</v>
      </c>
      <c r="F153" s="31">
        <v>514577</v>
      </c>
      <c r="G153" s="36">
        <f t="shared" si="28"/>
        <v>0.20802168437988899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514577</v>
      </c>
      <c r="O153" s="36">
        <f t="shared" si="32"/>
        <v>0.20802168437988899</v>
      </c>
      <c r="P153" s="31">
        <v>606568</v>
      </c>
      <c r="Q153" s="31">
        <v>2826170</v>
      </c>
      <c r="R153" s="31">
        <v>2764250</v>
      </c>
      <c r="S153" s="31">
        <v>606568</v>
      </c>
      <c r="T153" s="36">
        <f t="shared" si="33"/>
        <v>0.21462544715993731</v>
      </c>
      <c r="U153" s="36">
        <f t="shared" si="34"/>
        <v>-0.15165818177022194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100000</v>
      </c>
      <c r="E155" s="31">
        <v>100000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25249470</v>
      </c>
      <c r="E157" s="32">
        <f>SUM(E151:E156)</f>
        <v>25249470</v>
      </c>
      <c r="F157" s="32">
        <f>SUM(F151:F156)</f>
        <v>47636784</v>
      </c>
      <c r="G157" s="37">
        <f t="shared" si="28"/>
        <v>1.8866449077941041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47636784</v>
      </c>
      <c r="O157" s="37">
        <f t="shared" si="32"/>
        <v>1.8866449077941041</v>
      </c>
      <c r="P157" s="32">
        <f>SUM(P151:P156)</f>
        <v>5883111</v>
      </c>
      <c r="Q157" s="32">
        <f>SUM(Q151:Q156)</f>
        <v>28052670</v>
      </c>
      <c r="R157" s="32">
        <f>SUM(R151:R156)</f>
        <v>25449164</v>
      </c>
      <c r="S157" s="32">
        <f>SUM(S151:S156)</f>
        <v>5883111</v>
      </c>
      <c r="T157" s="37">
        <f t="shared" si="33"/>
        <v>0.2097166152098891</v>
      </c>
      <c r="U157" s="37">
        <f t="shared" si="34"/>
        <v>7.0972097925740307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20000</v>
      </c>
      <c r="E158" s="31">
        <v>20000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2500</v>
      </c>
      <c r="Q158" s="31">
        <v>20000</v>
      </c>
      <c r="R158" s="31">
        <v>20000</v>
      </c>
      <c r="S158" s="31">
        <v>2500</v>
      </c>
      <c r="T158" s="36">
        <f t="shared" si="33"/>
        <v>0.125</v>
      </c>
      <c r="U158" s="36">
        <f t="shared" si="34"/>
        <v>-1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77588087</v>
      </c>
      <c r="E159" s="31">
        <v>77588087</v>
      </c>
      <c r="F159" s="31">
        <v>3911309</v>
      </c>
      <c r="G159" s="36">
        <f t="shared" si="28"/>
        <v>5.0411205524373864E-2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3911309</v>
      </c>
      <c r="O159" s="36">
        <f t="shared" si="32"/>
        <v>5.0411205524373864E-2</v>
      </c>
      <c r="P159" s="31">
        <v>4403876</v>
      </c>
      <c r="Q159" s="31">
        <v>21189900</v>
      </c>
      <c r="R159" s="31">
        <v>19181835</v>
      </c>
      <c r="S159" s="31">
        <v>4403876</v>
      </c>
      <c r="T159" s="36">
        <f t="shared" si="33"/>
        <v>0.20782901287877714</v>
      </c>
      <c r="U159" s="36">
        <f t="shared" si="34"/>
        <v>-0.11184851707904586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9240</v>
      </c>
      <c r="E161" s="31">
        <v>9240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0</v>
      </c>
      <c r="E162" s="31">
        <v>0</v>
      </c>
      <c r="F162" s="31">
        <v>0</v>
      </c>
      <c r="G162" s="36">
        <f t="shared" si="28"/>
        <v>0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0</v>
      </c>
      <c r="O162" s="36">
        <f t="shared" si="32"/>
        <v>0</v>
      </c>
      <c r="P162" s="31">
        <v>0</v>
      </c>
      <c r="Q162" s="31">
        <v>0</v>
      </c>
      <c r="R162" s="31">
        <v>0</v>
      </c>
      <c r="S162" s="31">
        <v>0</v>
      </c>
      <c r="T162" s="36">
        <f t="shared" si="33"/>
        <v>0</v>
      </c>
      <c r="U162" s="36">
        <f t="shared" si="34"/>
        <v>0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77617327</v>
      </c>
      <c r="E163" s="32">
        <f>SUM(E158:E162)</f>
        <v>77617327</v>
      </c>
      <c r="F163" s="32">
        <f>SUM(F158:F162)</f>
        <v>3911309</v>
      </c>
      <c r="G163" s="37">
        <f t="shared" si="28"/>
        <v>5.0392214614656851E-2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3911309</v>
      </c>
      <c r="O163" s="37">
        <f t="shared" si="32"/>
        <v>5.0392214614656851E-2</v>
      </c>
      <c r="P163" s="32">
        <f>SUM(P158:P162)</f>
        <v>4406376</v>
      </c>
      <c r="Q163" s="32">
        <f>SUM(Q158:Q162)</f>
        <v>21209900</v>
      </c>
      <c r="R163" s="32">
        <f>SUM(R158:R162)</f>
        <v>19201835</v>
      </c>
      <c r="S163" s="32">
        <f>SUM(S158:S162)</f>
        <v>4406376</v>
      </c>
      <c r="T163" s="37">
        <f t="shared" si="33"/>
        <v>0.20775090877373303</v>
      </c>
      <c r="U163" s="37">
        <f t="shared" si="34"/>
        <v>-0.11235241840460275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2332272</v>
      </c>
      <c r="E165" s="31">
        <v>2332272</v>
      </c>
      <c r="F165" s="31">
        <v>7205536</v>
      </c>
      <c r="G165" s="36">
        <f t="shared" si="28"/>
        <v>3.0894921347081299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7205536</v>
      </c>
      <c r="O165" s="36">
        <f t="shared" si="32"/>
        <v>3.0894921347081299</v>
      </c>
      <c r="P165" s="31">
        <v>496999</v>
      </c>
      <c r="Q165" s="31">
        <v>2236405</v>
      </c>
      <c r="R165" s="31">
        <v>2250795</v>
      </c>
      <c r="S165" s="31">
        <v>496999</v>
      </c>
      <c r="T165" s="36">
        <f t="shared" si="33"/>
        <v>0.22223121482915661</v>
      </c>
      <c r="U165" s="36">
        <f t="shared" si="34"/>
        <v>13.498089533379343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970623</v>
      </c>
      <c r="E167" s="31">
        <v>970623</v>
      </c>
      <c r="F167" s="31">
        <v>53528</v>
      </c>
      <c r="G167" s="36">
        <f t="shared" si="28"/>
        <v>5.514808530191434E-2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53528</v>
      </c>
      <c r="O167" s="36">
        <f t="shared" si="32"/>
        <v>5.514808530191434E-2</v>
      </c>
      <c r="P167" s="31">
        <v>70238</v>
      </c>
      <c r="Q167" s="31">
        <v>600161</v>
      </c>
      <c r="R167" s="31">
        <v>545161</v>
      </c>
      <c r="S167" s="31">
        <v>70238</v>
      </c>
      <c r="T167" s="36">
        <f t="shared" si="33"/>
        <v>0.11703192976551292</v>
      </c>
      <c r="U167" s="36">
        <f t="shared" si="34"/>
        <v>-0.23790540732936583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3302895</v>
      </c>
      <c r="E169" s="32">
        <f>SUM(E164:E168)</f>
        <v>3302895</v>
      </c>
      <c r="F169" s="32">
        <f>SUM(F164:F168)</f>
        <v>7259064</v>
      </c>
      <c r="G169" s="37">
        <f t="shared" si="28"/>
        <v>2.1977883038970356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7259064</v>
      </c>
      <c r="O169" s="37">
        <f t="shared" si="32"/>
        <v>2.1977883038970356</v>
      </c>
      <c r="P169" s="32">
        <f>SUM(P164:P168)</f>
        <v>567237</v>
      </c>
      <c r="Q169" s="32">
        <f>SUM(Q164:Q168)</f>
        <v>2836566</v>
      </c>
      <c r="R169" s="32">
        <f>SUM(R164:R168)</f>
        <v>2795956</v>
      </c>
      <c r="S169" s="32">
        <f>SUM(S164:S168)</f>
        <v>567237</v>
      </c>
      <c r="T169" s="37">
        <f t="shared" si="33"/>
        <v>0.19997313653198973</v>
      </c>
      <c r="U169" s="37">
        <f t="shared" si="34"/>
        <v>11.797232902649156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924876339</v>
      </c>
      <c r="E170" s="32">
        <f>SUM(E105,E107:E111,E113:E120,E122:E125,E127:E131,E133:E136,E138:E143,E145:E149,E151:E156,E158:E162,E164:E168)</f>
        <v>924876339</v>
      </c>
      <c r="F170" s="32">
        <f>SUM(F105,F107:F111,F113:F120,F122:F125,F127:F131,F133:F136,F138:F143,F145:F149,F151:F156,F158:F162,F164:F168)</f>
        <v>216996049</v>
      </c>
      <c r="G170" s="37">
        <f t="shared" si="28"/>
        <v>0.23462168924617716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216996049</v>
      </c>
      <c r="O170" s="37">
        <f t="shared" si="32"/>
        <v>0.23462168924617716</v>
      </c>
      <c r="P170" s="32">
        <f>SUM(P105,P107:P111,P113:P120,P122:P125,P127:P131,P133:P136,P138:P143,P145:P149,P151:P156,P158:P162,P164:P168)</f>
        <v>145377335</v>
      </c>
      <c r="Q170" s="32">
        <f>SUM(Q105,Q107:Q111,Q113:Q120,Q122:Q125,Q127:Q131,Q133:Q136,Q138:Q143,Q145:Q149,Q151:Q156,Q158:Q162,Q164:Q168)</f>
        <v>1359641551</v>
      </c>
      <c r="R170" s="32">
        <f>SUM(R105,R107:R111,R113:R120,R122:R125,R127:R131,R133:R136,R138:R143,R145:R149,R151:R156,R158:R162,R164:R168)</f>
        <v>780855788</v>
      </c>
      <c r="S170" s="32">
        <f>SUM(S105,S107:S111,S113:S120,S122:S125,S127:S131,S133:S136,S138:S143,S145:S149,S151:S156,S158:S162,S164:S168)</f>
        <v>145377335</v>
      </c>
      <c r="T170" s="37">
        <f t="shared" si="33"/>
        <v>0.10692328054631511</v>
      </c>
      <c r="U170" s="37">
        <f t="shared" si="34"/>
        <v>0.49264016292498414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1547126</v>
      </c>
      <c r="E173" s="31">
        <v>1547126</v>
      </c>
      <c r="F173" s="31">
        <v>345941</v>
      </c>
      <c r="G173" s="36">
        <f t="shared" ref="G173:G205" si="35">IF(($D173     =0),0,($F173     /$D173     ))</f>
        <v>0.22360234395905698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345941</v>
      </c>
      <c r="O173" s="36">
        <f t="shared" ref="O173:O205" si="39">IF(($D173     =0),0,($N173     /$D173     ))</f>
        <v>0.22360234395905698</v>
      </c>
      <c r="P173" s="31">
        <v>307104</v>
      </c>
      <c r="Q173" s="31">
        <v>1458435</v>
      </c>
      <c r="R173" s="31">
        <v>1378830</v>
      </c>
      <c r="S173" s="31">
        <v>307104</v>
      </c>
      <c r="T173" s="36">
        <f t="shared" ref="T173:T205" si="40">IF(($Q173     =0),0,($S173     /$Q173     ))</f>
        <v>0.21057092019870616</v>
      </c>
      <c r="U173" s="36">
        <f t="shared" ref="U173:U205" si="41">IF(($P173     =0),0,(($F173     /$P173     )-1))</f>
        <v>0.12646204543086381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1429364</v>
      </c>
      <c r="E174" s="31">
        <v>1429364</v>
      </c>
      <c r="F174" s="31">
        <v>344794</v>
      </c>
      <c r="G174" s="36">
        <f t="shared" si="35"/>
        <v>0.2412219700510157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344794</v>
      </c>
      <c r="O174" s="36">
        <f t="shared" si="39"/>
        <v>0.2412219700510157</v>
      </c>
      <c r="P174" s="31">
        <v>327086</v>
      </c>
      <c r="Q174" s="31">
        <v>896016</v>
      </c>
      <c r="R174" s="31">
        <v>1357420</v>
      </c>
      <c r="S174" s="31">
        <v>327086</v>
      </c>
      <c r="T174" s="36">
        <f t="shared" si="40"/>
        <v>0.36504482062820309</v>
      </c>
      <c r="U174" s="36">
        <f t="shared" si="41"/>
        <v>5.4138666894945064E-2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25568362</v>
      </c>
      <c r="E175" s="31">
        <v>25568362</v>
      </c>
      <c r="F175" s="31">
        <v>2564191</v>
      </c>
      <c r="G175" s="36">
        <f t="shared" si="35"/>
        <v>0.10028765237288177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2564191</v>
      </c>
      <c r="O175" s="36">
        <f t="shared" si="39"/>
        <v>0.10028765237288177</v>
      </c>
      <c r="P175" s="31">
        <v>2634717</v>
      </c>
      <c r="Q175" s="31">
        <v>16463274</v>
      </c>
      <c r="R175" s="31">
        <v>16438274</v>
      </c>
      <c r="S175" s="31">
        <v>2634717</v>
      </c>
      <c r="T175" s="36">
        <f t="shared" si="40"/>
        <v>0.16003602928554794</v>
      </c>
      <c r="U175" s="36">
        <f t="shared" si="41"/>
        <v>-2.6767960278086811E-2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0</v>
      </c>
      <c r="E176" s="31">
        <v>0</v>
      </c>
      <c r="F176" s="31">
        <v>0</v>
      </c>
      <c r="G176" s="36">
        <f t="shared" si="35"/>
        <v>0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0</v>
      </c>
      <c r="O176" s="36">
        <f t="shared" si="39"/>
        <v>0</v>
      </c>
      <c r="P176" s="31">
        <v>0</v>
      </c>
      <c r="Q176" s="31">
        <v>0</v>
      </c>
      <c r="R176" s="31">
        <v>0</v>
      </c>
      <c r="S176" s="31">
        <v>0</v>
      </c>
      <c r="T176" s="36">
        <f t="shared" si="40"/>
        <v>0</v>
      </c>
      <c r="U176" s="36">
        <f t="shared" si="41"/>
        <v>0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0</v>
      </c>
      <c r="E178" s="31">
        <v>0</v>
      </c>
      <c r="F178" s="31">
        <v>0</v>
      </c>
      <c r="G178" s="36">
        <f t="shared" si="35"/>
        <v>0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0</v>
      </c>
      <c r="O178" s="36">
        <f t="shared" si="39"/>
        <v>0</v>
      </c>
      <c r="P178" s="31">
        <v>0</v>
      </c>
      <c r="Q178" s="31">
        <v>0</v>
      </c>
      <c r="R178" s="31">
        <v>0</v>
      </c>
      <c r="S178" s="31">
        <v>0</v>
      </c>
      <c r="T178" s="36">
        <f t="shared" si="40"/>
        <v>0</v>
      </c>
      <c r="U178" s="36">
        <f t="shared" si="41"/>
        <v>0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28544852</v>
      </c>
      <c r="E179" s="32">
        <f>SUM(E173:E178)</f>
        <v>28544852</v>
      </c>
      <c r="F179" s="32">
        <f>SUM(F173:F178)</f>
        <v>3254926</v>
      </c>
      <c r="G179" s="37">
        <f t="shared" si="35"/>
        <v>0.11402847700874399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3254926</v>
      </c>
      <c r="O179" s="37">
        <f t="shared" si="39"/>
        <v>0.11402847700874399</v>
      </c>
      <c r="P179" s="32">
        <f>SUM(P173:P178)</f>
        <v>3268907</v>
      </c>
      <c r="Q179" s="32">
        <f>SUM(Q173:Q178)</f>
        <v>18817725</v>
      </c>
      <c r="R179" s="32">
        <f>SUM(R173:R178)</f>
        <v>19174524</v>
      </c>
      <c r="S179" s="32">
        <f>SUM(S173:S178)</f>
        <v>3268907</v>
      </c>
      <c r="T179" s="37">
        <f t="shared" si="40"/>
        <v>0.17371425079280306</v>
      </c>
      <c r="U179" s="37">
        <f t="shared" si="41"/>
        <v>-4.276964746932177E-3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2611759</v>
      </c>
      <c r="E180" s="31">
        <v>2611759</v>
      </c>
      <c r="F180" s="31">
        <v>348457</v>
      </c>
      <c r="G180" s="36">
        <f t="shared" si="35"/>
        <v>0.13341851219810097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348457</v>
      </c>
      <c r="O180" s="36">
        <f t="shared" si="39"/>
        <v>0.13341851219810097</v>
      </c>
      <c r="P180" s="31">
        <v>334006</v>
      </c>
      <c r="Q180" s="31">
        <v>2848430</v>
      </c>
      <c r="R180" s="31">
        <v>1778423</v>
      </c>
      <c r="S180" s="31">
        <v>334006</v>
      </c>
      <c r="T180" s="36">
        <f t="shared" si="40"/>
        <v>0.11725968340454215</v>
      </c>
      <c r="U180" s="36">
        <f t="shared" si="41"/>
        <v>4.3265689837907129E-2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95332695</v>
      </c>
      <c r="E181" s="31">
        <v>95332695</v>
      </c>
      <c r="F181" s="31">
        <v>10012673</v>
      </c>
      <c r="G181" s="36">
        <f t="shared" si="35"/>
        <v>0.10502874171342791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10012673</v>
      </c>
      <c r="O181" s="36">
        <f t="shared" si="39"/>
        <v>0.10502874171342791</v>
      </c>
      <c r="P181" s="31">
        <v>10037266</v>
      </c>
      <c r="Q181" s="31">
        <v>71410367</v>
      </c>
      <c r="R181" s="31">
        <v>101596021</v>
      </c>
      <c r="S181" s="31">
        <v>10037266</v>
      </c>
      <c r="T181" s="36">
        <f t="shared" si="40"/>
        <v>0.1405575467774868</v>
      </c>
      <c r="U181" s="36">
        <f t="shared" si="41"/>
        <v>-2.4501691994612829E-3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0</v>
      </c>
      <c r="E182" s="31">
        <v>0</v>
      </c>
      <c r="F182" s="31">
        <v>0</v>
      </c>
      <c r="G182" s="36">
        <f t="shared" si="35"/>
        <v>0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0</v>
      </c>
      <c r="O182" s="36">
        <f t="shared" si="39"/>
        <v>0</v>
      </c>
      <c r="P182" s="31">
        <v>0</v>
      </c>
      <c r="Q182" s="31">
        <v>0</v>
      </c>
      <c r="R182" s="31">
        <v>0</v>
      </c>
      <c r="S182" s="31">
        <v>0</v>
      </c>
      <c r="T182" s="36">
        <f t="shared" si="40"/>
        <v>0</v>
      </c>
      <c r="U182" s="36">
        <f t="shared" si="41"/>
        <v>0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0</v>
      </c>
      <c r="E184" s="31">
        <v>0</v>
      </c>
      <c r="F184" s="31">
        <v>0</v>
      </c>
      <c r="G184" s="36">
        <f t="shared" si="35"/>
        <v>0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0</v>
      </c>
      <c r="O184" s="36">
        <f t="shared" si="39"/>
        <v>0</v>
      </c>
      <c r="P184" s="31">
        <v>0</v>
      </c>
      <c r="Q184" s="31">
        <v>0</v>
      </c>
      <c r="R184" s="31">
        <v>0</v>
      </c>
      <c r="S184" s="31">
        <v>0</v>
      </c>
      <c r="T184" s="36">
        <f t="shared" si="40"/>
        <v>0</v>
      </c>
      <c r="U184" s="36">
        <f t="shared" si="41"/>
        <v>0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97944454</v>
      </c>
      <c r="E185" s="32">
        <f>SUM(E180:E184)</f>
        <v>97944454</v>
      </c>
      <c r="F185" s="32">
        <f>SUM(F180:F184)</f>
        <v>10361130</v>
      </c>
      <c r="G185" s="37">
        <f t="shared" si="35"/>
        <v>0.10578577527217621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10361130</v>
      </c>
      <c r="O185" s="37">
        <f t="shared" si="39"/>
        <v>0.10578577527217621</v>
      </c>
      <c r="P185" s="32">
        <f>SUM(P180:P184)</f>
        <v>10371272</v>
      </c>
      <c r="Q185" s="32">
        <f>SUM(Q180:Q184)</f>
        <v>74258797</v>
      </c>
      <c r="R185" s="32">
        <f>SUM(R180:R184)</f>
        <v>103374444</v>
      </c>
      <c r="S185" s="32">
        <f>SUM(S180:S184)</f>
        <v>10371272</v>
      </c>
      <c r="T185" s="37">
        <f t="shared" si="40"/>
        <v>0.13966388386281023</v>
      </c>
      <c r="U185" s="37">
        <f t="shared" si="41"/>
        <v>-9.7789355056931981E-4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22207113</v>
      </c>
      <c r="E188" s="31">
        <v>22207113</v>
      </c>
      <c r="F188" s="31">
        <v>5828706</v>
      </c>
      <c r="G188" s="36">
        <f t="shared" si="35"/>
        <v>0.26247022744469306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5828706</v>
      </c>
      <c r="O188" s="36">
        <f t="shared" si="39"/>
        <v>0.26247022744469306</v>
      </c>
      <c r="P188" s="31">
        <v>3115904</v>
      </c>
      <c r="Q188" s="31">
        <v>16930375</v>
      </c>
      <c r="R188" s="31">
        <v>16398811</v>
      </c>
      <c r="S188" s="31">
        <v>3115904</v>
      </c>
      <c r="T188" s="36">
        <f t="shared" si="40"/>
        <v>0.18404223178754162</v>
      </c>
      <c r="U188" s="36">
        <f t="shared" si="41"/>
        <v>0.87063080248942204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0</v>
      </c>
      <c r="E190" s="31">
        <v>0</v>
      </c>
      <c r="F190" s="31">
        <v>0</v>
      </c>
      <c r="G190" s="36">
        <f t="shared" si="35"/>
        <v>0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0</v>
      </c>
      <c r="O190" s="36">
        <f t="shared" si="39"/>
        <v>0</v>
      </c>
      <c r="P190" s="31">
        <v>0</v>
      </c>
      <c r="Q190" s="31">
        <v>0</v>
      </c>
      <c r="R190" s="31">
        <v>0</v>
      </c>
      <c r="S190" s="31">
        <v>0</v>
      </c>
      <c r="T190" s="36">
        <f t="shared" si="40"/>
        <v>0</v>
      </c>
      <c r="U190" s="36">
        <f t="shared" si="41"/>
        <v>0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22207113</v>
      </c>
      <c r="E191" s="32">
        <f>SUM(E186:E190)</f>
        <v>22207113</v>
      </c>
      <c r="F191" s="32">
        <f>SUM(F186:F190)</f>
        <v>5828706</v>
      </c>
      <c r="G191" s="37">
        <f t="shared" si="35"/>
        <v>0.26247022744469306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5828706</v>
      </c>
      <c r="O191" s="37">
        <f t="shared" si="39"/>
        <v>0.26247022744469306</v>
      </c>
      <c r="P191" s="32">
        <f>SUM(P186:P190)</f>
        <v>3115904</v>
      </c>
      <c r="Q191" s="32">
        <f>SUM(Q186:Q190)</f>
        <v>16930375</v>
      </c>
      <c r="R191" s="32">
        <f>SUM(R186:R190)</f>
        <v>16398811</v>
      </c>
      <c r="S191" s="32">
        <f>SUM(S186:S190)</f>
        <v>3115904</v>
      </c>
      <c r="T191" s="37">
        <f t="shared" si="40"/>
        <v>0.18404223178754162</v>
      </c>
      <c r="U191" s="37">
        <f t="shared" si="41"/>
        <v>0.87063080248942204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4225642</v>
      </c>
      <c r="E193" s="31">
        <v>4225642</v>
      </c>
      <c r="F193" s="31">
        <v>820326</v>
      </c>
      <c r="G193" s="36">
        <f t="shared" si="35"/>
        <v>0.19413050135340382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820326</v>
      </c>
      <c r="O193" s="36">
        <f t="shared" si="39"/>
        <v>0.19413050135340382</v>
      </c>
      <c r="P193" s="31">
        <v>977670</v>
      </c>
      <c r="Q193" s="31">
        <v>3939685</v>
      </c>
      <c r="R193" s="31">
        <v>3997765</v>
      </c>
      <c r="S193" s="31">
        <v>977670</v>
      </c>
      <c r="T193" s="36">
        <f t="shared" si="40"/>
        <v>0.24815943406642918</v>
      </c>
      <c r="U193" s="36">
        <f t="shared" si="41"/>
        <v>-0.16093773972812908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1221627</v>
      </c>
      <c r="E195" s="31">
        <v>1221627</v>
      </c>
      <c r="F195" s="31">
        <v>212605</v>
      </c>
      <c r="G195" s="36">
        <f t="shared" si="35"/>
        <v>0.17403430015872276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212605</v>
      </c>
      <c r="O195" s="36">
        <f t="shared" si="39"/>
        <v>0.17403430015872276</v>
      </c>
      <c r="P195" s="31">
        <v>202971</v>
      </c>
      <c r="Q195" s="31">
        <v>1143470</v>
      </c>
      <c r="R195" s="31">
        <v>1162259</v>
      </c>
      <c r="S195" s="31">
        <v>202971</v>
      </c>
      <c r="T195" s="36">
        <f t="shared" si="40"/>
        <v>0.17750443824499113</v>
      </c>
      <c r="U195" s="36">
        <f t="shared" si="41"/>
        <v>4.7464908780072035E-2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0</v>
      </c>
      <c r="E197" s="31">
        <v>0</v>
      </c>
      <c r="F197" s="31">
        <v>0</v>
      </c>
      <c r="G197" s="36">
        <f t="shared" si="35"/>
        <v>0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0</v>
      </c>
      <c r="O197" s="36">
        <f t="shared" si="39"/>
        <v>0</v>
      </c>
      <c r="P197" s="31">
        <v>0</v>
      </c>
      <c r="Q197" s="31">
        <v>0</v>
      </c>
      <c r="R197" s="31">
        <v>0</v>
      </c>
      <c r="S197" s="31">
        <v>0</v>
      </c>
      <c r="T197" s="36">
        <f t="shared" si="40"/>
        <v>0</v>
      </c>
      <c r="U197" s="36">
        <f t="shared" si="41"/>
        <v>0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5447269</v>
      </c>
      <c r="E198" s="32">
        <f>SUM(E192:E197)</f>
        <v>5447269</v>
      </c>
      <c r="F198" s="32">
        <f>SUM(F192:F197)</f>
        <v>1032931</v>
      </c>
      <c r="G198" s="37">
        <f t="shared" si="35"/>
        <v>0.18962364443540425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1032931</v>
      </c>
      <c r="O198" s="37">
        <f t="shared" si="39"/>
        <v>0.18962364443540425</v>
      </c>
      <c r="P198" s="32">
        <f>SUM(P192:P197)</f>
        <v>1180641</v>
      </c>
      <c r="Q198" s="32">
        <f>SUM(Q192:Q197)</f>
        <v>5083155</v>
      </c>
      <c r="R198" s="32">
        <f>SUM(R192:R197)</f>
        <v>5160024</v>
      </c>
      <c r="S198" s="32">
        <f>SUM(S192:S197)</f>
        <v>1180641</v>
      </c>
      <c r="T198" s="37">
        <f t="shared" si="40"/>
        <v>0.23226539422858442</v>
      </c>
      <c r="U198" s="37">
        <f t="shared" si="41"/>
        <v>-0.12511000380301884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9238366</v>
      </c>
      <c r="E199" s="31">
        <v>9238366</v>
      </c>
      <c r="F199" s="31">
        <v>250153</v>
      </c>
      <c r="G199" s="36">
        <f t="shared" si="35"/>
        <v>2.7077623900157236E-2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250153</v>
      </c>
      <c r="O199" s="36">
        <f t="shared" si="39"/>
        <v>2.7077623900157236E-2</v>
      </c>
      <c r="P199" s="31">
        <v>607192</v>
      </c>
      <c r="Q199" s="31">
        <v>10118619</v>
      </c>
      <c r="R199" s="31">
        <v>10118619</v>
      </c>
      <c r="S199" s="31">
        <v>607192</v>
      </c>
      <c r="T199" s="36">
        <f t="shared" si="40"/>
        <v>6.0007398242783921E-2</v>
      </c>
      <c r="U199" s="36">
        <f t="shared" si="41"/>
        <v>-0.58801664053544844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2000000</v>
      </c>
      <c r="E201" s="31">
        <v>2000000</v>
      </c>
      <c r="F201" s="31">
        <v>265933</v>
      </c>
      <c r="G201" s="36">
        <f t="shared" si="35"/>
        <v>0.13296649999999999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265933</v>
      </c>
      <c r="O201" s="36">
        <f t="shared" si="39"/>
        <v>0.13296649999999999</v>
      </c>
      <c r="P201" s="31">
        <v>982665</v>
      </c>
      <c r="Q201" s="31">
        <v>2500000</v>
      </c>
      <c r="R201" s="31">
        <v>4000000</v>
      </c>
      <c r="S201" s="31">
        <v>982665</v>
      </c>
      <c r="T201" s="36">
        <f t="shared" si="40"/>
        <v>0.39306600000000003</v>
      </c>
      <c r="U201" s="36">
        <f t="shared" si="41"/>
        <v>-0.72937572824919994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11238366</v>
      </c>
      <c r="E204" s="32">
        <f>SUM(E199:E203)</f>
        <v>11238366</v>
      </c>
      <c r="F204" s="32">
        <f>SUM(F199:F203)</f>
        <v>516086</v>
      </c>
      <c r="G204" s="37">
        <f t="shared" si="35"/>
        <v>4.5921800375606205E-2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516086</v>
      </c>
      <c r="O204" s="37">
        <f t="shared" si="39"/>
        <v>4.5921800375606205E-2</v>
      </c>
      <c r="P204" s="32">
        <f>SUM(P199:P203)</f>
        <v>1589857</v>
      </c>
      <c r="Q204" s="32">
        <f>SUM(Q199:Q203)</f>
        <v>12618619</v>
      </c>
      <c r="R204" s="32">
        <f>SUM(R199:R203)</f>
        <v>14118619</v>
      </c>
      <c r="S204" s="32">
        <f>SUM(S199:S203)</f>
        <v>1589857</v>
      </c>
      <c r="T204" s="37">
        <f t="shared" si="40"/>
        <v>0.12599294740573433</v>
      </c>
      <c r="U204" s="37">
        <f t="shared" si="41"/>
        <v>-0.67538841543610528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165382054</v>
      </c>
      <c r="E205" s="32">
        <f>SUM(E173:E178,E180:E184,E186:E190,E192:E197,E199:E203)</f>
        <v>165382054</v>
      </c>
      <c r="F205" s="32">
        <f>SUM(F173:F178,F180:F184,F186:F190,F192:F197,F199:F203)</f>
        <v>20993779</v>
      </c>
      <c r="G205" s="37">
        <f t="shared" si="35"/>
        <v>0.12694109483003518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20993779</v>
      </c>
      <c r="O205" s="37">
        <f t="shared" si="39"/>
        <v>0.12694109483003518</v>
      </c>
      <c r="P205" s="32">
        <f>SUM(P173:P178,P180:P184,P186:P190,P192:P197,P199:P203)</f>
        <v>19526581</v>
      </c>
      <c r="Q205" s="32">
        <f>SUM(Q173:Q178,Q180:Q184,Q186:Q190,Q192:Q197,Q199:Q203)</f>
        <v>127708671</v>
      </c>
      <c r="R205" s="32">
        <f>SUM(R173:R178,R180:R184,R186:R190,R192:R197,R199:R203)</f>
        <v>158226422</v>
      </c>
      <c r="S205" s="32">
        <f>SUM(S173:S178,S180:S184,S186:S190,S192:S197,S199:S203)</f>
        <v>19526581</v>
      </c>
      <c r="T205" s="37">
        <f t="shared" si="40"/>
        <v>0.15289941432402815</v>
      </c>
      <c r="U205" s="37">
        <f t="shared" si="41"/>
        <v>7.5138499668733649E-2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5775694</v>
      </c>
      <c r="E209" s="31">
        <v>5775694</v>
      </c>
      <c r="F209" s="31">
        <v>1191319</v>
      </c>
      <c r="G209" s="36">
        <f t="shared" si="42"/>
        <v>0.20626421690622807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1191319</v>
      </c>
      <c r="O209" s="36">
        <f t="shared" si="46"/>
        <v>0.20626421690622807</v>
      </c>
      <c r="P209" s="31">
        <v>817145</v>
      </c>
      <c r="Q209" s="31">
        <v>4288607</v>
      </c>
      <c r="R209" s="31">
        <v>5295963</v>
      </c>
      <c r="S209" s="31">
        <v>817145</v>
      </c>
      <c r="T209" s="36">
        <f t="shared" si="47"/>
        <v>0.19053855949029602</v>
      </c>
      <c r="U209" s="36">
        <f t="shared" si="48"/>
        <v>0.45790404395792672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5706024</v>
      </c>
      <c r="E212" s="31">
        <v>5706024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5714740</v>
      </c>
      <c r="R212" s="31">
        <v>5714740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12943122</v>
      </c>
      <c r="E214" s="31">
        <v>12943122</v>
      </c>
      <c r="F214" s="31">
        <v>2092092</v>
      </c>
      <c r="G214" s="36">
        <f t="shared" si="42"/>
        <v>0.16163735457334019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2092092</v>
      </c>
      <c r="O214" s="36">
        <f t="shared" si="46"/>
        <v>0.16163735457334019</v>
      </c>
      <c r="P214" s="31">
        <v>1904589</v>
      </c>
      <c r="Q214" s="31">
        <v>12483870</v>
      </c>
      <c r="R214" s="31">
        <v>11739870</v>
      </c>
      <c r="S214" s="31">
        <v>1904589</v>
      </c>
      <c r="T214" s="36">
        <f t="shared" si="47"/>
        <v>0.15256398857085182</v>
      </c>
      <c r="U214" s="36">
        <f t="shared" si="48"/>
        <v>9.8448011618254672E-2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0</v>
      </c>
      <c r="E215" s="31">
        <v>0</v>
      </c>
      <c r="F215" s="31">
        <v>0</v>
      </c>
      <c r="G215" s="36">
        <f t="shared" si="42"/>
        <v>0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0</v>
      </c>
      <c r="O215" s="36">
        <f t="shared" si="46"/>
        <v>0</v>
      </c>
      <c r="P215" s="31">
        <v>0</v>
      </c>
      <c r="Q215" s="31">
        <v>0</v>
      </c>
      <c r="R215" s="31">
        <v>0</v>
      </c>
      <c r="S215" s="31">
        <v>0</v>
      </c>
      <c r="T215" s="36">
        <f t="shared" si="47"/>
        <v>0</v>
      </c>
      <c r="U215" s="36">
        <f t="shared" si="48"/>
        <v>0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24424840</v>
      </c>
      <c r="E216" s="32">
        <f>SUM(E208:E215)</f>
        <v>24424840</v>
      </c>
      <c r="F216" s="32">
        <f>SUM(F208:F215)</f>
        <v>3283411</v>
      </c>
      <c r="G216" s="37">
        <f t="shared" si="42"/>
        <v>0.13442917128628068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3283411</v>
      </c>
      <c r="O216" s="37">
        <f t="shared" si="46"/>
        <v>0.13442917128628068</v>
      </c>
      <c r="P216" s="32">
        <f>SUM(P208:P215)</f>
        <v>2721734</v>
      </c>
      <c r="Q216" s="32">
        <f>SUM(Q208:Q215)</f>
        <v>22487217</v>
      </c>
      <c r="R216" s="32">
        <f>SUM(R208:R215)</f>
        <v>22750573</v>
      </c>
      <c r="S216" s="32">
        <f>SUM(S208:S215)</f>
        <v>2721734</v>
      </c>
      <c r="T216" s="37">
        <f t="shared" si="47"/>
        <v>0.12103471941414538</v>
      </c>
      <c r="U216" s="37">
        <f t="shared" si="48"/>
        <v>0.20636733788092454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116623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116623</v>
      </c>
      <c r="O217" s="36">
        <f t="shared" si="46"/>
        <v>0</v>
      </c>
      <c r="P217" s="31">
        <v>0</v>
      </c>
      <c r="Q217" s="31">
        <v>261099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13820967</v>
      </c>
      <c r="E218" s="31">
        <v>13820967</v>
      </c>
      <c r="F218" s="31">
        <v>2924249</v>
      </c>
      <c r="G218" s="36">
        <f t="shared" si="42"/>
        <v>0.21158063686860695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2924249</v>
      </c>
      <c r="O218" s="36">
        <f t="shared" si="46"/>
        <v>0.21158063686860695</v>
      </c>
      <c r="P218" s="31">
        <v>2939685</v>
      </c>
      <c r="Q218" s="31">
        <v>14527469</v>
      </c>
      <c r="R218" s="31">
        <v>12544225</v>
      </c>
      <c r="S218" s="31">
        <v>2939685</v>
      </c>
      <c r="T218" s="36">
        <f t="shared" si="47"/>
        <v>0.20235355518569684</v>
      </c>
      <c r="U218" s="36">
        <f t="shared" si="48"/>
        <v>-5.2509027327758417E-3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29656953</v>
      </c>
      <c r="E219" s="31">
        <v>29656953</v>
      </c>
      <c r="F219" s="31">
        <v>6481297</v>
      </c>
      <c r="G219" s="36">
        <f t="shared" si="42"/>
        <v>0.21854224201656861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6481297</v>
      </c>
      <c r="O219" s="36">
        <f t="shared" si="46"/>
        <v>0.21854224201656861</v>
      </c>
      <c r="P219" s="31">
        <v>5514153</v>
      </c>
      <c r="Q219" s="31">
        <v>28792797</v>
      </c>
      <c r="R219" s="31">
        <v>28562208</v>
      </c>
      <c r="S219" s="31">
        <v>5514153</v>
      </c>
      <c r="T219" s="36">
        <f t="shared" si="47"/>
        <v>0.19151154366836956</v>
      </c>
      <c r="U219" s="36">
        <f t="shared" si="48"/>
        <v>0.17539302953690261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0</v>
      </c>
      <c r="E220" s="31">
        <v>0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0</v>
      </c>
      <c r="Q220" s="31">
        <v>0</v>
      </c>
      <c r="R220" s="31">
        <v>0</v>
      </c>
      <c r="S220" s="31">
        <v>0</v>
      </c>
      <c r="T220" s="36">
        <f t="shared" si="47"/>
        <v>0</v>
      </c>
      <c r="U220" s="36">
        <f t="shared" si="48"/>
        <v>0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3000000</v>
      </c>
      <c r="E222" s="31">
        <v>3000000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3000000</v>
      </c>
      <c r="R222" s="31">
        <v>3000000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0</v>
      </c>
      <c r="E223" s="31">
        <v>0</v>
      </c>
      <c r="F223" s="31">
        <v>0</v>
      </c>
      <c r="G223" s="36">
        <f t="shared" si="42"/>
        <v>0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0</v>
      </c>
      <c r="O223" s="36">
        <f t="shared" si="46"/>
        <v>0</v>
      </c>
      <c r="P223" s="31">
        <v>0</v>
      </c>
      <c r="Q223" s="31">
        <v>0</v>
      </c>
      <c r="R223" s="31">
        <v>0</v>
      </c>
      <c r="S223" s="31">
        <v>0</v>
      </c>
      <c r="T223" s="36">
        <f t="shared" si="47"/>
        <v>0</v>
      </c>
      <c r="U223" s="36">
        <f t="shared" si="48"/>
        <v>0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46477920</v>
      </c>
      <c r="E224" s="32">
        <f>SUM(E217:E223)</f>
        <v>46477920</v>
      </c>
      <c r="F224" s="32">
        <f>SUM(F217:F223)</f>
        <v>9522169</v>
      </c>
      <c r="G224" s="37">
        <f t="shared" si="42"/>
        <v>0.2048751105901469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9522169</v>
      </c>
      <c r="O224" s="37">
        <f t="shared" si="46"/>
        <v>0.2048751105901469</v>
      </c>
      <c r="P224" s="32">
        <f>SUM(P217:P223)</f>
        <v>8453838</v>
      </c>
      <c r="Q224" s="32">
        <f>SUM(Q217:Q223)</f>
        <v>46581365</v>
      </c>
      <c r="R224" s="32">
        <f>SUM(R217:R223)</f>
        <v>44106433</v>
      </c>
      <c r="S224" s="32">
        <f>SUM(S217:S223)</f>
        <v>8453838</v>
      </c>
      <c r="T224" s="37">
        <f t="shared" si="47"/>
        <v>0.18148540730826587</v>
      </c>
      <c r="U224" s="37">
        <f t="shared" si="48"/>
        <v>0.12637230569121383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3000000</v>
      </c>
      <c r="E225" s="31">
        <v>3000000</v>
      </c>
      <c r="F225" s="31">
        <v>0</v>
      </c>
      <c r="G225" s="36">
        <f t="shared" si="42"/>
        <v>0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0</v>
      </c>
      <c r="O225" s="36">
        <f t="shared" si="46"/>
        <v>0</v>
      </c>
      <c r="P225" s="31">
        <v>0</v>
      </c>
      <c r="Q225" s="31">
        <v>2000004</v>
      </c>
      <c r="R225" s="31">
        <v>2000004</v>
      </c>
      <c r="S225" s="31">
        <v>0</v>
      </c>
      <c r="T225" s="36">
        <f t="shared" si="47"/>
        <v>0</v>
      </c>
      <c r="U225" s="36">
        <f t="shared" si="48"/>
        <v>0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0</v>
      </c>
      <c r="E226" s="31">
        <v>0</v>
      </c>
      <c r="F226" s="31">
        <v>0</v>
      </c>
      <c r="G226" s="36">
        <f t="shared" si="42"/>
        <v>0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0</v>
      </c>
      <c r="O226" s="36">
        <f t="shared" si="46"/>
        <v>0</v>
      </c>
      <c r="P226" s="31">
        <v>0</v>
      </c>
      <c r="Q226" s="31">
        <v>0</v>
      </c>
      <c r="R226" s="31">
        <v>0</v>
      </c>
      <c r="S226" s="31">
        <v>0</v>
      </c>
      <c r="T226" s="36">
        <f t="shared" si="47"/>
        <v>0</v>
      </c>
      <c r="U226" s="36">
        <f t="shared" si="48"/>
        <v>0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8106346</v>
      </c>
      <c r="E227" s="31">
        <v>8106346</v>
      </c>
      <c r="F227" s="31">
        <v>1330727</v>
      </c>
      <c r="G227" s="36">
        <f t="shared" si="42"/>
        <v>0.16415867272381415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1330727</v>
      </c>
      <c r="O227" s="36">
        <f t="shared" si="46"/>
        <v>0.16415867272381415</v>
      </c>
      <c r="P227" s="31">
        <v>1755306</v>
      </c>
      <c r="Q227" s="31">
        <v>4200000</v>
      </c>
      <c r="R227" s="31">
        <v>4200000</v>
      </c>
      <c r="S227" s="31">
        <v>1755306</v>
      </c>
      <c r="T227" s="36">
        <f t="shared" si="47"/>
        <v>0.41793000000000002</v>
      </c>
      <c r="U227" s="36">
        <f t="shared" si="48"/>
        <v>-0.24188318162189382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10995219</v>
      </c>
      <c r="E228" s="31">
        <v>10995219</v>
      </c>
      <c r="F228" s="31">
        <v>2948491</v>
      </c>
      <c r="G228" s="36">
        <f t="shared" si="42"/>
        <v>0.26816118896767766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2948491</v>
      </c>
      <c r="O228" s="36">
        <f t="shared" si="46"/>
        <v>0.26816118896767766</v>
      </c>
      <c r="P228" s="31">
        <v>2745064</v>
      </c>
      <c r="Q228" s="31">
        <v>12289758</v>
      </c>
      <c r="R228" s="31">
        <v>20363009</v>
      </c>
      <c r="S228" s="31">
        <v>2745064</v>
      </c>
      <c r="T228" s="36">
        <f t="shared" si="47"/>
        <v>0.22336192462048479</v>
      </c>
      <c r="U228" s="36">
        <f t="shared" si="48"/>
        <v>7.4106468920214663E-2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0</v>
      </c>
      <c r="E229" s="31">
        <v>0</v>
      </c>
      <c r="F229" s="31">
        <v>0</v>
      </c>
      <c r="G229" s="36">
        <f t="shared" si="42"/>
        <v>0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0</v>
      </c>
      <c r="O229" s="36">
        <f t="shared" si="46"/>
        <v>0</v>
      </c>
      <c r="P229" s="31">
        <v>0</v>
      </c>
      <c r="Q229" s="31">
        <v>0</v>
      </c>
      <c r="R229" s="31">
        <v>0</v>
      </c>
      <c r="S229" s="31">
        <v>0</v>
      </c>
      <c r="T229" s="36">
        <f t="shared" si="47"/>
        <v>0</v>
      </c>
      <c r="U229" s="36">
        <f t="shared" si="48"/>
        <v>0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22101565</v>
      </c>
      <c r="E230" s="32">
        <f>SUM(E225:E229)</f>
        <v>22101565</v>
      </c>
      <c r="F230" s="32">
        <f>SUM(F225:F229)</f>
        <v>4279218</v>
      </c>
      <c r="G230" s="37">
        <f t="shared" si="42"/>
        <v>0.19361606293490982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4279218</v>
      </c>
      <c r="O230" s="37">
        <f t="shared" si="46"/>
        <v>0.19361606293490982</v>
      </c>
      <c r="P230" s="32">
        <f>SUM(P225:P229)</f>
        <v>4500370</v>
      </c>
      <c r="Q230" s="32">
        <f>SUM(Q225:Q229)</f>
        <v>18489762</v>
      </c>
      <c r="R230" s="32">
        <f>SUM(R225:R229)</f>
        <v>26563013</v>
      </c>
      <c r="S230" s="32">
        <f>SUM(S225:S229)</f>
        <v>4500370</v>
      </c>
      <c r="T230" s="37">
        <f t="shared" si="47"/>
        <v>0.24339794097944581</v>
      </c>
      <c r="U230" s="37">
        <f t="shared" si="48"/>
        <v>-4.9140848419130023E-2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93004325</v>
      </c>
      <c r="E231" s="32">
        <f>SUM(E208:E215,E217:E223,E225:E229)</f>
        <v>93004325</v>
      </c>
      <c r="F231" s="32">
        <f>SUM(F208:F215,F217:F223,F225:F229)</f>
        <v>17084798</v>
      </c>
      <c r="G231" s="37">
        <f t="shared" si="42"/>
        <v>0.18369896238696426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17084798</v>
      </c>
      <c r="O231" s="37">
        <f t="shared" si="46"/>
        <v>0.18369896238696426</v>
      </c>
      <c r="P231" s="32">
        <f>SUM(P208:P215,P217:P223,P225:P229)</f>
        <v>15675942</v>
      </c>
      <c r="Q231" s="32">
        <f>SUM(Q208:Q215,Q217:Q223,Q225:Q229)</f>
        <v>87558344</v>
      </c>
      <c r="R231" s="32">
        <f>SUM(R208:R215,R217:R223,R225:R229)</f>
        <v>93420019</v>
      </c>
      <c r="S231" s="32">
        <f>SUM(S208:S215,S217:S223,S225:S229)</f>
        <v>15675942</v>
      </c>
      <c r="T231" s="37">
        <f t="shared" si="47"/>
        <v>0.17903424486877001</v>
      </c>
      <c r="U231" s="37">
        <f t="shared" si="48"/>
        <v>8.9873769627369038E-2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0</v>
      </c>
      <c r="E234" s="31">
        <v>0</v>
      </c>
      <c r="F234" s="31">
        <v>0</v>
      </c>
      <c r="G234" s="36">
        <f t="shared" ref="G234:G260" si="49">IF(($D234     =0),0,($F234     /$D234     ))</f>
        <v>0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0</v>
      </c>
      <c r="O234" s="36">
        <f t="shared" ref="O234:O260" si="53">IF(($D234     =0),0,($N234     /$D234     ))</f>
        <v>0</v>
      </c>
      <c r="P234" s="31">
        <v>0</v>
      </c>
      <c r="Q234" s="31">
        <v>0</v>
      </c>
      <c r="R234" s="31">
        <v>0</v>
      </c>
      <c r="S234" s="31">
        <v>0</v>
      </c>
      <c r="T234" s="36">
        <f t="shared" ref="T234:T260" si="54">IF(($Q234     =0),0,($S234     /$Q234     ))</f>
        <v>0</v>
      </c>
      <c r="U234" s="36">
        <f t="shared" ref="U234:U260" si="55">IF(($P234     =0),0,(($F234     /$P234     )-1))</f>
        <v>0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5922632</v>
      </c>
      <c r="E235" s="31">
        <v>5922632</v>
      </c>
      <c r="F235" s="31">
        <v>1280063</v>
      </c>
      <c r="G235" s="36">
        <f t="shared" si="49"/>
        <v>0.2161307675371355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1280063</v>
      </c>
      <c r="O235" s="36">
        <f t="shared" si="53"/>
        <v>0.2161307675371355</v>
      </c>
      <c r="P235" s="31">
        <v>1158524</v>
      </c>
      <c r="Q235" s="31">
        <v>5853675</v>
      </c>
      <c r="R235" s="31">
        <v>5900979</v>
      </c>
      <c r="S235" s="31">
        <v>1158524</v>
      </c>
      <c r="T235" s="36">
        <f t="shared" si="54"/>
        <v>0.19791396003365408</v>
      </c>
      <c r="U235" s="36">
        <f t="shared" si="55"/>
        <v>0.10490848700587985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47337967</v>
      </c>
      <c r="E236" s="31">
        <v>47337967</v>
      </c>
      <c r="F236" s="31">
        <v>2630574</v>
      </c>
      <c r="G236" s="36">
        <f t="shared" si="49"/>
        <v>5.5570067045760542E-2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2630574</v>
      </c>
      <c r="O236" s="36">
        <f t="shared" si="53"/>
        <v>5.5570067045760542E-2</v>
      </c>
      <c r="P236" s="31">
        <v>4843315</v>
      </c>
      <c r="Q236" s="31">
        <v>23307890</v>
      </c>
      <c r="R236" s="31">
        <v>23525616</v>
      </c>
      <c r="S236" s="31">
        <v>4843315</v>
      </c>
      <c r="T236" s="36">
        <f t="shared" si="54"/>
        <v>0.20779723089477425</v>
      </c>
      <c r="U236" s="36">
        <f t="shared" si="55"/>
        <v>-0.4568649778096201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0</v>
      </c>
      <c r="E239" s="31">
        <v>0</v>
      </c>
      <c r="F239" s="31">
        <v>0</v>
      </c>
      <c r="G239" s="36">
        <f t="shared" si="49"/>
        <v>0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0</v>
      </c>
      <c r="O239" s="36">
        <f t="shared" si="53"/>
        <v>0</v>
      </c>
      <c r="P239" s="31">
        <v>0</v>
      </c>
      <c r="Q239" s="31">
        <v>0</v>
      </c>
      <c r="R239" s="31">
        <v>0</v>
      </c>
      <c r="S239" s="31">
        <v>0</v>
      </c>
      <c r="T239" s="36">
        <f t="shared" si="54"/>
        <v>0</v>
      </c>
      <c r="U239" s="36">
        <f t="shared" si="55"/>
        <v>0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53260599</v>
      </c>
      <c r="E240" s="32">
        <f>SUM(E234:E239)</f>
        <v>53260599</v>
      </c>
      <c r="F240" s="32">
        <f>SUM(F234:F239)</f>
        <v>3910637</v>
      </c>
      <c r="G240" s="37">
        <f t="shared" si="49"/>
        <v>7.3424577894814894E-2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3910637</v>
      </c>
      <c r="O240" s="37">
        <f t="shared" si="53"/>
        <v>7.3424577894814894E-2</v>
      </c>
      <c r="P240" s="32">
        <f>SUM(P234:P239)</f>
        <v>6001839</v>
      </c>
      <c r="Q240" s="32">
        <f>SUM(Q234:Q239)</f>
        <v>29161565</v>
      </c>
      <c r="R240" s="32">
        <f>SUM(R234:R239)</f>
        <v>29426595</v>
      </c>
      <c r="S240" s="32">
        <f>SUM(S234:S239)</f>
        <v>6001839</v>
      </c>
      <c r="T240" s="37">
        <f t="shared" si="54"/>
        <v>0.20581333683566022</v>
      </c>
      <c r="U240" s="37">
        <f t="shared" si="55"/>
        <v>-0.34842687382983784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9120930</v>
      </c>
      <c r="E242" s="31">
        <v>9120930</v>
      </c>
      <c r="F242" s="31">
        <v>337702</v>
      </c>
      <c r="G242" s="36">
        <f t="shared" si="49"/>
        <v>3.7024952499361358E-2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337702</v>
      </c>
      <c r="O242" s="36">
        <f t="shared" si="53"/>
        <v>3.7024952499361358E-2</v>
      </c>
      <c r="P242" s="31">
        <v>712723</v>
      </c>
      <c r="Q242" s="31">
        <v>3262145</v>
      </c>
      <c r="R242" s="31">
        <v>3097861</v>
      </c>
      <c r="S242" s="31">
        <v>712723</v>
      </c>
      <c r="T242" s="36">
        <f t="shared" si="54"/>
        <v>0.21848293070970173</v>
      </c>
      <c r="U242" s="36">
        <f t="shared" si="55"/>
        <v>-0.52618057786826022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9517612</v>
      </c>
      <c r="E243" s="31">
        <v>9517612</v>
      </c>
      <c r="F243" s="31">
        <v>2538930</v>
      </c>
      <c r="G243" s="36">
        <f t="shared" si="49"/>
        <v>0.2667612422107562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2538930</v>
      </c>
      <c r="O243" s="36">
        <f t="shared" si="53"/>
        <v>0.2667612422107562</v>
      </c>
      <c r="P243" s="31">
        <v>2405920</v>
      </c>
      <c r="Q243" s="31">
        <v>8224380</v>
      </c>
      <c r="R243" s="31">
        <v>8994380</v>
      </c>
      <c r="S243" s="31">
        <v>2405920</v>
      </c>
      <c r="T243" s="36">
        <f t="shared" si="54"/>
        <v>0.29253512118846647</v>
      </c>
      <c r="U243" s="36">
        <f t="shared" si="55"/>
        <v>5.5284464986366855E-2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9737124</v>
      </c>
      <c r="E244" s="31">
        <v>9737124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4265511</v>
      </c>
      <c r="R244" s="31">
        <v>4265511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650532</v>
      </c>
      <c r="E245" s="31">
        <v>650532</v>
      </c>
      <c r="F245" s="31">
        <v>120285</v>
      </c>
      <c r="G245" s="36">
        <f t="shared" si="49"/>
        <v>0.18490251056058735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120285</v>
      </c>
      <c r="O245" s="36">
        <f t="shared" si="53"/>
        <v>0.18490251056058735</v>
      </c>
      <c r="P245" s="31">
        <v>133570</v>
      </c>
      <c r="Q245" s="31">
        <v>405436</v>
      </c>
      <c r="R245" s="31">
        <v>405436</v>
      </c>
      <c r="S245" s="31">
        <v>133570</v>
      </c>
      <c r="T245" s="36">
        <f t="shared" si="54"/>
        <v>0.32944780433903254</v>
      </c>
      <c r="U245" s="36">
        <f t="shared" si="55"/>
        <v>-9.9460956801676992E-2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0</v>
      </c>
      <c r="E246" s="31">
        <v>0</v>
      </c>
      <c r="F246" s="31">
        <v>0</v>
      </c>
      <c r="G246" s="36">
        <f t="shared" si="49"/>
        <v>0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0</v>
      </c>
      <c r="O246" s="36">
        <f t="shared" si="53"/>
        <v>0</v>
      </c>
      <c r="P246" s="31">
        <v>0</v>
      </c>
      <c r="Q246" s="31">
        <v>0</v>
      </c>
      <c r="R246" s="31">
        <v>0</v>
      </c>
      <c r="S246" s="31">
        <v>0</v>
      </c>
      <c r="T246" s="36">
        <f t="shared" si="54"/>
        <v>0</v>
      </c>
      <c r="U246" s="36">
        <f t="shared" si="55"/>
        <v>0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29026198</v>
      </c>
      <c r="E247" s="32">
        <f>SUM(E241:E246)</f>
        <v>29026198</v>
      </c>
      <c r="F247" s="32">
        <f>SUM(F241:F246)</f>
        <v>2996917</v>
      </c>
      <c r="G247" s="37">
        <f t="shared" si="49"/>
        <v>0.10324869278435984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2996917</v>
      </c>
      <c r="O247" s="37">
        <f t="shared" si="53"/>
        <v>0.10324869278435984</v>
      </c>
      <c r="P247" s="32">
        <f>SUM(P241:P246)</f>
        <v>3252213</v>
      </c>
      <c r="Q247" s="32">
        <f>SUM(Q241:Q246)</f>
        <v>16157472</v>
      </c>
      <c r="R247" s="32">
        <f>SUM(R241:R246)</f>
        <v>16763188</v>
      </c>
      <c r="S247" s="32">
        <f>SUM(S241:S246)</f>
        <v>3252213</v>
      </c>
      <c r="T247" s="37">
        <f t="shared" si="54"/>
        <v>0.20128229218036089</v>
      </c>
      <c r="U247" s="37">
        <f t="shared" si="55"/>
        <v>-7.8499163492674051E-2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5077334</v>
      </c>
      <c r="E248" s="31">
        <v>5077334</v>
      </c>
      <c r="F248" s="31">
        <v>510919</v>
      </c>
      <c r="G248" s="36">
        <f t="shared" si="49"/>
        <v>0.10062741588400527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510919</v>
      </c>
      <c r="O248" s="36">
        <f t="shared" si="53"/>
        <v>0.10062741588400527</v>
      </c>
      <c r="P248" s="31">
        <v>1330139</v>
      </c>
      <c r="Q248" s="31">
        <v>5760388</v>
      </c>
      <c r="R248" s="31">
        <v>5662388</v>
      </c>
      <c r="S248" s="31">
        <v>1330139</v>
      </c>
      <c r="T248" s="36">
        <f t="shared" si="54"/>
        <v>0.2309113552767626</v>
      </c>
      <c r="U248" s="36">
        <f t="shared" si="55"/>
        <v>-0.61589051971260145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990218</v>
      </c>
      <c r="E250" s="31">
        <v>990218</v>
      </c>
      <c r="F250" s="31">
        <v>62472</v>
      </c>
      <c r="G250" s="36">
        <f t="shared" si="49"/>
        <v>6.308913794740148E-2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62472</v>
      </c>
      <c r="O250" s="36">
        <f t="shared" si="53"/>
        <v>6.308913794740148E-2</v>
      </c>
      <c r="P250" s="31">
        <v>0</v>
      </c>
      <c r="Q250" s="31">
        <v>925437</v>
      </c>
      <c r="R250" s="31">
        <v>925437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73710</v>
      </c>
      <c r="E251" s="31">
        <v>73710</v>
      </c>
      <c r="F251" s="31">
        <v>7499</v>
      </c>
      <c r="G251" s="36">
        <f t="shared" si="49"/>
        <v>0.10173653506986841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7499</v>
      </c>
      <c r="O251" s="36">
        <f t="shared" si="53"/>
        <v>0.10173653506986841</v>
      </c>
      <c r="P251" s="31">
        <v>0</v>
      </c>
      <c r="Q251" s="31">
        <v>70000</v>
      </c>
      <c r="R251" s="31">
        <v>70000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6141262</v>
      </c>
      <c r="E254" s="32">
        <f>SUM(E248:E253)</f>
        <v>6141262</v>
      </c>
      <c r="F254" s="32">
        <f>SUM(F248:F253)</f>
        <v>580890</v>
      </c>
      <c r="G254" s="37">
        <f t="shared" si="49"/>
        <v>9.4588050469105539E-2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580890</v>
      </c>
      <c r="O254" s="37">
        <f t="shared" si="53"/>
        <v>9.4588050469105539E-2</v>
      </c>
      <c r="P254" s="32">
        <f>SUM(P248:P253)</f>
        <v>1330139</v>
      </c>
      <c r="Q254" s="32">
        <f>SUM(Q248:Q253)</f>
        <v>6755825</v>
      </c>
      <c r="R254" s="32">
        <f>SUM(R248:R253)</f>
        <v>6657825</v>
      </c>
      <c r="S254" s="32">
        <f>SUM(S248:S253)</f>
        <v>1330139</v>
      </c>
      <c r="T254" s="37">
        <f t="shared" si="54"/>
        <v>0.19688772281697647</v>
      </c>
      <c r="U254" s="37">
        <f t="shared" si="55"/>
        <v>-0.56328624301670727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19390178</v>
      </c>
      <c r="E255" s="31">
        <v>19390178</v>
      </c>
      <c r="F255" s="31">
        <v>2848615</v>
      </c>
      <c r="G255" s="36">
        <f t="shared" si="49"/>
        <v>0.14691020371241564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2848615</v>
      </c>
      <c r="O255" s="36">
        <f t="shared" si="53"/>
        <v>0.14691020371241564</v>
      </c>
      <c r="P255" s="31">
        <v>3845144</v>
      </c>
      <c r="Q255" s="31">
        <v>6903414</v>
      </c>
      <c r="R255" s="31">
        <v>13153414</v>
      </c>
      <c r="S255" s="31">
        <v>3845144</v>
      </c>
      <c r="T255" s="36">
        <f t="shared" si="54"/>
        <v>0.55699165659194128</v>
      </c>
      <c r="U255" s="36">
        <f t="shared" si="55"/>
        <v>-0.25916558651639576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3835333</v>
      </c>
      <c r="E256" s="31">
        <v>3835333</v>
      </c>
      <c r="F256" s="31">
        <v>692945</v>
      </c>
      <c r="G256" s="36">
        <f t="shared" si="49"/>
        <v>0.18067401187849921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692945</v>
      </c>
      <c r="O256" s="36">
        <f t="shared" si="53"/>
        <v>0.18067401187849921</v>
      </c>
      <c r="P256" s="31">
        <v>726549</v>
      </c>
      <c r="Q256" s="31">
        <v>3675652</v>
      </c>
      <c r="R256" s="31">
        <v>3775652</v>
      </c>
      <c r="S256" s="31">
        <v>726549</v>
      </c>
      <c r="T256" s="36">
        <f t="shared" si="54"/>
        <v>0.19766533937380362</v>
      </c>
      <c r="U256" s="36">
        <f t="shared" si="55"/>
        <v>-4.6251526049860381E-2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0</v>
      </c>
      <c r="E257" s="31">
        <v>0</v>
      </c>
      <c r="F257" s="31">
        <v>0</v>
      </c>
      <c r="G257" s="36">
        <f t="shared" si="49"/>
        <v>0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0</v>
      </c>
      <c r="O257" s="36">
        <f t="shared" si="53"/>
        <v>0</v>
      </c>
      <c r="P257" s="31">
        <v>0</v>
      </c>
      <c r="Q257" s="31">
        <v>0</v>
      </c>
      <c r="R257" s="31">
        <v>0</v>
      </c>
      <c r="S257" s="31">
        <v>0</v>
      </c>
      <c r="T257" s="36">
        <f t="shared" si="54"/>
        <v>0</v>
      </c>
      <c r="U257" s="36">
        <f t="shared" si="55"/>
        <v>0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23225511</v>
      </c>
      <c r="E259" s="32">
        <f>SUM(E255:E258)</f>
        <v>23225511</v>
      </c>
      <c r="F259" s="32">
        <f>SUM(F255:F258)</f>
        <v>3541560</v>
      </c>
      <c r="G259" s="37">
        <f t="shared" si="49"/>
        <v>0.15248577307943839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3541560</v>
      </c>
      <c r="O259" s="37">
        <f t="shared" si="53"/>
        <v>0.15248577307943839</v>
      </c>
      <c r="P259" s="32">
        <f>SUM(P255:P258)</f>
        <v>4571693</v>
      </c>
      <c r="Q259" s="32">
        <f>SUM(Q255:Q258)</f>
        <v>10579066</v>
      </c>
      <c r="R259" s="32">
        <f>SUM(R255:R258)</f>
        <v>16929066</v>
      </c>
      <c r="S259" s="32">
        <f>SUM(S255:S258)</f>
        <v>4571693</v>
      </c>
      <c r="T259" s="37">
        <f t="shared" si="54"/>
        <v>0.43214523853050923</v>
      </c>
      <c r="U259" s="37">
        <f t="shared" si="55"/>
        <v>-0.22532855990111322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111653570</v>
      </c>
      <c r="E260" s="32">
        <f>SUM(E234:E239,E241:E246,E248:E253,E255:E258)</f>
        <v>111653570</v>
      </c>
      <c r="F260" s="32">
        <f>SUM(F234:F239,F241:F246,F248:F253,F255:F258)</f>
        <v>11030004</v>
      </c>
      <c r="G260" s="37">
        <f t="shared" si="49"/>
        <v>9.8787741404059007E-2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11030004</v>
      </c>
      <c r="O260" s="37">
        <f t="shared" si="53"/>
        <v>9.8787741404059007E-2</v>
      </c>
      <c r="P260" s="32">
        <f>SUM(P234:P239,P241:P246,P248:P253,P255:P258)</f>
        <v>15155884</v>
      </c>
      <c r="Q260" s="32">
        <f>SUM(Q234:Q239,Q241:Q246,Q248:Q253,Q255:Q258)</f>
        <v>62653928</v>
      </c>
      <c r="R260" s="32">
        <f>SUM(R234:R239,R241:R246,R248:R253,R255:R258)</f>
        <v>69776674</v>
      </c>
      <c r="S260" s="32">
        <f>SUM(S234:S239,S241:S246,S248:S253,S255:S258)</f>
        <v>15155884</v>
      </c>
      <c r="T260" s="37">
        <f t="shared" si="54"/>
        <v>0.24189838504618577</v>
      </c>
      <c r="U260" s="37">
        <f t="shared" si="55"/>
        <v>-0.272229584232764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14090976</v>
      </c>
      <c r="E263" s="31">
        <v>14090976</v>
      </c>
      <c r="F263" s="31">
        <v>326603</v>
      </c>
      <c r="G263" s="36">
        <f t="shared" ref="G263:G299" si="56">IF(($D263     =0),0,($F263     /$D263     ))</f>
        <v>2.3178167360444018E-2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326603</v>
      </c>
      <c r="O263" s="36">
        <f t="shared" ref="O263:O299" si="60">IF(($D263     =0),0,($N263     /$D263     ))</f>
        <v>2.3178167360444018E-2</v>
      </c>
      <c r="P263" s="31">
        <v>0</v>
      </c>
      <c r="Q263" s="31">
        <v>3557200</v>
      </c>
      <c r="R263" s="31">
        <v>5624094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3035141</v>
      </c>
      <c r="E265" s="31">
        <v>3035141</v>
      </c>
      <c r="F265" s="31">
        <v>397013</v>
      </c>
      <c r="G265" s="36">
        <f t="shared" si="56"/>
        <v>0.13080545516666275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397013</v>
      </c>
      <c r="O265" s="36">
        <f t="shared" si="60"/>
        <v>0.13080545516666275</v>
      </c>
      <c r="P265" s="31">
        <v>315463</v>
      </c>
      <c r="Q265" s="31">
        <v>1185863</v>
      </c>
      <c r="R265" s="31">
        <v>1506624</v>
      </c>
      <c r="S265" s="31">
        <v>315463</v>
      </c>
      <c r="T265" s="36">
        <f t="shared" si="61"/>
        <v>0.26601976788212467</v>
      </c>
      <c r="U265" s="36">
        <f t="shared" si="62"/>
        <v>0.2585089218069947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6738701</v>
      </c>
      <c r="E266" s="31">
        <v>6738701</v>
      </c>
      <c r="F266" s="31">
        <v>1081261</v>
      </c>
      <c r="G266" s="36">
        <f t="shared" si="56"/>
        <v>0.16045540527766405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1081261</v>
      </c>
      <c r="O266" s="36">
        <f t="shared" si="60"/>
        <v>0.16045540527766405</v>
      </c>
      <c r="P266" s="31">
        <v>1442668</v>
      </c>
      <c r="Q266" s="31">
        <v>7522230</v>
      </c>
      <c r="R266" s="31">
        <v>46972698</v>
      </c>
      <c r="S266" s="31">
        <v>1442668</v>
      </c>
      <c r="T266" s="36">
        <f t="shared" si="61"/>
        <v>0.19178727584772068</v>
      </c>
      <c r="U266" s="36">
        <f t="shared" si="62"/>
        <v>-0.25051293852778322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23864818</v>
      </c>
      <c r="E267" s="32">
        <f>SUM(E263:E266)</f>
        <v>23864818</v>
      </c>
      <c r="F267" s="32">
        <f>SUM(F263:F266)</f>
        <v>1804877</v>
      </c>
      <c r="G267" s="37">
        <f t="shared" si="56"/>
        <v>7.562919608270216E-2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1804877</v>
      </c>
      <c r="O267" s="37">
        <f t="shared" si="60"/>
        <v>7.562919608270216E-2</v>
      </c>
      <c r="P267" s="32">
        <f>SUM(P263:P266)</f>
        <v>1758131</v>
      </c>
      <c r="Q267" s="32">
        <f>SUM(Q263:Q266)</f>
        <v>12265293</v>
      </c>
      <c r="R267" s="32">
        <f>SUM(R263:R266)</f>
        <v>54103416</v>
      </c>
      <c r="S267" s="32">
        <f>SUM(S263:S266)</f>
        <v>1758131</v>
      </c>
      <c r="T267" s="37">
        <f t="shared" si="61"/>
        <v>0.14334194870028788</v>
      </c>
      <c r="U267" s="37">
        <f t="shared" si="62"/>
        <v>2.6588462406953672E-2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2511940</v>
      </c>
      <c r="E268" s="31">
        <v>2511940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4596</v>
      </c>
      <c r="Q268" s="31">
        <v>2115476</v>
      </c>
      <c r="R268" s="31">
        <v>2293186</v>
      </c>
      <c r="S268" s="31">
        <v>4596</v>
      </c>
      <c r="T268" s="36">
        <f t="shared" si="61"/>
        <v>2.1725606908327014E-3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812009</v>
      </c>
      <c r="E274" s="31">
        <v>812009</v>
      </c>
      <c r="F274" s="31">
        <v>123328</v>
      </c>
      <c r="G274" s="36">
        <f t="shared" si="56"/>
        <v>0.15188008999900249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123328</v>
      </c>
      <c r="O274" s="36">
        <f t="shared" si="60"/>
        <v>0.15188008999900249</v>
      </c>
      <c r="P274" s="31">
        <v>345360</v>
      </c>
      <c r="Q274" s="31">
        <v>1249245</v>
      </c>
      <c r="R274" s="31">
        <v>1126618</v>
      </c>
      <c r="S274" s="31">
        <v>345360</v>
      </c>
      <c r="T274" s="36">
        <f t="shared" si="61"/>
        <v>0.27645497880719955</v>
      </c>
      <c r="U274" s="36">
        <f t="shared" si="62"/>
        <v>-0.64290016214964096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3323949</v>
      </c>
      <c r="E275" s="32">
        <f>SUM(E268:E274)</f>
        <v>3323949</v>
      </c>
      <c r="F275" s="32">
        <f>SUM(F268:F274)</f>
        <v>123328</v>
      </c>
      <c r="G275" s="37">
        <f t="shared" si="56"/>
        <v>3.7102855669566531E-2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123328</v>
      </c>
      <c r="O275" s="37">
        <f t="shared" si="60"/>
        <v>3.7102855669566531E-2</v>
      </c>
      <c r="P275" s="32">
        <f>SUM(P268:P274)</f>
        <v>349956</v>
      </c>
      <c r="Q275" s="32">
        <f>SUM(Q268:Q274)</f>
        <v>3364721</v>
      </c>
      <c r="R275" s="32">
        <f>SUM(R268:R274)</f>
        <v>3419804</v>
      </c>
      <c r="S275" s="32">
        <f>SUM(S268:S274)</f>
        <v>349956</v>
      </c>
      <c r="T275" s="37">
        <f t="shared" si="61"/>
        <v>0.10400743479177026</v>
      </c>
      <c r="U275" s="37">
        <f t="shared" si="62"/>
        <v>-0.64758998274068746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1864605</v>
      </c>
      <c r="E277" s="31">
        <v>1864605</v>
      </c>
      <c r="F277" s="31">
        <v>274070</v>
      </c>
      <c r="G277" s="36">
        <f t="shared" si="56"/>
        <v>0.14698555458126519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274070</v>
      </c>
      <c r="O277" s="36">
        <f t="shared" si="60"/>
        <v>0.14698555458126519</v>
      </c>
      <c r="P277" s="31">
        <v>260709</v>
      </c>
      <c r="Q277" s="31">
        <v>1766971</v>
      </c>
      <c r="R277" s="31">
        <v>1712462</v>
      </c>
      <c r="S277" s="31">
        <v>260709</v>
      </c>
      <c r="T277" s="36">
        <f t="shared" si="61"/>
        <v>0.14754571523811086</v>
      </c>
      <c r="U277" s="36">
        <f t="shared" si="62"/>
        <v>5.1248710247824292E-2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3272459</v>
      </c>
      <c r="E278" s="31">
        <v>3272459</v>
      </c>
      <c r="F278" s="31">
        <v>147871</v>
      </c>
      <c r="G278" s="36">
        <f t="shared" si="56"/>
        <v>4.5186509594161456E-2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147871</v>
      </c>
      <c r="O278" s="36">
        <f t="shared" si="60"/>
        <v>4.5186509594161456E-2</v>
      </c>
      <c r="P278" s="31">
        <v>580784</v>
      </c>
      <c r="Q278" s="31">
        <v>2536723</v>
      </c>
      <c r="R278" s="31">
        <v>2564872</v>
      </c>
      <c r="S278" s="31">
        <v>580784</v>
      </c>
      <c r="T278" s="36">
        <f t="shared" si="61"/>
        <v>0.22895050031083408</v>
      </c>
      <c r="U278" s="36">
        <f t="shared" si="62"/>
        <v>-0.74539415686382537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15825</v>
      </c>
      <c r="E279" s="31">
        <v>15825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902</v>
      </c>
      <c r="Q279" s="31">
        <v>15395</v>
      </c>
      <c r="R279" s="31">
        <v>6977</v>
      </c>
      <c r="S279" s="31">
        <v>902</v>
      </c>
      <c r="T279" s="36">
        <f t="shared" si="61"/>
        <v>5.8590451445274437E-2</v>
      </c>
      <c r="U279" s="36">
        <f t="shared" si="62"/>
        <v>-1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2076266</v>
      </c>
      <c r="E284" s="31">
        <v>2076266</v>
      </c>
      <c r="F284" s="31">
        <v>465257</v>
      </c>
      <c r="G284" s="36">
        <f t="shared" si="56"/>
        <v>0.22408352301680035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465257</v>
      </c>
      <c r="O284" s="36">
        <f t="shared" si="60"/>
        <v>0.22408352301680035</v>
      </c>
      <c r="P284" s="31">
        <v>643001</v>
      </c>
      <c r="Q284" s="31">
        <v>2514962</v>
      </c>
      <c r="R284" s="31">
        <v>2403825</v>
      </c>
      <c r="S284" s="31">
        <v>643001</v>
      </c>
      <c r="T284" s="36">
        <f t="shared" si="61"/>
        <v>0.25567026460041942</v>
      </c>
      <c r="U284" s="36">
        <f t="shared" si="62"/>
        <v>-0.2764288080422892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7229155</v>
      </c>
      <c r="E285" s="32">
        <f>SUM(E276:E284)</f>
        <v>7229155</v>
      </c>
      <c r="F285" s="32">
        <f>SUM(F276:F284)</f>
        <v>887198</v>
      </c>
      <c r="G285" s="37">
        <f t="shared" si="56"/>
        <v>0.1227249934466753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887198</v>
      </c>
      <c r="O285" s="37">
        <f t="shared" si="60"/>
        <v>0.1227249934466753</v>
      </c>
      <c r="P285" s="32">
        <f>SUM(P276:P284)</f>
        <v>1485396</v>
      </c>
      <c r="Q285" s="32">
        <f>SUM(Q276:Q284)</f>
        <v>6834051</v>
      </c>
      <c r="R285" s="32">
        <f>SUM(R276:R284)</f>
        <v>6688136</v>
      </c>
      <c r="S285" s="32">
        <f>SUM(S276:S284)</f>
        <v>1485396</v>
      </c>
      <c r="T285" s="37">
        <f t="shared" si="61"/>
        <v>0.21735219710827444</v>
      </c>
      <c r="U285" s="37">
        <f t="shared" si="62"/>
        <v>-0.40271954414849642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2995101</v>
      </c>
      <c r="E286" s="31">
        <v>2995101</v>
      </c>
      <c r="F286" s="31">
        <v>487242</v>
      </c>
      <c r="G286" s="36">
        <f t="shared" si="56"/>
        <v>0.16267965587804886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487242</v>
      </c>
      <c r="O286" s="36">
        <f t="shared" si="60"/>
        <v>0.16267965587804886</v>
      </c>
      <c r="P286" s="31">
        <v>616908</v>
      </c>
      <c r="Q286" s="31">
        <v>3250339</v>
      </c>
      <c r="R286" s="31">
        <v>2714262</v>
      </c>
      <c r="S286" s="31">
        <v>616908</v>
      </c>
      <c r="T286" s="36">
        <f t="shared" si="61"/>
        <v>0.18979804875737577</v>
      </c>
      <c r="U286" s="36">
        <f t="shared" si="62"/>
        <v>-0.21018693224921703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6364</v>
      </c>
      <c r="E288" s="31">
        <v>6364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2670</v>
      </c>
      <c r="Q288" s="31">
        <v>112261</v>
      </c>
      <c r="R288" s="31">
        <v>42934</v>
      </c>
      <c r="S288" s="31">
        <v>2670</v>
      </c>
      <c r="T288" s="36">
        <f t="shared" si="61"/>
        <v>2.3783860824329019E-2</v>
      </c>
      <c r="U288" s="36">
        <f t="shared" si="62"/>
        <v>-1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5297491</v>
      </c>
      <c r="E290" s="31">
        <v>5297491</v>
      </c>
      <c r="F290" s="31">
        <v>1271903</v>
      </c>
      <c r="G290" s="36">
        <f t="shared" si="56"/>
        <v>0.24009535834983015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1271903</v>
      </c>
      <c r="O290" s="36">
        <f t="shared" si="60"/>
        <v>0.24009535834983015</v>
      </c>
      <c r="P290" s="31">
        <v>1273925</v>
      </c>
      <c r="Q290" s="31">
        <v>5439885</v>
      </c>
      <c r="R290" s="31">
        <v>5363866</v>
      </c>
      <c r="S290" s="31">
        <v>1273925</v>
      </c>
      <c r="T290" s="36">
        <f t="shared" si="61"/>
        <v>0.23418234025167811</v>
      </c>
      <c r="U290" s="36">
        <f t="shared" si="62"/>
        <v>-1.5872205977588427E-3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0</v>
      </c>
      <c r="E291" s="31">
        <v>0</v>
      </c>
      <c r="F291" s="31">
        <v>0</v>
      </c>
      <c r="G291" s="36">
        <f t="shared" si="56"/>
        <v>0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0</v>
      </c>
      <c r="O291" s="36">
        <f t="shared" si="60"/>
        <v>0</v>
      </c>
      <c r="P291" s="31">
        <v>0</v>
      </c>
      <c r="Q291" s="31">
        <v>0</v>
      </c>
      <c r="R291" s="31">
        <v>0</v>
      </c>
      <c r="S291" s="31">
        <v>0</v>
      </c>
      <c r="T291" s="36">
        <f t="shared" si="61"/>
        <v>0</v>
      </c>
      <c r="U291" s="36">
        <f t="shared" si="62"/>
        <v>0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8298956</v>
      </c>
      <c r="E292" s="32">
        <f>SUM(E286:E291)</f>
        <v>8298956</v>
      </c>
      <c r="F292" s="32">
        <f>SUM(F286:F291)</f>
        <v>1759145</v>
      </c>
      <c r="G292" s="37">
        <f t="shared" si="56"/>
        <v>0.21197184320533813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1759145</v>
      </c>
      <c r="O292" s="37">
        <f t="shared" si="60"/>
        <v>0.21197184320533813</v>
      </c>
      <c r="P292" s="32">
        <f>SUM(P286:P291)</f>
        <v>1893503</v>
      </c>
      <c r="Q292" s="32">
        <f>SUM(Q286:Q291)</f>
        <v>8802485</v>
      </c>
      <c r="R292" s="32">
        <f>SUM(R286:R291)</f>
        <v>8121062</v>
      </c>
      <c r="S292" s="32">
        <f>SUM(S286:S291)</f>
        <v>1893503</v>
      </c>
      <c r="T292" s="37">
        <f t="shared" si="61"/>
        <v>0.21511005130937458</v>
      </c>
      <c r="U292" s="37">
        <f t="shared" si="62"/>
        <v>-7.0957373714221728E-2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26752470</v>
      </c>
      <c r="E293" s="31">
        <v>26752470</v>
      </c>
      <c r="F293" s="31">
        <v>5170140</v>
      </c>
      <c r="G293" s="36">
        <f t="shared" si="56"/>
        <v>0.193258416886366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5170140</v>
      </c>
      <c r="O293" s="36">
        <f t="shared" si="60"/>
        <v>0.193258416886366</v>
      </c>
      <c r="P293" s="31">
        <v>4860221</v>
      </c>
      <c r="Q293" s="31">
        <v>22768224</v>
      </c>
      <c r="R293" s="31">
        <v>23468224</v>
      </c>
      <c r="S293" s="31">
        <v>4860221</v>
      </c>
      <c r="T293" s="36">
        <f t="shared" si="61"/>
        <v>0.21346509064562963</v>
      </c>
      <c r="U293" s="36">
        <f t="shared" si="62"/>
        <v>6.3766441896366377E-2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1218793</v>
      </c>
      <c r="E295" s="31">
        <v>1218793</v>
      </c>
      <c r="F295" s="31">
        <v>186377</v>
      </c>
      <c r="G295" s="36">
        <f t="shared" si="56"/>
        <v>0.15291932264133451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186377</v>
      </c>
      <c r="O295" s="36">
        <f t="shared" si="60"/>
        <v>0.15291932264133451</v>
      </c>
      <c r="P295" s="31">
        <v>276416</v>
      </c>
      <c r="Q295" s="31">
        <v>1145765</v>
      </c>
      <c r="R295" s="31">
        <v>1102180</v>
      </c>
      <c r="S295" s="31">
        <v>276416</v>
      </c>
      <c r="T295" s="36">
        <f t="shared" si="61"/>
        <v>0.24125016910099367</v>
      </c>
      <c r="U295" s="36">
        <f t="shared" si="62"/>
        <v>-0.32573729451261868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4305749</v>
      </c>
      <c r="E297" s="31">
        <v>4305749</v>
      </c>
      <c r="F297" s="31">
        <v>833839</v>
      </c>
      <c r="G297" s="36">
        <f t="shared" si="56"/>
        <v>0.19365713143055946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833839</v>
      </c>
      <c r="O297" s="36">
        <f t="shared" si="60"/>
        <v>0.19365713143055946</v>
      </c>
      <c r="P297" s="31">
        <v>807050</v>
      </c>
      <c r="Q297" s="31">
        <v>4362560</v>
      </c>
      <c r="R297" s="31">
        <v>4244060</v>
      </c>
      <c r="S297" s="31">
        <v>807050</v>
      </c>
      <c r="T297" s="36">
        <f t="shared" si="61"/>
        <v>0.18499459033228197</v>
      </c>
      <c r="U297" s="36">
        <f t="shared" si="62"/>
        <v>3.3193730252152998E-2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32277012</v>
      </c>
      <c r="E298" s="32">
        <f>SUM(E293:E297)</f>
        <v>32277012</v>
      </c>
      <c r="F298" s="32">
        <f>SUM(F293:F297)</f>
        <v>6190356</v>
      </c>
      <c r="G298" s="37">
        <f t="shared" si="56"/>
        <v>0.1917883848728005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6190356</v>
      </c>
      <c r="O298" s="37">
        <f t="shared" si="60"/>
        <v>0.1917883848728005</v>
      </c>
      <c r="P298" s="32">
        <f>SUM(P293:P297)</f>
        <v>5943687</v>
      </c>
      <c r="Q298" s="32">
        <f>SUM(Q293:Q297)</f>
        <v>28276549</v>
      </c>
      <c r="R298" s="32">
        <f>SUM(R293:R297)</f>
        <v>28814464</v>
      </c>
      <c r="S298" s="32">
        <f>SUM(S293:S297)</f>
        <v>5943687</v>
      </c>
      <c r="T298" s="37">
        <f t="shared" si="61"/>
        <v>0.21019845809331258</v>
      </c>
      <c r="U298" s="37">
        <f t="shared" si="62"/>
        <v>4.150100770784193E-2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74993890</v>
      </c>
      <c r="E299" s="32">
        <f>SUM(E263:E266,E268:E274,E276:E284,E286:E291,E293:E297)</f>
        <v>74993890</v>
      </c>
      <c r="F299" s="32">
        <f>SUM(F263:F266,F268:F274,F276:F284,F286:F291,F293:F297)</f>
        <v>10764904</v>
      </c>
      <c r="G299" s="37">
        <f t="shared" si="56"/>
        <v>0.14354374736395192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10764904</v>
      </c>
      <c r="O299" s="37">
        <f t="shared" si="60"/>
        <v>0.14354374736395192</v>
      </c>
      <c r="P299" s="32">
        <f>SUM(P263:P266,P268:P274,P276:P284,P286:P291,P293:P297)</f>
        <v>11430673</v>
      </c>
      <c r="Q299" s="32">
        <f>SUM(Q263:Q266,Q268:Q274,Q276:Q284,Q286:Q291,Q293:Q297)</f>
        <v>59543099</v>
      </c>
      <c r="R299" s="32">
        <f>SUM(R263:R266,R268:R274,R276:R284,R286:R291,R293:R297)</f>
        <v>101146882</v>
      </c>
      <c r="S299" s="32">
        <f>SUM(S263:S266,S268:S274,S276:S284,S286:S291,S293:S297)</f>
        <v>11430673</v>
      </c>
      <c r="T299" s="37">
        <f t="shared" si="61"/>
        <v>0.19197309498452542</v>
      </c>
      <c r="U299" s="37">
        <f t="shared" si="62"/>
        <v>-5.8244077142264539E-2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1618494920</v>
      </c>
      <c r="E302" s="31">
        <v>1652317918</v>
      </c>
      <c r="F302" s="31">
        <v>295772204</v>
      </c>
      <c r="G302" s="36">
        <f t="shared" ref="G302:G339" si="63">IF(($D302     =0),0,($F302     /$D302     ))</f>
        <v>0.18274521615427747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295772204</v>
      </c>
      <c r="O302" s="36">
        <f t="shared" ref="O302:O339" si="67">IF(($D302     =0),0,($N302     /$D302     ))</f>
        <v>0.18274521615427747</v>
      </c>
      <c r="P302" s="31">
        <v>281546102</v>
      </c>
      <c r="Q302" s="31">
        <v>1493967809</v>
      </c>
      <c r="R302" s="31">
        <v>1572325226</v>
      </c>
      <c r="S302" s="31">
        <v>281546102</v>
      </c>
      <c r="T302" s="36">
        <f t="shared" ref="T302:T339" si="68">IF(($Q302     =0),0,($S302     /$Q302     ))</f>
        <v>0.18845526677609958</v>
      </c>
      <c r="U302" s="36">
        <f t="shared" ref="U302:U339" si="69">IF(($P302     =0),0,(($F302     /$P302     )-1))</f>
        <v>5.0528499236689894E-2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1618494920</v>
      </c>
      <c r="E303" s="32">
        <f>E302</f>
        <v>1652317918</v>
      </c>
      <c r="F303" s="32">
        <f>F302</f>
        <v>295772204</v>
      </c>
      <c r="G303" s="37">
        <f t="shared" si="63"/>
        <v>0.18274521615427747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295772204</v>
      </c>
      <c r="O303" s="37">
        <f t="shared" si="67"/>
        <v>0.18274521615427747</v>
      </c>
      <c r="P303" s="32">
        <f>P302</f>
        <v>281546102</v>
      </c>
      <c r="Q303" s="32">
        <f>Q302</f>
        <v>1493967809</v>
      </c>
      <c r="R303" s="32">
        <f>R302</f>
        <v>1572325226</v>
      </c>
      <c r="S303" s="32">
        <f>S302</f>
        <v>281546102</v>
      </c>
      <c r="T303" s="37">
        <f t="shared" si="68"/>
        <v>0.18845526677609958</v>
      </c>
      <c r="U303" s="37">
        <f t="shared" si="69"/>
        <v>5.0528499236689894E-2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2295419</v>
      </c>
      <c r="E304" s="31">
        <v>2295419</v>
      </c>
      <c r="F304" s="31">
        <v>497474</v>
      </c>
      <c r="G304" s="36">
        <f t="shared" si="63"/>
        <v>0.21672470254885928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497474</v>
      </c>
      <c r="O304" s="36">
        <f t="shared" si="67"/>
        <v>0.21672470254885928</v>
      </c>
      <c r="P304" s="31">
        <v>465291</v>
      </c>
      <c r="Q304" s="31">
        <v>7752232</v>
      </c>
      <c r="R304" s="31">
        <v>8137772</v>
      </c>
      <c r="S304" s="31">
        <v>465291</v>
      </c>
      <c r="T304" s="36">
        <f t="shared" si="68"/>
        <v>6.0020262551481948E-2</v>
      </c>
      <c r="U304" s="36">
        <f t="shared" si="69"/>
        <v>6.9167467240931035E-2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3631275</v>
      </c>
      <c r="E305" s="31">
        <v>3631275</v>
      </c>
      <c r="F305" s="31">
        <v>718944</v>
      </c>
      <c r="G305" s="36">
        <f t="shared" si="63"/>
        <v>0.19798665757894954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718944</v>
      </c>
      <c r="O305" s="36">
        <f t="shared" si="67"/>
        <v>0.19798665757894954</v>
      </c>
      <c r="P305" s="31">
        <v>10232907</v>
      </c>
      <c r="Q305" s="31">
        <v>26877250</v>
      </c>
      <c r="R305" s="31">
        <v>25941155</v>
      </c>
      <c r="S305" s="31">
        <v>10232907</v>
      </c>
      <c r="T305" s="36">
        <f t="shared" si="68"/>
        <v>0.38072745537582903</v>
      </c>
      <c r="U305" s="36">
        <f t="shared" si="69"/>
        <v>-0.92974195895653111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12689641</v>
      </c>
      <c r="E306" s="31">
        <v>12689641</v>
      </c>
      <c r="F306" s="31">
        <v>447558</v>
      </c>
      <c r="G306" s="36">
        <f t="shared" si="63"/>
        <v>3.526955569507443E-2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447558</v>
      </c>
      <c r="O306" s="36">
        <f t="shared" si="67"/>
        <v>3.526955569507443E-2</v>
      </c>
      <c r="P306" s="31">
        <v>421651</v>
      </c>
      <c r="Q306" s="31">
        <v>3657000</v>
      </c>
      <c r="R306" s="31">
        <v>1922290</v>
      </c>
      <c r="S306" s="31">
        <v>421651</v>
      </c>
      <c r="T306" s="36">
        <f t="shared" si="68"/>
        <v>0.11529969920700027</v>
      </c>
      <c r="U306" s="36">
        <f t="shared" si="69"/>
        <v>6.1441808509881346E-2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39009342</v>
      </c>
      <c r="E307" s="31">
        <v>44141474</v>
      </c>
      <c r="F307" s="31">
        <v>2058506</v>
      </c>
      <c r="G307" s="36">
        <f t="shared" si="63"/>
        <v>5.2769564787839798E-2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2058506</v>
      </c>
      <c r="O307" s="36">
        <f t="shared" si="67"/>
        <v>5.2769564787839798E-2</v>
      </c>
      <c r="P307" s="31">
        <v>3310222</v>
      </c>
      <c r="Q307" s="31">
        <v>20479185</v>
      </c>
      <c r="R307" s="31">
        <v>22114175</v>
      </c>
      <c r="S307" s="31">
        <v>3310222</v>
      </c>
      <c r="T307" s="36">
        <f t="shared" si="68"/>
        <v>0.16163836597989617</v>
      </c>
      <c r="U307" s="36">
        <f t="shared" si="69"/>
        <v>-0.37813657210906093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4700823</v>
      </c>
      <c r="E308" s="31">
        <v>4700823</v>
      </c>
      <c r="F308" s="31">
        <v>713641</v>
      </c>
      <c r="G308" s="36">
        <f t="shared" si="63"/>
        <v>0.15181192740079769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713641</v>
      </c>
      <c r="O308" s="36">
        <f t="shared" si="67"/>
        <v>0.15181192740079769</v>
      </c>
      <c r="P308" s="31">
        <v>10164077</v>
      </c>
      <c r="Q308" s="31">
        <v>38458427</v>
      </c>
      <c r="R308" s="31">
        <v>38443562</v>
      </c>
      <c r="S308" s="31">
        <v>10164077</v>
      </c>
      <c r="T308" s="36">
        <f t="shared" si="68"/>
        <v>0.26428738232065496</v>
      </c>
      <c r="U308" s="36">
        <f t="shared" si="69"/>
        <v>-0.929787918765275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0</v>
      </c>
      <c r="E309" s="31">
        <v>0</v>
      </c>
      <c r="F309" s="31">
        <v>0</v>
      </c>
      <c r="G309" s="36">
        <f t="shared" si="63"/>
        <v>0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0</v>
      </c>
      <c r="O309" s="36">
        <f t="shared" si="67"/>
        <v>0</v>
      </c>
      <c r="P309" s="31">
        <v>0</v>
      </c>
      <c r="Q309" s="31">
        <v>0</v>
      </c>
      <c r="R309" s="31">
        <v>0</v>
      </c>
      <c r="S309" s="31">
        <v>0</v>
      </c>
      <c r="T309" s="36">
        <f t="shared" si="68"/>
        <v>0</v>
      </c>
      <c r="U309" s="36">
        <f t="shared" si="69"/>
        <v>0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62326500</v>
      </c>
      <c r="E310" s="32">
        <f>SUM(E304:E309)</f>
        <v>67458632</v>
      </c>
      <c r="F310" s="32">
        <f>SUM(F304:F309)</f>
        <v>4436123</v>
      </c>
      <c r="G310" s="37">
        <f t="shared" si="63"/>
        <v>7.1175551330493456E-2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4436123</v>
      </c>
      <c r="O310" s="37">
        <f t="shared" si="67"/>
        <v>7.1175551330493456E-2</v>
      </c>
      <c r="P310" s="32">
        <f>SUM(P304:P309)</f>
        <v>24594148</v>
      </c>
      <c r="Q310" s="32">
        <f>SUM(Q304:Q309)</f>
        <v>97224094</v>
      </c>
      <c r="R310" s="32">
        <f>SUM(R304:R309)</f>
        <v>96558954</v>
      </c>
      <c r="S310" s="32">
        <f>SUM(S304:S309)</f>
        <v>24594148</v>
      </c>
      <c r="T310" s="37">
        <f t="shared" si="68"/>
        <v>0.25296350923054117</v>
      </c>
      <c r="U310" s="37">
        <f t="shared" si="69"/>
        <v>-0.81962688847769805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11667065</v>
      </c>
      <c r="E311" s="31">
        <v>11667065</v>
      </c>
      <c r="F311" s="31">
        <v>1133022</v>
      </c>
      <c r="G311" s="36">
        <f t="shared" si="63"/>
        <v>9.7112855718211905E-2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1133022</v>
      </c>
      <c r="O311" s="36">
        <f t="shared" si="67"/>
        <v>9.7112855718211905E-2</v>
      </c>
      <c r="P311" s="31">
        <v>1119136</v>
      </c>
      <c r="Q311" s="31">
        <v>17171558</v>
      </c>
      <c r="R311" s="31">
        <v>10577053</v>
      </c>
      <c r="S311" s="31">
        <v>1119136</v>
      </c>
      <c r="T311" s="36">
        <f t="shared" si="68"/>
        <v>6.5173818240604614E-2</v>
      </c>
      <c r="U311" s="36">
        <f t="shared" si="69"/>
        <v>1.2407786006347843E-2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115550206</v>
      </c>
      <c r="E312" s="31">
        <v>109781358</v>
      </c>
      <c r="F312" s="31">
        <v>7250149</v>
      </c>
      <c r="G312" s="36">
        <f t="shared" si="63"/>
        <v>6.2744578750469737E-2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7250149</v>
      </c>
      <c r="O312" s="36">
        <f t="shared" si="67"/>
        <v>6.2744578750469737E-2</v>
      </c>
      <c r="P312" s="31">
        <v>8173439</v>
      </c>
      <c r="Q312" s="31">
        <v>110196001</v>
      </c>
      <c r="R312" s="31">
        <v>92711157</v>
      </c>
      <c r="S312" s="31">
        <v>8173439</v>
      </c>
      <c r="T312" s="36">
        <f t="shared" si="68"/>
        <v>7.4171829520383412E-2</v>
      </c>
      <c r="U312" s="36">
        <f t="shared" si="69"/>
        <v>-0.11296224269857524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31096155</v>
      </c>
      <c r="E313" s="31">
        <v>31096155</v>
      </c>
      <c r="F313" s="31">
        <v>2311180</v>
      </c>
      <c r="G313" s="36">
        <f t="shared" si="63"/>
        <v>7.4323658342968765E-2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2311180</v>
      </c>
      <c r="O313" s="36">
        <f t="shared" si="67"/>
        <v>7.4323658342968765E-2</v>
      </c>
      <c r="P313" s="31">
        <v>6297073</v>
      </c>
      <c r="Q313" s="31">
        <v>33154840</v>
      </c>
      <c r="R313" s="31">
        <v>36070366</v>
      </c>
      <c r="S313" s="31">
        <v>6297073</v>
      </c>
      <c r="T313" s="36">
        <f t="shared" si="68"/>
        <v>0.18992922300333828</v>
      </c>
      <c r="U313" s="36">
        <f t="shared" si="69"/>
        <v>-0.63297551100328675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28497691</v>
      </c>
      <c r="E314" s="31">
        <v>28497691</v>
      </c>
      <c r="F314" s="31">
        <v>2058124</v>
      </c>
      <c r="G314" s="36">
        <f t="shared" si="63"/>
        <v>7.2220728339008236E-2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2058124</v>
      </c>
      <c r="O314" s="36">
        <f t="shared" si="67"/>
        <v>7.2220728339008236E-2</v>
      </c>
      <c r="P314" s="31">
        <v>1977840</v>
      </c>
      <c r="Q314" s="31">
        <v>28594890</v>
      </c>
      <c r="R314" s="31">
        <v>27253330</v>
      </c>
      <c r="S314" s="31">
        <v>1977840</v>
      </c>
      <c r="T314" s="36">
        <f t="shared" si="68"/>
        <v>6.9167603022777843E-2</v>
      </c>
      <c r="U314" s="36">
        <f t="shared" si="69"/>
        <v>4.0591756663835188E-2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26110649</v>
      </c>
      <c r="E315" s="31">
        <v>25994388</v>
      </c>
      <c r="F315" s="31">
        <v>1793743</v>
      </c>
      <c r="G315" s="36">
        <f t="shared" si="63"/>
        <v>6.8697756229651741E-2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1793743</v>
      </c>
      <c r="O315" s="36">
        <f t="shared" si="67"/>
        <v>6.8697756229651741E-2</v>
      </c>
      <c r="P315" s="31">
        <v>5780963</v>
      </c>
      <c r="Q315" s="31">
        <v>25263202</v>
      </c>
      <c r="R315" s="31">
        <v>28182093</v>
      </c>
      <c r="S315" s="31">
        <v>5780963</v>
      </c>
      <c r="T315" s="36">
        <f t="shared" si="68"/>
        <v>0.22882938591869709</v>
      </c>
      <c r="U315" s="36">
        <f t="shared" si="69"/>
        <v>-0.68971553701346988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0</v>
      </c>
      <c r="E316" s="31">
        <v>0</v>
      </c>
      <c r="F316" s="31">
        <v>0</v>
      </c>
      <c r="G316" s="36">
        <f t="shared" si="63"/>
        <v>0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0</v>
      </c>
      <c r="O316" s="36">
        <f t="shared" si="67"/>
        <v>0</v>
      </c>
      <c r="P316" s="31">
        <v>0</v>
      </c>
      <c r="Q316" s="31">
        <v>0</v>
      </c>
      <c r="R316" s="31">
        <v>0</v>
      </c>
      <c r="S316" s="31">
        <v>0</v>
      </c>
      <c r="T316" s="36">
        <f t="shared" si="68"/>
        <v>0</v>
      </c>
      <c r="U316" s="36">
        <f t="shared" si="69"/>
        <v>0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212921766</v>
      </c>
      <c r="E317" s="32">
        <f>SUM(E311:E316)</f>
        <v>207036657</v>
      </c>
      <c r="F317" s="32">
        <f>SUM(F311:F316)</f>
        <v>14546218</v>
      </c>
      <c r="G317" s="37">
        <f t="shared" si="63"/>
        <v>6.8317195903776232E-2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14546218</v>
      </c>
      <c r="O317" s="37">
        <f t="shared" si="67"/>
        <v>6.8317195903776232E-2</v>
      </c>
      <c r="P317" s="32">
        <f>SUM(P311:P316)</f>
        <v>23348451</v>
      </c>
      <c r="Q317" s="32">
        <f>SUM(Q311:Q316)</f>
        <v>214380491</v>
      </c>
      <c r="R317" s="32">
        <f>SUM(R311:R316)</f>
        <v>194793999</v>
      </c>
      <c r="S317" s="32">
        <f>SUM(S311:S316)</f>
        <v>23348451</v>
      </c>
      <c r="T317" s="37">
        <f t="shared" si="68"/>
        <v>0.10891126749028669</v>
      </c>
      <c r="U317" s="37">
        <f t="shared" si="69"/>
        <v>-0.37699430253424515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20713756</v>
      </c>
      <c r="E318" s="31">
        <v>22492524</v>
      </c>
      <c r="F318" s="31">
        <v>5144194</v>
      </c>
      <c r="G318" s="36">
        <f t="shared" si="63"/>
        <v>0.24834675082587629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5144194</v>
      </c>
      <c r="O318" s="36">
        <f t="shared" si="67"/>
        <v>0.24834675082587629</v>
      </c>
      <c r="P318" s="31">
        <v>8531722</v>
      </c>
      <c r="Q318" s="31">
        <v>18719432</v>
      </c>
      <c r="R318" s="31">
        <v>35903494</v>
      </c>
      <c r="S318" s="31">
        <v>8531722</v>
      </c>
      <c r="T318" s="36">
        <f t="shared" si="68"/>
        <v>0.4557682092063477</v>
      </c>
      <c r="U318" s="36">
        <f t="shared" si="69"/>
        <v>-0.3970509118792197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77620297</v>
      </c>
      <c r="E319" s="31">
        <v>77620297</v>
      </c>
      <c r="F319" s="31">
        <v>13333777</v>
      </c>
      <c r="G319" s="36">
        <f t="shared" si="63"/>
        <v>0.17178209199586031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13333777</v>
      </c>
      <c r="O319" s="36">
        <f t="shared" si="67"/>
        <v>0.17178209199586031</v>
      </c>
      <c r="P319" s="31">
        <v>3781177</v>
      </c>
      <c r="Q319" s="31">
        <v>63829248</v>
      </c>
      <c r="R319" s="31">
        <v>63083894</v>
      </c>
      <c r="S319" s="31">
        <v>3781177</v>
      </c>
      <c r="T319" s="36">
        <f t="shared" si="68"/>
        <v>5.9238940117232776E-2</v>
      </c>
      <c r="U319" s="36">
        <f t="shared" si="69"/>
        <v>2.5263562113066911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7637900</v>
      </c>
      <c r="E320" s="31">
        <v>7637900</v>
      </c>
      <c r="F320" s="31">
        <v>777117</v>
      </c>
      <c r="G320" s="36">
        <f t="shared" si="63"/>
        <v>0.10174485133348171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777117</v>
      </c>
      <c r="O320" s="36">
        <f t="shared" si="67"/>
        <v>0.10174485133348171</v>
      </c>
      <c r="P320" s="31">
        <v>789202</v>
      </c>
      <c r="Q320" s="31">
        <v>3797700</v>
      </c>
      <c r="R320" s="31">
        <v>20549400</v>
      </c>
      <c r="S320" s="31">
        <v>789202</v>
      </c>
      <c r="T320" s="36">
        <f t="shared" si="68"/>
        <v>0.20781051689180294</v>
      </c>
      <c r="U320" s="36">
        <f t="shared" si="69"/>
        <v>-1.5312936358498841E-2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62957344</v>
      </c>
      <c r="E321" s="31">
        <v>63752698</v>
      </c>
      <c r="F321" s="31">
        <v>537983</v>
      </c>
      <c r="G321" s="36">
        <f t="shared" si="63"/>
        <v>8.5451984759712871E-3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537983</v>
      </c>
      <c r="O321" s="36">
        <f t="shared" si="67"/>
        <v>8.5451984759712871E-3</v>
      </c>
      <c r="P321" s="31">
        <v>2258026</v>
      </c>
      <c r="Q321" s="31">
        <v>7765931</v>
      </c>
      <c r="R321" s="31">
        <v>11955581</v>
      </c>
      <c r="S321" s="31">
        <v>2258026</v>
      </c>
      <c r="T321" s="36">
        <f t="shared" si="68"/>
        <v>0.29076050250768387</v>
      </c>
      <c r="U321" s="36">
        <f t="shared" si="69"/>
        <v>-0.76174632178726021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0</v>
      </c>
      <c r="E322" s="31">
        <v>0</v>
      </c>
      <c r="F322" s="31">
        <v>0</v>
      </c>
      <c r="G322" s="36">
        <f t="shared" si="63"/>
        <v>0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0</v>
      </c>
      <c r="O322" s="36">
        <f t="shared" si="67"/>
        <v>0</v>
      </c>
      <c r="P322" s="31">
        <v>0</v>
      </c>
      <c r="Q322" s="31">
        <v>0</v>
      </c>
      <c r="R322" s="31">
        <v>0</v>
      </c>
      <c r="S322" s="31">
        <v>0</v>
      </c>
      <c r="T322" s="36">
        <f t="shared" si="68"/>
        <v>0</v>
      </c>
      <c r="U322" s="36">
        <f t="shared" si="69"/>
        <v>0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168929297</v>
      </c>
      <c r="E323" s="32">
        <f>SUM(E318:E322)</f>
        <v>171503419</v>
      </c>
      <c r="F323" s="32">
        <f>SUM(F318:F322)</f>
        <v>19793071</v>
      </c>
      <c r="G323" s="37">
        <f t="shared" si="63"/>
        <v>0.11716778173770533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19793071</v>
      </c>
      <c r="O323" s="37">
        <f t="shared" si="67"/>
        <v>0.11716778173770533</v>
      </c>
      <c r="P323" s="32">
        <f>SUM(P318:P322)</f>
        <v>15360127</v>
      </c>
      <c r="Q323" s="32">
        <f>SUM(Q318:Q322)</f>
        <v>94112311</v>
      </c>
      <c r="R323" s="32">
        <f>SUM(R318:R322)</f>
        <v>131492369</v>
      </c>
      <c r="S323" s="32">
        <f>SUM(S318:S322)</f>
        <v>15360127</v>
      </c>
      <c r="T323" s="37">
        <f t="shared" si="68"/>
        <v>0.16321060270212681</v>
      </c>
      <c r="U323" s="37">
        <f t="shared" si="69"/>
        <v>0.28860073878295411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21469410</v>
      </c>
      <c r="E324" s="31">
        <v>21469410</v>
      </c>
      <c r="F324" s="31">
        <v>274601</v>
      </c>
      <c r="G324" s="36">
        <f t="shared" si="63"/>
        <v>1.2790337508110377E-2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274601</v>
      </c>
      <c r="O324" s="36">
        <f t="shared" si="67"/>
        <v>1.2790337508110377E-2</v>
      </c>
      <c r="P324" s="31">
        <v>247958</v>
      </c>
      <c r="Q324" s="31">
        <v>2841120</v>
      </c>
      <c r="R324" s="31">
        <v>1045150</v>
      </c>
      <c r="S324" s="31">
        <v>247958</v>
      </c>
      <c r="T324" s="36">
        <f t="shared" si="68"/>
        <v>8.7274736723545646E-2</v>
      </c>
      <c r="U324" s="36">
        <f t="shared" si="69"/>
        <v>0.1074496487308334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32914263</v>
      </c>
      <c r="E325" s="31">
        <v>32914263</v>
      </c>
      <c r="F325" s="31">
        <v>4085033</v>
      </c>
      <c r="G325" s="36">
        <f t="shared" si="63"/>
        <v>0.12411133130946909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4085033</v>
      </c>
      <c r="O325" s="36">
        <f t="shared" si="67"/>
        <v>0.12411133130946909</v>
      </c>
      <c r="P325" s="31">
        <v>419349</v>
      </c>
      <c r="Q325" s="31">
        <v>38324851</v>
      </c>
      <c r="R325" s="31">
        <v>41664851</v>
      </c>
      <c r="S325" s="31">
        <v>419349</v>
      </c>
      <c r="T325" s="36">
        <f t="shared" si="68"/>
        <v>1.0941960348391178E-2</v>
      </c>
      <c r="U325" s="36">
        <f t="shared" si="69"/>
        <v>8.7413681682798821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68473751</v>
      </c>
      <c r="E326" s="31">
        <v>76440109</v>
      </c>
      <c r="F326" s="31">
        <v>1571648</v>
      </c>
      <c r="G326" s="36">
        <f t="shared" si="63"/>
        <v>2.2952561778016221E-2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1571648</v>
      </c>
      <c r="O326" s="36">
        <f t="shared" si="67"/>
        <v>2.2952561778016221E-2</v>
      </c>
      <c r="P326" s="31">
        <v>2802743</v>
      </c>
      <c r="Q326" s="31">
        <v>18669104</v>
      </c>
      <c r="R326" s="31">
        <v>25201648</v>
      </c>
      <c r="S326" s="31">
        <v>2802743</v>
      </c>
      <c r="T326" s="36">
        <f t="shared" si="68"/>
        <v>0.15012734408678638</v>
      </c>
      <c r="U326" s="36">
        <f t="shared" si="69"/>
        <v>-0.43924648103661301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54256010</v>
      </c>
      <c r="E327" s="31">
        <v>59975586</v>
      </c>
      <c r="F327" s="31">
        <v>6562718</v>
      </c>
      <c r="G327" s="36">
        <f t="shared" si="63"/>
        <v>0.12095836018903712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6562718</v>
      </c>
      <c r="O327" s="36">
        <f t="shared" si="67"/>
        <v>0.12095836018903712</v>
      </c>
      <c r="P327" s="31">
        <v>9268331</v>
      </c>
      <c r="Q327" s="31">
        <v>52514000</v>
      </c>
      <c r="R327" s="31">
        <v>71988969</v>
      </c>
      <c r="S327" s="31">
        <v>9268331</v>
      </c>
      <c r="T327" s="36">
        <f t="shared" si="68"/>
        <v>0.17649257340899568</v>
      </c>
      <c r="U327" s="36">
        <f t="shared" si="69"/>
        <v>-0.29192019577203276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15090500</v>
      </c>
      <c r="E328" s="31">
        <v>15090500</v>
      </c>
      <c r="F328" s="31">
        <v>2183603</v>
      </c>
      <c r="G328" s="36">
        <f t="shared" si="63"/>
        <v>0.14470050694145323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2183603</v>
      </c>
      <c r="O328" s="36">
        <f t="shared" si="67"/>
        <v>0.14470050694145323</v>
      </c>
      <c r="P328" s="31">
        <v>2347020</v>
      </c>
      <c r="Q328" s="31">
        <v>15745400</v>
      </c>
      <c r="R328" s="31">
        <v>15059300</v>
      </c>
      <c r="S328" s="31">
        <v>2347020</v>
      </c>
      <c r="T328" s="36">
        <f t="shared" si="68"/>
        <v>0.14906067803930037</v>
      </c>
      <c r="U328" s="36">
        <f t="shared" si="69"/>
        <v>-6.9627442458947919E-2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9539212</v>
      </c>
      <c r="E329" s="31">
        <v>9539212</v>
      </c>
      <c r="F329" s="31">
        <v>2314272</v>
      </c>
      <c r="G329" s="36">
        <f t="shared" si="63"/>
        <v>0.2426062026926333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2314272</v>
      </c>
      <c r="O329" s="36">
        <f t="shared" si="67"/>
        <v>0.2426062026926333</v>
      </c>
      <c r="P329" s="31">
        <v>2568254</v>
      </c>
      <c r="Q329" s="31">
        <v>17511702</v>
      </c>
      <c r="R329" s="31">
        <v>29228769</v>
      </c>
      <c r="S329" s="31">
        <v>2568254</v>
      </c>
      <c r="T329" s="36">
        <f t="shared" si="68"/>
        <v>0.14665930244815722</v>
      </c>
      <c r="U329" s="36">
        <f t="shared" si="69"/>
        <v>-9.8892866515539302E-2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48326728</v>
      </c>
      <c r="E330" s="31">
        <v>48326728</v>
      </c>
      <c r="F330" s="31">
        <v>11283990</v>
      </c>
      <c r="G330" s="36">
        <f t="shared" si="63"/>
        <v>0.23349377181091177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11283990</v>
      </c>
      <c r="O330" s="36">
        <f t="shared" si="67"/>
        <v>0.23349377181091177</v>
      </c>
      <c r="P330" s="31">
        <v>11646441</v>
      </c>
      <c r="Q330" s="31">
        <v>43261578</v>
      </c>
      <c r="R330" s="31">
        <v>65895588</v>
      </c>
      <c r="S330" s="31">
        <v>11646441</v>
      </c>
      <c r="T330" s="36">
        <f t="shared" si="68"/>
        <v>0.26920980552304402</v>
      </c>
      <c r="U330" s="36">
        <f t="shared" si="69"/>
        <v>-3.1121181140229881E-2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0</v>
      </c>
      <c r="E331" s="31">
        <v>0</v>
      </c>
      <c r="F331" s="31">
        <v>0</v>
      </c>
      <c r="G331" s="36">
        <f t="shared" si="63"/>
        <v>0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0</v>
      </c>
      <c r="O331" s="36">
        <f t="shared" si="67"/>
        <v>0</v>
      </c>
      <c r="P331" s="31">
        <v>0</v>
      </c>
      <c r="Q331" s="31">
        <v>0</v>
      </c>
      <c r="R331" s="31">
        <v>0</v>
      </c>
      <c r="S331" s="31">
        <v>0</v>
      </c>
      <c r="T331" s="36">
        <f t="shared" si="68"/>
        <v>0</v>
      </c>
      <c r="U331" s="36">
        <f t="shared" si="69"/>
        <v>0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250069874</v>
      </c>
      <c r="E332" s="32">
        <f>SUM(E324:E331)</f>
        <v>263755808</v>
      </c>
      <c r="F332" s="32">
        <f>SUM(F324:F331)</f>
        <v>28275865</v>
      </c>
      <c r="G332" s="37">
        <f t="shared" si="63"/>
        <v>0.11307185686829274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28275865</v>
      </c>
      <c r="O332" s="37">
        <f t="shared" si="67"/>
        <v>0.11307185686829274</v>
      </c>
      <c r="P332" s="32">
        <f>SUM(P324:P331)</f>
        <v>29300096</v>
      </c>
      <c r="Q332" s="32">
        <f>SUM(Q324:Q331)</f>
        <v>188867755</v>
      </c>
      <c r="R332" s="32">
        <f>SUM(R324:R331)</f>
        <v>250084275</v>
      </c>
      <c r="S332" s="32">
        <f>SUM(S324:S331)</f>
        <v>29300096</v>
      </c>
      <c r="T332" s="37">
        <f t="shared" si="68"/>
        <v>0.15513551267658157</v>
      </c>
      <c r="U332" s="37">
        <f t="shared" si="69"/>
        <v>-3.4956574886307545E-2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7968</v>
      </c>
      <c r="E333" s="31">
        <v>7968</v>
      </c>
      <c r="F333" s="31">
        <v>1614</v>
      </c>
      <c r="G333" s="36">
        <f t="shared" si="63"/>
        <v>0.20256024096385541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1614</v>
      </c>
      <c r="O333" s="36">
        <f t="shared" si="67"/>
        <v>0.20256024096385541</v>
      </c>
      <c r="P333" s="31">
        <v>6376</v>
      </c>
      <c r="Q333" s="31">
        <v>24876</v>
      </c>
      <c r="R333" s="31">
        <v>7572</v>
      </c>
      <c r="S333" s="31">
        <v>6376</v>
      </c>
      <c r="T333" s="36">
        <f t="shared" si="68"/>
        <v>0.25631130406817815</v>
      </c>
      <c r="U333" s="36">
        <f t="shared" si="69"/>
        <v>-0.74686323713927227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180000</v>
      </c>
      <c r="E334" s="31">
        <v>180000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200000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2521698</v>
      </c>
      <c r="E335" s="31">
        <v>2521698</v>
      </c>
      <c r="F335" s="31">
        <v>305181</v>
      </c>
      <c r="G335" s="36">
        <f t="shared" si="63"/>
        <v>0.12102202563510778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305181</v>
      </c>
      <c r="O335" s="36">
        <f t="shared" si="67"/>
        <v>0.12102202563510778</v>
      </c>
      <c r="P335" s="31">
        <v>431060</v>
      </c>
      <c r="Q335" s="31">
        <v>3352346</v>
      </c>
      <c r="R335" s="31">
        <v>1675871</v>
      </c>
      <c r="S335" s="31">
        <v>431060</v>
      </c>
      <c r="T335" s="36">
        <f t="shared" si="68"/>
        <v>0.12858457927672143</v>
      </c>
      <c r="U335" s="36">
        <f t="shared" si="69"/>
        <v>-0.29202199229805592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0</v>
      </c>
      <c r="E336" s="31">
        <v>0</v>
      </c>
      <c r="F336" s="31">
        <v>0</v>
      </c>
      <c r="G336" s="36">
        <f t="shared" si="63"/>
        <v>0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0</v>
      </c>
      <c r="O336" s="36">
        <f t="shared" si="67"/>
        <v>0</v>
      </c>
      <c r="P336" s="31">
        <v>0</v>
      </c>
      <c r="Q336" s="31">
        <v>0</v>
      </c>
      <c r="R336" s="31">
        <v>0</v>
      </c>
      <c r="S336" s="31">
        <v>0</v>
      </c>
      <c r="T336" s="36">
        <f t="shared" si="68"/>
        <v>0</v>
      </c>
      <c r="U336" s="36">
        <f t="shared" si="69"/>
        <v>0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2709666</v>
      </c>
      <c r="E337" s="32">
        <f>SUM(E333:E336)</f>
        <v>2709666</v>
      </c>
      <c r="F337" s="32">
        <f>SUM(F333:F336)</f>
        <v>306795</v>
      </c>
      <c r="G337" s="37">
        <f t="shared" si="63"/>
        <v>0.11322244143743178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306795</v>
      </c>
      <c r="O337" s="37">
        <f t="shared" si="67"/>
        <v>0.11322244143743178</v>
      </c>
      <c r="P337" s="32">
        <f>SUM(P333:P336)</f>
        <v>437436</v>
      </c>
      <c r="Q337" s="32">
        <f>SUM(Q333:Q336)</f>
        <v>3377222</v>
      </c>
      <c r="R337" s="32">
        <f>SUM(R333:R336)</f>
        <v>1883443</v>
      </c>
      <c r="S337" s="32">
        <f>SUM(S333:S336)</f>
        <v>437436</v>
      </c>
      <c r="T337" s="37">
        <f t="shared" si="68"/>
        <v>0.12952539098703017</v>
      </c>
      <c r="U337" s="37">
        <f t="shared" si="69"/>
        <v>-0.29865168847557133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2315452023</v>
      </c>
      <c r="E338" s="32">
        <f>SUM(E302,E304:E309,E311:E316,E318:E322,E324:E331,E333:E336)</f>
        <v>2364782100</v>
      </c>
      <c r="F338" s="32">
        <f>SUM(F302,F304:F309,F311:F316,F318:F322,F324:F331,F333:F336)</f>
        <v>363130276</v>
      </c>
      <c r="G338" s="37">
        <f t="shared" si="63"/>
        <v>0.15682910826608823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363130276</v>
      </c>
      <c r="O338" s="37">
        <f t="shared" si="67"/>
        <v>0.15682910826608823</v>
      </c>
      <c r="P338" s="32">
        <f>SUM(P302,P304:P309,P311:P316,P318:P322,P324:P331,P333:P336)</f>
        <v>374586360</v>
      </c>
      <c r="Q338" s="32">
        <f>SUM(Q302,Q304:Q309,Q311:Q316,Q318:Q322,Q324:Q331,Q333:Q336)</f>
        <v>2091929682</v>
      </c>
      <c r="R338" s="32">
        <f>SUM(R302,R304:R309,R311:R316,R318:R322,R324:R331,R333:R336)</f>
        <v>2247138266</v>
      </c>
      <c r="S338" s="32">
        <f>SUM(S302,S304:S309,S311:S316,S318:S322,S324:S331,S333:S336)</f>
        <v>374586360</v>
      </c>
      <c r="T338" s="37">
        <f t="shared" si="68"/>
        <v>0.17906259623501053</v>
      </c>
      <c r="U338" s="37">
        <f t="shared" si="69"/>
        <v>-3.0583291927661183E-2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8026532729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8079313250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1487062762</v>
      </c>
      <c r="G339" s="39">
        <f t="shared" si="63"/>
        <v>0.18526838576602533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1487062762</v>
      </c>
      <c r="O339" s="39">
        <f t="shared" si="67"/>
        <v>0.18526838576602533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1982136329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11341233520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7618576225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1982136329</v>
      </c>
      <c r="T339" s="39">
        <f t="shared" si="68"/>
        <v>0.17477255234226055</v>
      </c>
      <c r="U339" s="39">
        <f t="shared" si="69"/>
        <v>-0.24976766721679922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609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46248752</v>
      </c>
      <c r="E8" s="31">
        <v>46248752</v>
      </c>
      <c r="F8" s="31">
        <v>11727099</v>
      </c>
      <c r="G8" s="36">
        <f>IF(($D8       =0),0,($F8       /$D8       ))</f>
        <v>0.25356573946038585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11727099</v>
      </c>
      <c r="O8" s="36">
        <f>IF(($D8       =0),0,($N8       /$D8       ))</f>
        <v>0.25356573946038585</v>
      </c>
      <c r="P8" s="31">
        <v>11812277</v>
      </c>
      <c r="Q8" s="31">
        <v>54720039</v>
      </c>
      <c r="R8" s="31">
        <v>49123739</v>
      </c>
      <c r="S8" s="31">
        <v>11812277</v>
      </c>
      <c r="T8" s="36">
        <f>IF(($Q8       =0),0,($S8       /$Q8       ))</f>
        <v>0.21586748138099829</v>
      </c>
      <c r="U8" s="36">
        <f>IF(($P8       =0),0,(($F8       /$P8       )-1))</f>
        <v>-7.2109721097803892E-3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222396610</v>
      </c>
      <c r="E9" s="31">
        <v>222396610</v>
      </c>
      <c r="F9" s="31">
        <v>21598108</v>
      </c>
      <c r="G9" s="36">
        <f>IF(($D9       =0),0,($F9       /$D9       ))</f>
        <v>9.7115275273305643E-2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21598108</v>
      </c>
      <c r="O9" s="36">
        <f>IF(($D9       =0),0,($N9       /$D9       ))</f>
        <v>9.7115275273305643E-2</v>
      </c>
      <c r="P9" s="31">
        <v>19208650</v>
      </c>
      <c r="Q9" s="31">
        <v>112059440</v>
      </c>
      <c r="R9" s="31">
        <v>105788200</v>
      </c>
      <c r="S9" s="31">
        <v>19208650</v>
      </c>
      <c r="T9" s="36">
        <f>IF(($Q9       =0),0,($S9       /$Q9       ))</f>
        <v>0.17141483127168938</v>
      </c>
      <c r="U9" s="36">
        <f>IF(($P9       =0),0,(($F9       /$P9       )-1))</f>
        <v>0.12439489500823853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268645362</v>
      </c>
      <c r="E10" s="32">
        <f>SUM(E8:E9)</f>
        <v>268645362</v>
      </c>
      <c r="F10" s="32">
        <f>SUM(F8:F9)</f>
        <v>33325207</v>
      </c>
      <c r="G10" s="37">
        <f t="shared" ref="G10:G54" si="0">IF(($D10      =0),0,($F10      /$D10      ))</f>
        <v>0.12404906882405065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33325207</v>
      </c>
      <c r="O10" s="37">
        <f t="shared" ref="O10:O54" si="4">IF(($D10      =0),0,($N10      /$D10      ))</f>
        <v>0.12404906882405065</v>
      </c>
      <c r="P10" s="32">
        <f>SUM(P8:P9)</f>
        <v>31020927</v>
      </c>
      <c r="Q10" s="32">
        <f>SUM(Q8:Q9)</f>
        <v>166779479</v>
      </c>
      <c r="R10" s="32">
        <f>SUM(R8:R9)</f>
        <v>154911939</v>
      </c>
      <c r="S10" s="32">
        <f>SUM(S8:S9)</f>
        <v>31020927</v>
      </c>
      <c r="T10" s="37">
        <f t="shared" ref="T10:T54" si="5">IF(($Q10      =0),0,($S10      /$Q10      ))</f>
        <v>0.18599966366365733</v>
      </c>
      <c r="U10" s="37">
        <f t="shared" ref="U10:U54" si="6">IF(($P10      =0),0,(($F10      /$P10      )-1))</f>
        <v>7.4281468119892002E-2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3535089</v>
      </c>
      <c r="E11" s="31">
        <v>3535089</v>
      </c>
      <c r="F11" s="31">
        <v>546337</v>
      </c>
      <c r="G11" s="36">
        <f t="shared" si="0"/>
        <v>0.15454688693834864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546337</v>
      </c>
      <c r="O11" s="36">
        <f t="shared" si="4"/>
        <v>0.15454688693834864</v>
      </c>
      <c r="P11" s="31">
        <v>720559</v>
      </c>
      <c r="Q11" s="31">
        <v>2870003</v>
      </c>
      <c r="R11" s="31">
        <v>3454098</v>
      </c>
      <c r="S11" s="31">
        <v>720559</v>
      </c>
      <c r="T11" s="36">
        <f t="shared" si="5"/>
        <v>0.25106559122063637</v>
      </c>
      <c r="U11" s="36">
        <f t="shared" si="6"/>
        <v>-0.24178727904307629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0</v>
      </c>
      <c r="E12" s="31">
        <v>0</v>
      </c>
      <c r="F12" s="31">
        <v>0</v>
      </c>
      <c r="G12" s="36">
        <f t="shared" si="0"/>
        <v>0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0</v>
      </c>
      <c r="O12" s="36">
        <f t="shared" si="4"/>
        <v>0</v>
      </c>
      <c r="P12" s="31">
        <v>0</v>
      </c>
      <c r="Q12" s="31">
        <v>0</v>
      </c>
      <c r="R12" s="31">
        <v>0</v>
      </c>
      <c r="S12" s="31">
        <v>0</v>
      </c>
      <c r="T12" s="36">
        <f t="shared" si="5"/>
        <v>0</v>
      </c>
      <c r="U12" s="36">
        <f t="shared" si="6"/>
        <v>0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6517099</v>
      </c>
      <c r="E13" s="31">
        <v>6517099</v>
      </c>
      <c r="F13" s="31">
        <v>122790</v>
      </c>
      <c r="G13" s="36">
        <f t="shared" si="0"/>
        <v>1.8841205266330926E-2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122790</v>
      </c>
      <c r="O13" s="36">
        <f t="shared" si="4"/>
        <v>1.8841205266330926E-2</v>
      </c>
      <c r="P13" s="31">
        <v>1394531</v>
      </c>
      <c r="Q13" s="31">
        <v>12092616</v>
      </c>
      <c r="R13" s="31">
        <v>9648616</v>
      </c>
      <c r="S13" s="31">
        <v>1394531</v>
      </c>
      <c r="T13" s="36">
        <f t="shared" si="5"/>
        <v>0.11532087019053611</v>
      </c>
      <c r="U13" s="36">
        <f t="shared" si="6"/>
        <v>-0.91194889177795257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2586116</v>
      </c>
      <c r="E14" s="31">
        <v>2586116</v>
      </c>
      <c r="F14" s="31">
        <v>379918</v>
      </c>
      <c r="G14" s="36">
        <f t="shared" si="0"/>
        <v>0.14690678995064413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379918</v>
      </c>
      <c r="O14" s="36">
        <f t="shared" si="4"/>
        <v>0.14690678995064413</v>
      </c>
      <c r="P14" s="31">
        <v>496104</v>
      </c>
      <c r="Q14" s="31">
        <v>3331566</v>
      </c>
      <c r="R14" s="31">
        <v>3602866</v>
      </c>
      <c r="S14" s="31">
        <v>496104</v>
      </c>
      <c r="T14" s="36">
        <f t="shared" si="5"/>
        <v>0.14891015216267664</v>
      </c>
      <c r="U14" s="36">
        <f t="shared" si="6"/>
        <v>-0.23419686194830114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0</v>
      </c>
      <c r="E15" s="31">
        <v>0</v>
      </c>
      <c r="F15" s="31">
        <v>0</v>
      </c>
      <c r="G15" s="36">
        <f t="shared" si="0"/>
        <v>0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0</v>
      </c>
      <c r="O15" s="36">
        <f t="shared" si="4"/>
        <v>0</v>
      </c>
      <c r="P15" s="31">
        <v>0</v>
      </c>
      <c r="Q15" s="31">
        <v>0</v>
      </c>
      <c r="R15" s="31">
        <v>0</v>
      </c>
      <c r="S15" s="31">
        <v>0</v>
      </c>
      <c r="T15" s="36">
        <f t="shared" si="5"/>
        <v>0</v>
      </c>
      <c r="U15" s="36">
        <f t="shared" si="6"/>
        <v>0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7823783</v>
      </c>
      <c r="E16" s="31">
        <v>7823783</v>
      </c>
      <c r="F16" s="31">
        <v>1642055</v>
      </c>
      <c r="G16" s="36">
        <f t="shared" si="0"/>
        <v>0.20987992637321357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1642055</v>
      </c>
      <c r="O16" s="36">
        <f t="shared" si="4"/>
        <v>0.20987992637321357</v>
      </c>
      <c r="P16" s="31">
        <v>1529843</v>
      </c>
      <c r="Q16" s="31">
        <v>7390500</v>
      </c>
      <c r="R16" s="31">
        <v>7422168</v>
      </c>
      <c r="S16" s="31">
        <v>1529843</v>
      </c>
      <c r="T16" s="36">
        <f t="shared" si="5"/>
        <v>0.20700128543400312</v>
      </c>
      <c r="U16" s="36">
        <f t="shared" si="6"/>
        <v>7.3348703102213753E-2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126768</v>
      </c>
      <c r="E17" s="31">
        <v>126768</v>
      </c>
      <c r="F17" s="31">
        <v>0</v>
      </c>
      <c r="G17" s="36">
        <f t="shared" si="0"/>
        <v>0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0</v>
      </c>
      <c r="O17" s="36">
        <f t="shared" si="4"/>
        <v>0</v>
      </c>
      <c r="P17" s="31">
        <v>0</v>
      </c>
      <c r="Q17" s="31">
        <v>0</v>
      </c>
      <c r="R17" s="31">
        <v>120387</v>
      </c>
      <c r="S17" s="31">
        <v>0</v>
      </c>
      <c r="T17" s="36">
        <f t="shared" si="5"/>
        <v>0</v>
      </c>
      <c r="U17" s="36">
        <f t="shared" si="6"/>
        <v>0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15609318</v>
      </c>
      <c r="E18" s="31">
        <v>18887038</v>
      </c>
      <c r="F18" s="31">
        <v>2387393</v>
      </c>
      <c r="G18" s="36">
        <f t="shared" si="0"/>
        <v>0.15294665660600931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2387393</v>
      </c>
      <c r="O18" s="36">
        <f t="shared" si="4"/>
        <v>0.15294665660600931</v>
      </c>
      <c r="P18" s="31">
        <v>2759202</v>
      </c>
      <c r="Q18" s="31">
        <v>16436886</v>
      </c>
      <c r="R18" s="31">
        <v>22261886</v>
      </c>
      <c r="S18" s="31">
        <v>2759202</v>
      </c>
      <c r="T18" s="36">
        <f t="shared" si="5"/>
        <v>0.16786646813757788</v>
      </c>
      <c r="U18" s="36">
        <f t="shared" si="6"/>
        <v>-0.13475236680750446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36198173</v>
      </c>
      <c r="E19" s="32">
        <f>SUM(E11:E18)</f>
        <v>39475893</v>
      </c>
      <c r="F19" s="32">
        <f>SUM(F11:F18)</f>
        <v>5078493</v>
      </c>
      <c r="G19" s="37">
        <f t="shared" si="0"/>
        <v>0.14029694261088813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5078493</v>
      </c>
      <c r="O19" s="37">
        <f t="shared" si="4"/>
        <v>0.14029694261088813</v>
      </c>
      <c r="P19" s="32">
        <f>SUM(P11:P18)</f>
        <v>6900239</v>
      </c>
      <c r="Q19" s="32">
        <f>SUM(Q11:Q18)</f>
        <v>42121571</v>
      </c>
      <c r="R19" s="32">
        <f>SUM(R11:R18)</f>
        <v>46510021</v>
      </c>
      <c r="S19" s="32">
        <f>SUM(S11:S18)</f>
        <v>6900239</v>
      </c>
      <c r="T19" s="37">
        <f t="shared" si="5"/>
        <v>0.16381722799465387</v>
      </c>
      <c r="U19" s="37">
        <f t="shared" si="6"/>
        <v>-0.26401201465630397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515000</v>
      </c>
      <c r="E20" s="31">
        <v>515000</v>
      </c>
      <c r="F20" s="31">
        <v>61821</v>
      </c>
      <c r="G20" s="36">
        <f t="shared" si="0"/>
        <v>0.12004077669902913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61821</v>
      </c>
      <c r="O20" s="36">
        <f t="shared" si="4"/>
        <v>0.12004077669902913</v>
      </c>
      <c r="P20" s="31">
        <v>164049</v>
      </c>
      <c r="Q20" s="31">
        <v>515000</v>
      </c>
      <c r="R20" s="31">
        <v>505000</v>
      </c>
      <c r="S20" s="31">
        <v>164049</v>
      </c>
      <c r="T20" s="36">
        <f t="shared" si="5"/>
        <v>0.31854174757281556</v>
      </c>
      <c r="U20" s="36">
        <f t="shared" si="6"/>
        <v>-0.62315527677706051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0</v>
      </c>
      <c r="E21" s="31">
        <v>0</v>
      </c>
      <c r="F21" s="31">
        <v>0</v>
      </c>
      <c r="G21" s="36">
        <f t="shared" si="0"/>
        <v>0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0</v>
      </c>
      <c r="O21" s="36">
        <f t="shared" si="4"/>
        <v>0</v>
      </c>
      <c r="P21" s="31">
        <v>0</v>
      </c>
      <c r="Q21" s="31">
        <v>0</v>
      </c>
      <c r="R21" s="31">
        <v>0</v>
      </c>
      <c r="S21" s="31">
        <v>0</v>
      </c>
      <c r="T21" s="36">
        <f t="shared" si="5"/>
        <v>0</v>
      </c>
      <c r="U21" s="36">
        <f t="shared" si="6"/>
        <v>0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0</v>
      </c>
      <c r="E22" s="31">
        <v>0</v>
      </c>
      <c r="F22" s="31">
        <v>0</v>
      </c>
      <c r="G22" s="36">
        <f t="shared" si="0"/>
        <v>0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0</v>
      </c>
      <c r="O22" s="36">
        <f t="shared" si="4"/>
        <v>0</v>
      </c>
      <c r="P22" s="31">
        <v>0</v>
      </c>
      <c r="Q22" s="31">
        <v>0</v>
      </c>
      <c r="R22" s="31">
        <v>0</v>
      </c>
      <c r="S22" s="31">
        <v>0</v>
      </c>
      <c r="T22" s="36">
        <f t="shared" si="5"/>
        <v>0</v>
      </c>
      <c r="U22" s="36">
        <f t="shared" si="6"/>
        <v>0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0</v>
      </c>
      <c r="E23" s="31">
        <v>0</v>
      </c>
      <c r="F23" s="31">
        <v>0</v>
      </c>
      <c r="G23" s="36">
        <f t="shared" si="0"/>
        <v>0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0</v>
      </c>
      <c r="O23" s="36">
        <f t="shared" si="4"/>
        <v>0</v>
      </c>
      <c r="P23" s="31">
        <v>0</v>
      </c>
      <c r="Q23" s="31">
        <v>0</v>
      </c>
      <c r="R23" s="31">
        <v>0</v>
      </c>
      <c r="S23" s="31">
        <v>0</v>
      </c>
      <c r="T23" s="36">
        <f t="shared" si="5"/>
        <v>0</v>
      </c>
      <c r="U23" s="36">
        <f t="shared" si="6"/>
        <v>0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0</v>
      </c>
      <c r="E24" s="31">
        <v>0</v>
      </c>
      <c r="F24" s="31">
        <v>0</v>
      </c>
      <c r="G24" s="36">
        <f t="shared" si="0"/>
        <v>0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0</v>
      </c>
      <c r="O24" s="36">
        <f t="shared" si="4"/>
        <v>0</v>
      </c>
      <c r="P24" s="31">
        <v>0</v>
      </c>
      <c r="Q24" s="31">
        <v>0</v>
      </c>
      <c r="R24" s="31">
        <v>0</v>
      </c>
      <c r="S24" s="31">
        <v>0</v>
      </c>
      <c r="T24" s="36">
        <f t="shared" si="5"/>
        <v>0</v>
      </c>
      <c r="U24" s="36">
        <f t="shared" si="6"/>
        <v>0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0</v>
      </c>
      <c r="E25" s="31">
        <v>0</v>
      </c>
      <c r="F25" s="31">
        <v>0</v>
      </c>
      <c r="G25" s="36">
        <f t="shared" si="0"/>
        <v>0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0</v>
      </c>
      <c r="O25" s="36">
        <f t="shared" si="4"/>
        <v>0</v>
      </c>
      <c r="P25" s="31">
        <v>0</v>
      </c>
      <c r="Q25" s="31">
        <v>0</v>
      </c>
      <c r="R25" s="31">
        <v>0</v>
      </c>
      <c r="S25" s="31">
        <v>0</v>
      </c>
      <c r="T25" s="36">
        <f t="shared" si="5"/>
        <v>0</v>
      </c>
      <c r="U25" s="36">
        <f t="shared" si="6"/>
        <v>0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43198474</v>
      </c>
      <c r="E26" s="31">
        <v>43198474</v>
      </c>
      <c r="F26" s="31">
        <v>7978776</v>
      </c>
      <c r="G26" s="36">
        <f t="shared" si="0"/>
        <v>0.18470041325996839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7978776</v>
      </c>
      <c r="O26" s="36">
        <f t="shared" si="4"/>
        <v>0.18470041325996839</v>
      </c>
      <c r="P26" s="31">
        <v>7889269</v>
      </c>
      <c r="Q26" s="31">
        <v>50095472</v>
      </c>
      <c r="R26" s="31">
        <v>49128732</v>
      </c>
      <c r="S26" s="31">
        <v>7889269</v>
      </c>
      <c r="T26" s="36">
        <f t="shared" si="5"/>
        <v>0.15748467246700459</v>
      </c>
      <c r="U26" s="36">
        <f t="shared" si="6"/>
        <v>1.1345411089417778E-2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43713474</v>
      </c>
      <c r="E27" s="32">
        <f>SUM(E20:E26)</f>
        <v>43713474</v>
      </c>
      <c r="F27" s="32">
        <f>SUM(F20:F26)</f>
        <v>8040597</v>
      </c>
      <c r="G27" s="37">
        <f t="shared" si="0"/>
        <v>0.18393864097829424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8040597</v>
      </c>
      <c r="O27" s="37">
        <f t="shared" si="4"/>
        <v>0.18393864097829424</v>
      </c>
      <c r="P27" s="32">
        <f>SUM(P20:P26)</f>
        <v>8053318</v>
      </c>
      <c r="Q27" s="32">
        <f>SUM(Q20:Q26)</f>
        <v>50610472</v>
      </c>
      <c r="R27" s="32">
        <f>SUM(R20:R26)</f>
        <v>49633732</v>
      </c>
      <c r="S27" s="32">
        <f>SUM(S20:S26)</f>
        <v>8053318</v>
      </c>
      <c r="T27" s="37">
        <f t="shared" si="5"/>
        <v>0.1591235505568887</v>
      </c>
      <c r="U27" s="37">
        <f t="shared" si="6"/>
        <v>-1.5795973783725437E-3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94</v>
      </c>
      <c r="E28" s="31">
        <v>94</v>
      </c>
      <c r="F28" s="31">
        <v>0</v>
      </c>
      <c r="G28" s="36">
        <f t="shared" si="0"/>
        <v>0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0</v>
      </c>
      <c r="O28" s="36">
        <f t="shared" si="4"/>
        <v>0</v>
      </c>
      <c r="P28" s="31">
        <v>0</v>
      </c>
      <c r="Q28" s="31">
        <v>94</v>
      </c>
      <c r="R28" s="31">
        <v>94</v>
      </c>
      <c r="S28" s="31">
        <v>0</v>
      </c>
      <c r="T28" s="36">
        <f t="shared" si="5"/>
        <v>0</v>
      </c>
      <c r="U28" s="36">
        <f t="shared" si="6"/>
        <v>0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0</v>
      </c>
      <c r="E29" s="31">
        <v>0</v>
      </c>
      <c r="F29" s="31">
        <v>0</v>
      </c>
      <c r="G29" s="36">
        <f t="shared" si="0"/>
        <v>0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0</v>
      </c>
      <c r="O29" s="36">
        <f t="shared" si="4"/>
        <v>0</v>
      </c>
      <c r="P29" s="31">
        <v>0</v>
      </c>
      <c r="Q29" s="31">
        <v>150000</v>
      </c>
      <c r="R29" s="31">
        <v>130000</v>
      </c>
      <c r="S29" s="31">
        <v>0</v>
      </c>
      <c r="T29" s="36">
        <f t="shared" si="5"/>
        <v>0</v>
      </c>
      <c r="U29" s="36">
        <f t="shared" si="6"/>
        <v>0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0</v>
      </c>
      <c r="E30" s="31">
        <v>0</v>
      </c>
      <c r="F30" s="31">
        <v>0</v>
      </c>
      <c r="G30" s="36">
        <f t="shared" si="0"/>
        <v>0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0</v>
      </c>
      <c r="O30" s="36">
        <f t="shared" si="4"/>
        <v>0</v>
      </c>
      <c r="P30" s="31">
        <v>0</v>
      </c>
      <c r="Q30" s="31">
        <v>0</v>
      </c>
      <c r="R30" s="31">
        <v>0</v>
      </c>
      <c r="S30" s="31">
        <v>0</v>
      </c>
      <c r="T30" s="36">
        <f t="shared" si="5"/>
        <v>0</v>
      </c>
      <c r="U30" s="36">
        <f t="shared" si="6"/>
        <v>0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0</v>
      </c>
      <c r="E31" s="31">
        <v>0</v>
      </c>
      <c r="F31" s="31">
        <v>0</v>
      </c>
      <c r="G31" s="36">
        <f t="shared" si="0"/>
        <v>0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0</v>
      </c>
      <c r="O31" s="36">
        <f t="shared" si="4"/>
        <v>0</v>
      </c>
      <c r="P31" s="31">
        <v>0</v>
      </c>
      <c r="Q31" s="31">
        <v>0</v>
      </c>
      <c r="R31" s="31">
        <v>0</v>
      </c>
      <c r="S31" s="31">
        <v>0</v>
      </c>
      <c r="T31" s="36">
        <f t="shared" si="5"/>
        <v>0</v>
      </c>
      <c r="U31" s="36">
        <f t="shared" si="6"/>
        <v>0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0</v>
      </c>
      <c r="E32" s="31">
        <v>0</v>
      </c>
      <c r="F32" s="31">
        <v>0</v>
      </c>
      <c r="G32" s="36">
        <f t="shared" si="0"/>
        <v>0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0</v>
      </c>
      <c r="O32" s="36">
        <f t="shared" si="4"/>
        <v>0</v>
      </c>
      <c r="P32" s="31">
        <v>0</v>
      </c>
      <c r="Q32" s="31">
        <v>0</v>
      </c>
      <c r="R32" s="31">
        <v>0</v>
      </c>
      <c r="S32" s="31">
        <v>0</v>
      </c>
      <c r="T32" s="36">
        <f t="shared" si="5"/>
        <v>0</v>
      </c>
      <c r="U32" s="36">
        <f t="shared" si="6"/>
        <v>0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0</v>
      </c>
      <c r="E33" s="31">
        <v>0</v>
      </c>
      <c r="F33" s="31">
        <v>0</v>
      </c>
      <c r="G33" s="36">
        <f t="shared" si="0"/>
        <v>0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0</v>
      </c>
      <c r="O33" s="36">
        <f t="shared" si="4"/>
        <v>0</v>
      </c>
      <c r="P33" s="31">
        <v>0</v>
      </c>
      <c r="Q33" s="31">
        <v>522800</v>
      </c>
      <c r="R33" s="31">
        <v>522800</v>
      </c>
      <c r="S33" s="31">
        <v>0</v>
      </c>
      <c r="T33" s="36">
        <f t="shared" si="5"/>
        <v>0</v>
      </c>
      <c r="U33" s="36">
        <f t="shared" si="6"/>
        <v>0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2868477</v>
      </c>
      <c r="E34" s="31">
        <v>2868477</v>
      </c>
      <c r="F34" s="31">
        <v>200828</v>
      </c>
      <c r="G34" s="36">
        <f t="shared" si="0"/>
        <v>7.0012065636224377E-2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200828</v>
      </c>
      <c r="O34" s="36">
        <f t="shared" si="4"/>
        <v>7.0012065636224377E-2</v>
      </c>
      <c r="P34" s="31">
        <v>219678</v>
      </c>
      <c r="Q34" s="31">
        <v>2803928</v>
      </c>
      <c r="R34" s="31">
        <v>2808698</v>
      </c>
      <c r="S34" s="31">
        <v>219678</v>
      </c>
      <c r="T34" s="36">
        <f t="shared" si="5"/>
        <v>7.8346519596794215E-2</v>
      </c>
      <c r="U34" s="36">
        <f t="shared" si="6"/>
        <v>-8.5807409025937975E-2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2868571</v>
      </c>
      <c r="E35" s="32">
        <f>SUM(E28:E34)</f>
        <v>2868571</v>
      </c>
      <c r="F35" s="32">
        <f>SUM(F28:F34)</f>
        <v>200828</v>
      </c>
      <c r="G35" s="37">
        <f t="shared" si="0"/>
        <v>7.0009771415802502E-2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200828</v>
      </c>
      <c r="O35" s="37">
        <f t="shared" si="4"/>
        <v>7.0009771415802502E-2</v>
      </c>
      <c r="P35" s="32">
        <f>SUM(P28:P34)</f>
        <v>219678</v>
      </c>
      <c r="Q35" s="32">
        <f>SUM(Q28:Q34)</f>
        <v>3476822</v>
      </c>
      <c r="R35" s="32">
        <f>SUM(R28:R34)</f>
        <v>3461592</v>
      </c>
      <c r="S35" s="32">
        <f>SUM(S28:S34)</f>
        <v>219678</v>
      </c>
      <c r="T35" s="37">
        <f t="shared" si="5"/>
        <v>6.3183562460200723E-2</v>
      </c>
      <c r="U35" s="37">
        <f t="shared" si="6"/>
        <v>-8.5807409025937975E-2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0</v>
      </c>
      <c r="E36" s="31">
        <v>0</v>
      </c>
      <c r="F36" s="31">
        <v>0</v>
      </c>
      <c r="G36" s="36">
        <f t="shared" si="0"/>
        <v>0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0</v>
      </c>
      <c r="O36" s="36">
        <f t="shared" si="4"/>
        <v>0</v>
      </c>
      <c r="P36" s="31">
        <v>0</v>
      </c>
      <c r="Q36" s="31">
        <v>0</v>
      </c>
      <c r="R36" s="31">
        <v>0</v>
      </c>
      <c r="S36" s="31">
        <v>0</v>
      </c>
      <c r="T36" s="36">
        <f t="shared" si="5"/>
        <v>0</v>
      </c>
      <c r="U36" s="36">
        <f t="shared" si="6"/>
        <v>0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0</v>
      </c>
      <c r="E37" s="31">
        <v>0</v>
      </c>
      <c r="F37" s="31">
        <v>0</v>
      </c>
      <c r="G37" s="36">
        <f t="shared" si="0"/>
        <v>0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0</v>
      </c>
      <c r="O37" s="36">
        <f t="shared" si="4"/>
        <v>0</v>
      </c>
      <c r="P37" s="31">
        <v>0</v>
      </c>
      <c r="Q37" s="31">
        <v>0</v>
      </c>
      <c r="R37" s="31">
        <v>0</v>
      </c>
      <c r="S37" s="31">
        <v>0</v>
      </c>
      <c r="T37" s="36">
        <f t="shared" si="5"/>
        <v>0</v>
      </c>
      <c r="U37" s="36">
        <f t="shared" si="6"/>
        <v>0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0</v>
      </c>
      <c r="E38" s="31">
        <v>0</v>
      </c>
      <c r="F38" s="31">
        <v>0</v>
      </c>
      <c r="G38" s="36">
        <f t="shared" si="0"/>
        <v>0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0</v>
      </c>
      <c r="O38" s="36">
        <f t="shared" si="4"/>
        <v>0</v>
      </c>
      <c r="P38" s="31">
        <v>0</v>
      </c>
      <c r="Q38" s="31">
        <v>0</v>
      </c>
      <c r="R38" s="31">
        <v>0</v>
      </c>
      <c r="S38" s="31">
        <v>0</v>
      </c>
      <c r="T38" s="36">
        <f t="shared" si="5"/>
        <v>0</v>
      </c>
      <c r="U38" s="36">
        <f t="shared" si="6"/>
        <v>0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23313865</v>
      </c>
      <c r="E39" s="31">
        <v>23313865</v>
      </c>
      <c r="F39" s="31">
        <v>4521947</v>
      </c>
      <c r="G39" s="36">
        <f t="shared" si="0"/>
        <v>0.19395956011583665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4521947</v>
      </c>
      <c r="O39" s="36">
        <f t="shared" si="4"/>
        <v>0.19395956011583665</v>
      </c>
      <c r="P39" s="31">
        <v>3821240</v>
      </c>
      <c r="Q39" s="31">
        <v>23605651</v>
      </c>
      <c r="R39" s="31">
        <v>22154950</v>
      </c>
      <c r="S39" s="31">
        <v>3821240</v>
      </c>
      <c r="T39" s="36">
        <f t="shared" si="5"/>
        <v>0.16187818755771657</v>
      </c>
      <c r="U39" s="36">
        <f t="shared" si="6"/>
        <v>0.18337162805790785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23313865</v>
      </c>
      <c r="E40" s="32">
        <f>SUM(E36:E39)</f>
        <v>23313865</v>
      </c>
      <c r="F40" s="32">
        <f>SUM(F36:F39)</f>
        <v>4521947</v>
      </c>
      <c r="G40" s="37">
        <f t="shared" si="0"/>
        <v>0.19395956011583665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4521947</v>
      </c>
      <c r="O40" s="37">
        <f t="shared" si="4"/>
        <v>0.19395956011583665</v>
      </c>
      <c r="P40" s="32">
        <f>SUM(P36:P39)</f>
        <v>3821240</v>
      </c>
      <c r="Q40" s="32">
        <f>SUM(Q36:Q39)</f>
        <v>23605651</v>
      </c>
      <c r="R40" s="32">
        <f>SUM(R36:R39)</f>
        <v>22154950</v>
      </c>
      <c r="S40" s="32">
        <f>SUM(S36:S39)</f>
        <v>3821240</v>
      </c>
      <c r="T40" s="37">
        <f t="shared" si="5"/>
        <v>0.16187818755771657</v>
      </c>
      <c r="U40" s="37">
        <f t="shared" si="6"/>
        <v>0.18337162805790785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0</v>
      </c>
      <c r="E41" s="31">
        <v>0</v>
      </c>
      <c r="F41" s="31">
        <v>0</v>
      </c>
      <c r="G41" s="36">
        <f t="shared" si="0"/>
        <v>0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0</v>
      </c>
      <c r="O41" s="36">
        <f t="shared" si="4"/>
        <v>0</v>
      </c>
      <c r="P41" s="31">
        <v>0</v>
      </c>
      <c r="Q41" s="31">
        <v>0</v>
      </c>
      <c r="R41" s="31">
        <v>0</v>
      </c>
      <c r="S41" s="31">
        <v>0</v>
      </c>
      <c r="T41" s="36">
        <f t="shared" si="5"/>
        <v>0</v>
      </c>
      <c r="U41" s="36">
        <f t="shared" si="6"/>
        <v>0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0</v>
      </c>
      <c r="E42" s="31">
        <v>0</v>
      </c>
      <c r="F42" s="31">
        <v>0</v>
      </c>
      <c r="G42" s="36">
        <f t="shared" si="0"/>
        <v>0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0</v>
      </c>
      <c r="O42" s="36">
        <f t="shared" si="4"/>
        <v>0</v>
      </c>
      <c r="P42" s="31">
        <v>0</v>
      </c>
      <c r="Q42" s="31">
        <v>0</v>
      </c>
      <c r="R42" s="31">
        <v>0</v>
      </c>
      <c r="S42" s="31">
        <v>0</v>
      </c>
      <c r="T42" s="36">
        <f t="shared" si="5"/>
        <v>0</v>
      </c>
      <c r="U42" s="36">
        <f t="shared" si="6"/>
        <v>0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1106387</v>
      </c>
      <c r="E43" s="31">
        <v>1106387</v>
      </c>
      <c r="F43" s="31">
        <v>104700</v>
      </c>
      <c r="G43" s="36">
        <f t="shared" si="0"/>
        <v>9.463234835550309E-2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104700</v>
      </c>
      <c r="O43" s="36">
        <f t="shared" si="4"/>
        <v>9.463234835550309E-2</v>
      </c>
      <c r="P43" s="31">
        <v>197700</v>
      </c>
      <c r="Q43" s="31">
        <v>1050700</v>
      </c>
      <c r="R43" s="31">
        <v>1307575</v>
      </c>
      <c r="S43" s="31">
        <v>197700</v>
      </c>
      <c r="T43" s="36">
        <f t="shared" si="5"/>
        <v>0.18816027410297897</v>
      </c>
      <c r="U43" s="36">
        <f t="shared" si="6"/>
        <v>-0.47040971168437029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0</v>
      </c>
      <c r="E44" s="31">
        <v>0</v>
      </c>
      <c r="F44" s="31">
        <v>0</v>
      </c>
      <c r="G44" s="36">
        <f t="shared" si="0"/>
        <v>0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0</v>
      </c>
      <c r="O44" s="36">
        <f t="shared" si="4"/>
        <v>0</v>
      </c>
      <c r="P44" s="31">
        <v>0</v>
      </c>
      <c r="Q44" s="31">
        <v>0</v>
      </c>
      <c r="R44" s="31">
        <v>0</v>
      </c>
      <c r="S44" s="31">
        <v>0</v>
      </c>
      <c r="T44" s="36">
        <f t="shared" si="5"/>
        <v>0</v>
      </c>
      <c r="U44" s="36">
        <f t="shared" si="6"/>
        <v>0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0</v>
      </c>
      <c r="E45" s="31">
        <v>0</v>
      </c>
      <c r="F45" s="31">
        <v>0</v>
      </c>
      <c r="G45" s="36">
        <f t="shared" si="0"/>
        <v>0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0</v>
      </c>
      <c r="O45" s="36">
        <f t="shared" si="4"/>
        <v>0</v>
      </c>
      <c r="P45" s="31">
        <v>0</v>
      </c>
      <c r="Q45" s="31">
        <v>0</v>
      </c>
      <c r="R45" s="31">
        <v>0</v>
      </c>
      <c r="S45" s="31">
        <v>0</v>
      </c>
      <c r="T45" s="36">
        <f t="shared" si="5"/>
        <v>0</v>
      </c>
      <c r="U45" s="36">
        <f t="shared" si="6"/>
        <v>0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27027863</v>
      </c>
      <c r="E46" s="31">
        <v>27027863</v>
      </c>
      <c r="F46" s="31">
        <v>2123707</v>
      </c>
      <c r="G46" s="36">
        <f t="shared" si="0"/>
        <v>7.8574728605069519E-2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2123707</v>
      </c>
      <c r="O46" s="36">
        <f t="shared" si="4"/>
        <v>7.8574728605069519E-2</v>
      </c>
      <c r="P46" s="31">
        <v>4747655</v>
      </c>
      <c r="Q46" s="31">
        <v>26520059</v>
      </c>
      <c r="R46" s="31">
        <v>24605297</v>
      </c>
      <c r="S46" s="31">
        <v>4747655</v>
      </c>
      <c r="T46" s="36">
        <f t="shared" si="5"/>
        <v>0.17902128347452018</v>
      </c>
      <c r="U46" s="36">
        <f t="shared" si="6"/>
        <v>-0.55268295611201745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28134250</v>
      </c>
      <c r="E47" s="32">
        <f>SUM(E41:E46)</f>
        <v>28134250</v>
      </c>
      <c r="F47" s="32">
        <f>SUM(F41:F46)</f>
        <v>2228407</v>
      </c>
      <c r="G47" s="37">
        <f t="shared" si="0"/>
        <v>7.9206198850155951E-2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2228407</v>
      </c>
      <c r="O47" s="37">
        <f t="shared" si="4"/>
        <v>7.9206198850155951E-2</v>
      </c>
      <c r="P47" s="32">
        <f>SUM(P41:P46)</f>
        <v>4945355</v>
      </c>
      <c r="Q47" s="32">
        <f>SUM(Q41:Q46)</f>
        <v>27570759</v>
      </c>
      <c r="R47" s="32">
        <f>SUM(R41:R46)</f>
        <v>25912872</v>
      </c>
      <c r="S47" s="32">
        <f>SUM(S41:S46)</f>
        <v>4945355</v>
      </c>
      <c r="T47" s="37">
        <f t="shared" si="5"/>
        <v>0.1793695632390824</v>
      </c>
      <c r="U47" s="37">
        <f t="shared" si="6"/>
        <v>-0.54939392621965455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0</v>
      </c>
      <c r="E48" s="31">
        <v>0</v>
      </c>
      <c r="F48" s="31">
        <v>0</v>
      </c>
      <c r="G48" s="36">
        <f t="shared" si="0"/>
        <v>0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0</v>
      </c>
      <c r="O48" s="36">
        <f t="shared" si="4"/>
        <v>0</v>
      </c>
      <c r="P48" s="31">
        <v>0</v>
      </c>
      <c r="Q48" s="31">
        <v>0</v>
      </c>
      <c r="R48" s="31">
        <v>0</v>
      </c>
      <c r="S48" s="31">
        <v>0</v>
      </c>
      <c r="T48" s="36">
        <f t="shared" si="5"/>
        <v>0</v>
      </c>
      <c r="U48" s="36">
        <f t="shared" si="6"/>
        <v>0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0</v>
      </c>
      <c r="E49" s="31">
        <v>0</v>
      </c>
      <c r="F49" s="31">
        <v>0</v>
      </c>
      <c r="G49" s="36">
        <f t="shared" si="0"/>
        <v>0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0</v>
      </c>
      <c r="O49" s="36">
        <f t="shared" si="4"/>
        <v>0</v>
      </c>
      <c r="P49" s="31">
        <v>0</v>
      </c>
      <c r="Q49" s="31">
        <v>0</v>
      </c>
      <c r="R49" s="31">
        <v>0</v>
      </c>
      <c r="S49" s="31">
        <v>0</v>
      </c>
      <c r="T49" s="36">
        <f t="shared" si="5"/>
        <v>0</v>
      </c>
      <c r="U49" s="36">
        <f t="shared" si="6"/>
        <v>0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0</v>
      </c>
      <c r="E50" s="31">
        <v>0</v>
      </c>
      <c r="F50" s="31">
        <v>0</v>
      </c>
      <c r="G50" s="36">
        <f t="shared" si="0"/>
        <v>0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0</v>
      </c>
      <c r="O50" s="36">
        <f t="shared" si="4"/>
        <v>0</v>
      </c>
      <c r="P50" s="31">
        <v>0</v>
      </c>
      <c r="Q50" s="31">
        <v>0</v>
      </c>
      <c r="R50" s="31">
        <v>0</v>
      </c>
      <c r="S50" s="31">
        <v>0</v>
      </c>
      <c r="T50" s="36">
        <f t="shared" si="5"/>
        <v>0</v>
      </c>
      <c r="U50" s="36">
        <f t="shared" si="6"/>
        <v>0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0</v>
      </c>
      <c r="E51" s="31">
        <v>0</v>
      </c>
      <c r="F51" s="31">
        <v>0</v>
      </c>
      <c r="G51" s="36">
        <f t="shared" si="0"/>
        <v>0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0</v>
      </c>
      <c r="O51" s="36">
        <f t="shared" si="4"/>
        <v>0</v>
      </c>
      <c r="P51" s="31">
        <v>0</v>
      </c>
      <c r="Q51" s="31">
        <v>0</v>
      </c>
      <c r="R51" s="31">
        <v>0</v>
      </c>
      <c r="S51" s="31">
        <v>0</v>
      </c>
      <c r="T51" s="36">
        <f t="shared" si="5"/>
        <v>0</v>
      </c>
      <c r="U51" s="36">
        <f t="shared" si="6"/>
        <v>0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30119344</v>
      </c>
      <c r="E52" s="31">
        <v>30119344</v>
      </c>
      <c r="F52" s="31">
        <v>7450245</v>
      </c>
      <c r="G52" s="36">
        <f t="shared" si="0"/>
        <v>0.24735747896766941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7450245</v>
      </c>
      <c r="O52" s="36">
        <f t="shared" si="4"/>
        <v>0.24735747896766941</v>
      </c>
      <c r="P52" s="31">
        <v>5131728</v>
      </c>
      <c r="Q52" s="31">
        <v>26234911</v>
      </c>
      <c r="R52" s="31">
        <v>26855550</v>
      </c>
      <c r="S52" s="31">
        <v>5131728</v>
      </c>
      <c r="T52" s="36">
        <f t="shared" si="5"/>
        <v>0.19560683853663541</v>
      </c>
      <c r="U52" s="36">
        <f t="shared" si="6"/>
        <v>0.45180044616550208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30119344</v>
      </c>
      <c r="E53" s="32">
        <f>SUM(E48:E52)</f>
        <v>30119344</v>
      </c>
      <c r="F53" s="32">
        <f>SUM(F48:F52)</f>
        <v>7450245</v>
      </c>
      <c r="G53" s="37">
        <f t="shared" si="0"/>
        <v>0.24735747896766941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7450245</v>
      </c>
      <c r="O53" s="37">
        <f t="shared" si="4"/>
        <v>0.24735747896766941</v>
      </c>
      <c r="P53" s="32">
        <f>SUM(P48:P52)</f>
        <v>5131728</v>
      </c>
      <c r="Q53" s="32">
        <f>SUM(Q48:Q52)</f>
        <v>26234911</v>
      </c>
      <c r="R53" s="32">
        <f>SUM(R48:R52)</f>
        <v>26855550</v>
      </c>
      <c r="S53" s="32">
        <f>SUM(S48:S52)</f>
        <v>5131728</v>
      </c>
      <c r="T53" s="37">
        <f t="shared" si="5"/>
        <v>0.19560683853663541</v>
      </c>
      <c r="U53" s="37">
        <f t="shared" si="6"/>
        <v>0.45180044616550208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432993039</v>
      </c>
      <c r="E54" s="32">
        <f>SUM(E8:E9,E11:E18,E20:E26,E28:E34,E36:E39,E41:E46,E48:E52)</f>
        <v>436270759</v>
      </c>
      <c r="F54" s="32">
        <f>SUM(F8:F9,F11:F18,F20:F26,F28:F34,F36:F39,F41:F46,F48:F52)</f>
        <v>60845724</v>
      </c>
      <c r="G54" s="37">
        <f t="shared" si="0"/>
        <v>0.14052356162704963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60845724</v>
      </c>
      <c r="O54" s="37">
        <f t="shared" si="4"/>
        <v>0.14052356162704963</v>
      </c>
      <c r="P54" s="32">
        <f>SUM(P8:P9,P11:P18,P20:P26,P28:P34,P36:P39,P41:P46,P48:P52)</f>
        <v>60092485</v>
      </c>
      <c r="Q54" s="32">
        <f>SUM(Q8:Q9,Q11:Q18,Q20:Q26,Q28:Q34,Q36:Q39,Q41:Q46,Q48:Q52)</f>
        <v>340399665</v>
      </c>
      <c r="R54" s="32">
        <f>SUM(R8:R9,R11:R18,R20:R26,R28:R34,R36:R39,R41:R46,R48:R52)</f>
        <v>329440656</v>
      </c>
      <c r="S54" s="32">
        <f>SUM(S8:S9,S11:S18,S20:S26,S28:S34,S36:S39,S41:S46,S48:S52)</f>
        <v>60092485</v>
      </c>
      <c r="T54" s="37">
        <f t="shared" si="5"/>
        <v>0.17653508854070113</v>
      </c>
      <c r="U54" s="37">
        <f t="shared" si="6"/>
        <v>1.25346621961131E-2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17103910</v>
      </c>
      <c r="E57" s="31">
        <v>17103910</v>
      </c>
      <c r="F57" s="31">
        <v>4098600</v>
      </c>
      <c r="G57" s="36">
        <f t="shared" ref="G57:G85" si="7">IF(($D57      =0),0,($F57      /$D57      ))</f>
        <v>0.239629418068734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4098600</v>
      </c>
      <c r="O57" s="36">
        <f t="shared" ref="O57:O85" si="11">IF(($D57      =0),0,($N57      /$D57      ))</f>
        <v>0.239629418068734</v>
      </c>
      <c r="P57" s="31">
        <v>3952553</v>
      </c>
      <c r="Q57" s="31">
        <v>15459160</v>
      </c>
      <c r="R57" s="31">
        <v>18670956</v>
      </c>
      <c r="S57" s="31">
        <v>3952553</v>
      </c>
      <c r="T57" s="36">
        <f t="shared" ref="T57:T85" si="12">IF(($Q57      =0),0,($S57      /$Q57      ))</f>
        <v>0.25567708724148014</v>
      </c>
      <c r="U57" s="36">
        <f t="shared" ref="U57:U85" si="13">IF(($P57      =0),0,(($F57      /$P57      )-1))</f>
        <v>3.6950042162622543E-2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17103910</v>
      </c>
      <c r="E58" s="32">
        <f>E57</f>
        <v>17103910</v>
      </c>
      <c r="F58" s="32">
        <f>F57</f>
        <v>4098600</v>
      </c>
      <c r="G58" s="37">
        <f t="shared" si="7"/>
        <v>0.239629418068734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4098600</v>
      </c>
      <c r="O58" s="37">
        <f t="shared" si="11"/>
        <v>0.239629418068734</v>
      </c>
      <c r="P58" s="32">
        <f>P57</f>
        <v>3952553</v>
      </c>
      <c r="Q58" s="32">
        <f>Q57</f>
        <v>15459160</v>
      </c>
      <c r="R58" s="32">
        <f>R57</f>
        <v>18670956</v>
      </c>
      <c r="S58" s="32">
        <f>S57</f>
        <v>3952553</v>
      </c>
      <c r="T58" s="37">
        <f t="shared" si="12"/>
        <v>0.25567708724148014</v>
      </c>
      <c r="U58" s="37">
        <f t="shared" si="13"/>
        <v>3.6950042162622543E-2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160000</v>
      </c>
      <c r="E59" s="31">
        <v>160000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0</v>
      </c>
      <c r="Q59" s="31">
        <v>150000</v>
      </c>
      <c r="R59" s="31">
        <v>180000</v>
      </c>
      <c r="S59" s="31">
        <v>0</v>
      </c>
      <c r="T59" s="36">
        <f t="shared" si="12"/>
        <v>0</v>
      </c>
      <c r="U59" s="36">
        <f t="shared" si="13"/>
        <v>0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0</v>
      </c>
      <c r="E60" s="31">
        <v>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0</v>
      </c>
      <c r="R60" s="31">
        <v>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0</v>
      </c>
      <c r="E61" s="31">
        <v>0</v>
      </c>
      <c r="F61" s="31">
        <v>0</v>
      </c>
      <c r="G61" s="36">
        <f t="shared" si="7"/>
        <v>0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0</v>
      </c>
      <c r="O61" s="36">
        <f t="shared" si="11"/>
        <v>0</v>
      </c>
      <c r="P61" s="31">
        <v>0</v>
      </c>
      <c r="Q61" s="31">
        <v>0</v>
      </c>
      <c r="R61" s="31">
        <v>0</v>
      </c>
      <c r="S61" s="31">
        <v>0</v>
      </c>
      <c r="T61" s="36">
        <f t="shared" si="12"/>
        <v>0</v>
      </c>
      <c r="U61" s="36">
        <f t="shared" si="13"/>
        <v>0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0</v>
      </c>
      <c r="E62" s="31">
        <v>0</v>
      </c>
      <c r="F62" s="31">
        <v>0</v>
      </c>
      <c r="G62" s="36">
        <f t="shared" si="7"/>
        <v>0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0</v>
      </c>
      <c r="O62" s="36">
        <f t="shared" si="11"/>
        <v>0</v>
      </c>
      <c r="P62" s="31">
        <v>0</v>
      </c>
      <c r="Q62" s="31">
        <v>0</v>
      </c>
      <c r="R62" s="31">
        <v>0</v>
      </c>
      <c r="S62" s="31">
        <v>0</v>
      </c>
      <c r="T62" s="36">
        <f t="shared" si="12"/>
        <v>0</v>
      </c>
      <c r="U62" s="36">
        <f t="shared" si="13"/>
        <v>0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160000</v>
      </c>
      <c r="E63" s="32">
        <f>SUM(E59:E62)</f>
        <v>160000</v>
      </c>
      <c r="F63" s="32">
        <f>SUM(F59:F62)</f>
        <v>0</v>
      </c>
      <c r="G63" s="37">
        <f t="shared" si="7"/>
        <v>0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0</v>
      </c>
      <c r="O63" s="37">
        <f t="shared" si="11"/>
        <v>0</v>
      </c>
      <c r="P63" s="32">
        <f>SUM(P59:P62)</f>
        <v>0</v>
      </c>
      <c r="Q63" s="32">
        <f>SUM(Q59:Q62)</f>
        <v>150000</v>
      </c>
      <c r="R63" s="32">
        <f>SUM(R59:R62)</f>
        <v>180000</v>
      </c>
      <c r="S63" s="32">
        <f>SUM(S59:S62)</f>
        <v>0</v>
      </c>
      <c r="T63" s="37">
        <f t="shared" si="12"/>
        <v>0</v>
      </c>
      <c r="U63" s="37">
        <f t="shared" si="13"/>
        <v>0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365000</v>
      </c>
      <c r="E64" s="31">
        <v>365000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0</v>
      </c>
      <c r="R64" s="31">
        <v>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0</v>
      </c>
      <c r="E65" s="31">
        <v>0</v>
      </c>
      <c r="F65" s="31">
        <v>0</v>
      </c>
      <c r="G65" s="36">
        <f t="shared" si="7"/>
        <v>0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0</v>
      </c>
      <c r="O65" s="36">
        <f t="shared" si="11"/>
        <v>0</v>
      </c>
      <c r="P65" s="31">
        <v>0</v>
      </c>
      <c r="Q65" s="31">
        <v>0</v>
      </c>
      <c r="R65" s="31">
        <v>0</v>
      </c>
      <c r="S65" s="31">
        <v>0</v>
      </c>
      <c r="T65" s="36">
        <f t="shared" si="12"/>
        <v>0</v>
      </c>
      <c r="U65" s="36">
        <f t="shared" si="13"/>
        <v>0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0</v>
      </c>
      <c r="E66" s="31">
        <v>0</v>
      </c>
      <c r="F66" s="31">
        <v>0</v>
      </c>
      <c r="G66" s="36">
        <f t="shared" si="7"/>
        <v>0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0</v>
      </c>
      <c r="O66" s="36">
        <f t="shared" si="11"/>
        <v>0</v>
      </c>
      <c r="P66" s="31">
        <v>0</v>
      </c>
      <c r="Q66" s="31">
        <v>0</v>
      </c>
      <c r="R66" s="31">
        <v>0</v>
      </c>
      <c r="S66" s="31">
        <v>0</v>
      </c>
      <c r="T66" s="36">
        <f t="shared" si="12"/>
        <v>0</v>
      </c>
      <c r="U66" s="36">
        <f t="shared" si="13"/>
        <v>0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17665737</v>
      </c>
      <c r="E67" s="31">
        <v>17665737</v>
      </c>
      <c r="F67" s="31">
        <v>2759771</v>
      </c>
      <c r="G67" s="36">
        <f t="shared" si="7"/>
        <v>0.15622167362731598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2759771</v>
      </c>
      <c r="O67" s="36">
        <f t="shared" si="11"/>
        <v>0.15622167362731598</v>
      </c>
      <c r="P67" s="31">
        <v>2075415</v>
      </c>
      <c r="Q67" s="31">
        <v>17204705</v>
      </c>
      <c r="R67" s="31">
        <v>17204705</v>
      </c>
      <c r="S67" s="31">
        <v>2075415</v>
      </c>
      <c r="T67" s="36">
        <f t="shared" si="12"/>
        <v>0.1206306646931755</v>
      </c>
      <c r="U67" s="36">
        <f t="shared" si="13"/>
        <v>0.32974417164759817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0</v>
      </c>
      <c r="E68" s="31">
        <v>0</v>
      </c>
      <c r="F68" s="31">
        <v>0</v>
      </c>
      <c r="G68" s="36">
        <f t="shared" si="7"/>
        <v>0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0</v>
      </c>
      <c r="O68" s="36">
        <f t="shared" si="11"/>
        <v>0</v>
      </c>
      <c r="P68" s="31">
        <v>0</v>
      </c>
      <c r="Q68" s="31">
        <v>0</v>
      </c>
      <c r="R68" s="31">
        <v>0</v>
      </c>
      <c r="S68" s="31">
        <v>0</v>
      </c>
      <c r="T68" s="36">
        <f t="shared" si="12"/>
        <v>0</v>
      </c>
      <c r="U68" s="36">
        <f t="shared" si="13"/>
        <v>0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25299514</v>
      </c>
      <c r="E69" s="31">
        <v>25299514</v>
      </c>
      <c r="F69" s="31">
        <v>5821255</v>
      </c>
      <c r="G69" s="36">
        <f t="shared" si="7"/>
        <v>0.23009355041365617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5821255</v>
      </c>
      <c r="O69" s="36">
        <f t="shared" si="11"/>
        <v>0.23009355041365617</v>
      </c>
      <c r="P69" s="31">
        <v>5407534</v>
      </c>
      <c r="Q69" s="31">
        <v>22892554</v>
      </c>
      <c r="R69" s="31">
        <v>22918691</v>
      </c>
      <c r="S69" s="31">
        <v>5407534</v>
      </c>
      <c r="T69" s="36">
        <f t="shared" si="12"/>
        <v>0.23621366143768843</v>
      </c>
      <c r="U69" s="36">
        <f t="shared" si="13"/>
        <v>7.6508256813549336E-2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43330251</v>
      </c>
      <c r="E70" s="32">
        <f>SUM(E64:E69)</f>
        <v>43330251</v>
      </c>
      <c r="F70" s="32">
        <f>SUM(F64:F69)</f>
        <v>8581026</v>
      </c>
      <c r="G70" s="37">
        <f t="shared" si="7"/>
        <v>0.19803776350153152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8581026</v>
      </c>
      <c r="O70" s="37">
        <f t="shared" si="11"/>
        <v>0.19803776350153152</v>
      </c>
      <c r="P70" s="32">
        <f>SUM(P64:P69)</f>
        <v>7482949</v>
      </c>
      <c r="Q70" s="32">
        <f>SUM(Q64:Q69)</f>
        <v>40097259</v>
      </c>
      <c r="R70" s="32">
        <f>SUM(R64:R69)</f>
        <v>40123396</v>
      </c>
      <c r="S70" s="32">
        <f>SUM(S64:S69)</f>
        <v>7482949</v>
      </c>
      <c r="T70" s="37">
        <f t="shared" si="12"/>
        <v>0.1866199632249177</v>
      </c>
      <c r="U70" s="37">
        <f t="shared" si="13"/>
        <v>0.14674388399546756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0</v>
      </c>
      <c r="E71" s="31">
        <v>0</v>
      </c>
      <c r="F71" s="31">
        <v>0</v>
      </c>
      <c r="G71" s="36">
        <f t="shared" si="7"/>
        <v>0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0</v>
      </c>
      <c r="O71" s="36">
        <f t="shared" si="11"/>
        <v>0</v>
      </c>
      <c r="P71" s="31">
        <v>0</v>
      </c>
      <c r="Q71" s="31">
        <v>0</v>
      </c>
      <c r="R71" s="31">
        <v>0</v>
      </c>
      <c r="S71" s="31">
        <v>0</v>
      </c>
      <c r="T71" s="36">
        <f t="shared" si="12"/>
        <v>0</v>
      </c>
      <c r="U71" s="36">
        <f t="shared" si="13"/>
        <v>0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0</v>
      </c>
      <c r="E72" s="31">
        <v>0</v>
      </c>
      <c r="F72" s="31">
        <v>0</v>
      </c>
      <c r="G72" s="36">
        <f t="shared" si="7"/>
        <v>0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0</v>
      </c>
      <c r="O72" s="36">
        <f t="shared" si="11"/>
        <v>0</v>
      </c>
      <c r="P72" s="31">
        <v>0</v>
      </c>
      <c r="Q72" s="31">
        <v>0</v>
      </c>
      <c r="R72" s="31">
        <v>0</v>
      </c>
      <c r="S72" s="31">
        <v>0</v>
      </c>
      <c r="T72" s="36">
        <f t="shared" si="12"/>
        <v>0</v>
      </c>
      <c r="U72" s="36">
        <f t="shared" si="13"/>
        <v>0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0</v>
      </c>
      <c r="E73" s="31">
        <v>0</v>
      </c>
      <c r="F73" s="31">
        <v>0</v>
      </c>
      <c r="G73" s="36">
        <f t="shared" si="7"/>
        <v>0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0</v>
      </c>
      <c r="O73" s="36">
        <f t="shared" si="11"/>
        <v>0</v>
      </c>
      <c r="P73" s="31">
        <v>0</v>
      </c>
      <c r="Q73" s="31">
        <v>0</v>
      </c>
      <c r="R73" s="31">
        <v>0</v>
      </c>
      <c r="S73" s="31">
        <v>0</v>
      </c>
      <c r="T73" s="36">
        <f t="shared" si="12"/>
        <v>0</v>
      </c>
      <c r="U73" s="36">
        <f t="shared" si="13"/>
        <v>0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0</v>
      </c>
      <c r="E74" s="31">
        <v>0</v>
      </c>
      <c r="F74" s="31">
        <v>0</v>
      </c>
      <c r="G74" s="36">
        <f t="shared" si="7"/>
        <v>0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0</v>
      </c>
      <c r="O74" s="36">
        <f t="shared" si="11"/>
        <v>0</v>
      </c>
      <c r="P74" s="31">
        <v>0</v>
      </c>
      <c r="Q74" s="31">
        <v>0</v>
      </c>
      <c r="R74" s="31">
        <v>0</v>
      </c>
      <c r="S74" s="31">
        <v>0</v>
      </c>
      <c r="T74" s="36">
        <f t="shared" si="12"/>
        <v>0</v>
      </c>
      <c r="U74" s="36">
        <f t="shared" si="13"/>
        <v>0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0</v>
      </c>
      <c r="E75" s="31">
        <v>0</v>
      </c>
      <c r="F75" s="31">
        <v>0</v>
      </c>
      <c r="G75" s="36">
        <f t="shared" si="7"/>
        <v>0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0</v>
      </c>
      <c r="O75" s="36">
        <f t="shared" si="11"/>
        <v>0</v>
      </c>
      <c r="P75" s="31">
        <v>0</v>
      </c>
      <c r="Q75" s="31">
        <v>0</v>
      </c>
      <c r="R75" s="31">
        <v>0</v>
      </c>
      <c r="S75" s="31">
        <v>0</v>
      </c>
      <c r="T75" s="36">
        <f t="shared" si="12"/>
        <v>0</v>
      </c>
      <c r="U75" s="36">
        <f t="shared" si="13"/>
        <v>0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0</v>
      </c>
      <c r="E76" s="31">
        <v>0</v>
      </c>
      <c r="F76" s="31">
        <v>0</v>
      </c>
      <c r="G76" s="36">
        <f t="shared" si="7"/>
        <v>0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0</v>
      </c>
      <c r="O76" s="36">
        <f t="shared" si="11"/>
        <v>0</v>
      </c>
      <c r="P76" s="31">
        <v>0</v>
      </c>
      <c r="Q76" s="31">
        <v>0</v>
      </c>
      <c r="R76" s="31">
        <v>0</v>
      </c>
      <c r="S76" s="31">
        <v>0</v>
      </c>
      <c r="T76" s="36">
        <f t="shared" si="12"/>
        <v>0</v>
      </c>
      <c r="U76" s="36">
        <f t="shared" si="13"/>
        <v>0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7481448</v>
      </c>
      <c r="E77" s="31">
        <v>7481448</v>
      </c>
      <c r="F77" s="31">
        <v>35131</v>
      </c>
      <c r="G77" s="36">
        <f t="shared" si="7"/>
        <v>4.6957487374101915E-3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35131</v>
      </c>
      <c r="O77" s="36">
        <f t="shared" si="11"/>
        <v>4.6957487374101915E-3</v>
      </c>
      <c r="P77" s="31">
        <v>51631</v>
      </c>
      <c r="Q77" s="31">
        <v>250500</v>
      </c>
      <c r="R77" s="31">
        <v>300504</v>
      </c>
      <c r="S77" s="31">
        <v>51631</v>
      </c>
      <c r="T77" s="36">
        <f t="shared" si="12"/>
        <v>0.20611177644710579</v>
      </c>
      <c r="U77" s="36">
        <f t="shared" si="13"/>
        <v>-0.31957544885824407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7481448</v>
      </c>
      <c r="E78" s="32">
        <f>SUM(E71:E77)</f>
        <v>7481448</v>
      </c>
      <c r="F78" s="32">
        <f>SUM(F71:F77)</f>
        <v>35131</v>
      </c>
      <c r="G78" s="37">
        <f t="shared" si="7"/>
        <v>4.6957487374101915E-3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35131</v>
      </c>
      <c r="O78" s="37">
        <f t="shared" si="11"/>
        <v>4.6957487374101915E-3</v>
      </c>
      <c r="P78" s="32">
        <f>SUM(P71:P77)</f>
        <v>51631</v>
      </c>
      <c r="Q78" s="32">
        <f>SUM(Q71:Q77)</f>
        <v>250500</v>
      </c>
      <c r="R78" s="32">
        <f>SUM(R71:R77)</f>
        <v>300504</v>
      </c>
      <c r="S78" s="32">
        <f>SUM(S71:S77)</f>
        <v>51631</v>
      </c>
      <c r="T78" s="37">
        <f t="shared" si="12"/>
        <v>0.20611177644710579</v>
      </c>
      <c r="U78" s="37">
        <f t="shared" si="13"/>
        <v>-0.31957544885824407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0</v>
      </c>
      <c r="E79" s="31">
        <v>0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0</v>
      </c>
      <c r="Q79" s="31">
        <v>0</v>
      </c>
      <c r="R79" s="31">
        <v>0</v>
      </c>
      <c r="S79" s="31">
        <v>0</v>
      </c>
      <c r="T79" s="36">
        <f t="shared" si="12"/>
        <v>0</v>
      </c>
      <c r="U79" s="36">
        <f t="shared" si="13"/>
        <v>0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0</v>
      </c>
      <c r="E80" s="31">
        <v>0</v>
      </c>
      <c r="F80" s="31">
        <v>0</v>
      </c>
      <c r="G80" s="36">
        <f t="shared" si="7"/>
        <v>0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0</v>
      </c>
      <c r="O80" s="36">
        <f t="shared" si="11"/>
        <v>0</v>
      </c>
      <c r="P80" s="31">
        <v>0</v>
      </c>
      <c r="Q80" s="31">
        <v>0</v>
      </c>
      <c r="R80" s="31">
        <v>0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0</v>
      </c>
      <c r="E81" s="31">
        <v>0</v>
      </c>
      <c r="F81" s="31">
        <v>0</v>
      </c>
      <c r="G81" s="36">
        <f t="shared" si="7"/>
        <v>0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0</v>
      </c>
      <c r="O81" s="36">
        <f t="shared" si="11"/>
        <v>0</v>
      </c>
      <c r="P81" s="31">
        <v>0</v>
      </c>
      <c r="Q81" s="31">
        <v>0</v>
      </c>
      <c r="R81" s="31">
        <v>0</v>
      </c>
      <c r="S81" s="31">
        <v>0</v>
      </c>
      <c r="T81" s="36">
        <f t="shared" si="12"/>
        <v>0</v>
      </c>
      <c r="U81" s="36">
        <f t="shared" si="13"/>
        <v>0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0</v>
      </c>
      <c r="E82" s="31">
        <v>0</v>
      </c>
      <c r="F82" s="31">
        <v>0</v>
      </c>
      <c r="G82" s="36">
        <f t="shared" si="7"/>
        <v>0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0</v>
      </c>
      <c r="O82" s="36">
        <f t="shared" si="11"/>
        <v>0</v>
      </c>
      <c r="P82" s="31">
        <v>0</v>
      </c>
      <c r="Q82" s="31">
        <v>0</v>
      </c>
      <c r="R82" s="31">
        <v>0</v>
      </c>
      <c r="S82" s="31">
        <v>0</v>
      </c>
      <c r="T82" s="36">
        <f t="shared" si="12"/>
        <v>0</v>
      </c>
      <c r="U82" s="36">
        <f t="shared" si="13"/>
        <v>0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2121000</v>
      </c>
      <c r="E83" s="31">
        <v>2121000</v>
      </c>
      <c r="F83" s="31">
        <v>130470</v>
      </c>
      <c r="G83" s="36">
        <f t="shared" si="7"/>
        <v>6.1513437057991512E-2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130470</v>
      </c>
      <c r="O83" s="36">
        <f t="shared" si="11"/>
        <v>6.1513437057991512E-2</v>
      </c>
      <c r="P83" s="31">
        <v>471859</v>
      </c>
      <c r="Q83" s="31">
        <v>2385920</v>
      </c>
      <c r="R83" s="31">
        <v>1115000</v>
      </c>
      <c r="S83" s="31">
        <v>471859</v>
      </c>
      <c r="T83" s="36">
        <f t="shared" si="12"/>
        <v>0.19776815651824034</v>
      </c>
      <c r="U83" s="36">
        <f t="shared" si="13"/>
        <v>-0.72349790933308467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2121000</v>
      </c>
      <c r="E84" s="32">
        <f>SUM(E79:E83)</f>
        <v>2121000</v>
      </c>
      <c r="F84" s="32">
        <f>SUM(F79:F83)</f>
        <v>130470</v>
      </c>
      <c r="G84" s="37">
        <f t="shared" si="7"/>
        <v>6.1513437057991512E-2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130470</v>
      </c>
      <c r="O84" s="37">
        <f t="shared" si="11"/>
        <v>6.1513437057991512E-2</v>
      </c>
      <c r="P84" s="32">
        <f>SUM(P79:P83)</f>
        <v>471859</v>
      </c>
      <c r="Q84" s="32">
        <f>SUM(Q79:Q83)</f>
        <v>2385920</v>
      </c>
      <c r="R84" s="32">
        <f>SUM(R79:R83)</f>
        <v>1115000</v>
      </c>
      <c r="S84" s="32">
        <f>SUM(S79:S83)</f>
        <v>471859</v>
      </c>
      <c r="T84" s="37">
        <f t="shared" si="12"/>
        <v>0.19776815651824034</v>
      </c>
      <c r="U84" s="37">
        <f t="shared" si="13"/>
        <v>-0.72349790933308467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70196609</v>
      </c>
      <c r="E85" s="32">
        <f>SUM(E57,E59:E62,E64:E69,E71:E77,E79:E83)</f>
        <v>70196609</v>
      </c>
      <c r="F85" s="32">
        <f>SUM(F57,F59:F62,F64:F69,F71:F77,F79:F83)</f>
        <v>12845227</v>
      </c>
      <c r="G85" s="37">
        <f t="shared" si="7"/>
        <v>0.1829892808639802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12845227</v>
      </c>
      <c r="O85" s="37">
        <f t="shared" si="11"/>
        <v>0.1829892808639802</v>
      </c>
      <c r="P85" s="32">
        <f>SUM(P57,P59:P62,P64:P69,P71:P77,P79:P83)</f>
        <v>11958992</v>
      </c>
      <c r="Q85" s="32">
        <f>SUM(Q57,Q59:Q62,Q64:Q69,Q71:Q77,Q79:Q83)</f>
        <v>58342839</v>
      </c>
      <c r="R85" s="32">
        <f>SUM(R57,R59:R62,R64:R69,R71:R77,R79:R83)</f>
        <v>60389856</v>
      </c>
      <c r="S85" s="32">
        <f>SUM(S57,S59:S62,S64:S69,S71:S77,S79:S83)</f>
        <v>11958992</v>
      </c>
      <c r="T85" s="37">
        <f t="shared" si="12"/>
        <v>0.20497788940301653</v>
      </c>
      <c r="U85" s="37">
        <f t="shared" si="13"/>
        <v>7.4106162124700781E-2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1488158054</v>
      </c>
      <c r="E88" s="31">
        <v>1488158054</v>
      </c>
      <c r="F88" s="31">
        <v>287747372</v>
      </c>
      <c r="G88" s="36">
        <f t="shared" ref="G88:G99" si="14">IF(($D88      =0),0,($F88      /$D88      ))</f>
        <v>0.19335807189738194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287747372</v>
      </c>
      <c r="O88" s="36">
        <f t="shared" ref="O88:O99" si="18">IF(($D88      =0),0,($N88      /$D88      ))</f>
        <v>0.19335807189738194</v>
      </c>
      <c r="P88" s="31">
        <v>298682165</v>
      </c>
      <c r="Q88" s="31">
        <v>1415395050</v>
      </c>
      <c r="R88" s="31">
        <v>1389927986</v>
      </c>
      <c r="S88" s="31">
        <v>298682165</v>
      </c>
      <c r="T88" s="36">
        <f t="shared" ref="T88:T99" si="19">IF(($Q88      =0),0,($S88      /$Q88      ))</f>
        <v>0.21102388693531179</v>
      </c>
      <c r="U88" s="36">
        <f t="shared" ref="U88:U99" si="20">IF(($P88      =0),0,(($F88      /$P88      )-1))</f>
        <v>-3.6610130370522742E-2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1140592000</v>
      </c>
      <c r="E89" s="31">
        <v>1140592000</v>
      </c>
      <c r="F89" s="31">
        <v>292165555</v>
      </c>
      <c r="G89" s="36">
        <f t="shared" si="14"/>
        <v>0.2561525549889882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292165555</v>
      </c>
      <c r="O89" s="36">
        <f t="shared" si="18"/>
        <v>0.2561525549889882</v>
      </c>
      <c r="P89" s="31">
        <v>249507932</v>
      </c>
      <c r="Q89" s="31">
        <v>1119010000</v>
      </c>
      <c r="R89" s="31">
        <v>1078647000</v>
      </c>
      <c r="S89" s="31">
        <v>249507932</v>
      </c>
      <c r="T89" s="36">
        <f t="shared" si="19"/>
        <v>0.22297203063422133</v>
      </c>
      <c r="U89" s="36">
        <f t="shared" si="20"/>
        <v>0.17096700156209854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1127202861</v>
      </c>
      <c r="E90" s="31">
        <v>1127202861</v>
      </c>
      <c r="F90" s="31">
        <v>209313367</v>
      </c>
      <c r="G90" s="36">
        <f t="shared" si="14"/>
        <v>0.18569272155174205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209313367</v>
      </c>
      <c r="O90" s="36">
        <f t="shared" si="18"/>
        <v>0.18569272155174205</v>
      </c>
      <c r="P90" s="31">
        <v>244054388</v>
      </c>
      <c r="Q90" s="31">
        <v>940581151</v>
      </c>
      <c r="R90" s="31">
        <v>1006743716</v>
      </c>
      <c r="S90" s="31">
        <v>244054388</v>
      </c>
      <c r="T90" s="36">
        <f t="shared" si="19"/>
        <v>0.259471910255195</v>
      </c>
      <c r="U90" s="36">
        <f t="shared" si="20"/>
        <v>-0.1423495036688297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3755952915</v>
      </c>
      <c r="E91" s="32">
        <f>SUM(E88:E90)</f>
        <v>3755952915</v>
      </c>
      <c r="F91" s="32">
        <f>SUM(F88:F90)</f>
        <v>789226294</v>
      </c>
      <c r="G91" s="37">
        <f t="shared" si="14"/>
        <v>0.21012678056961212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789226294</v>
      </c>
      <c r="O91" s="37">
        <f t="shared" si="18"/>
        <v>0.21012678056961212</v>
      </c>
      <c r="P91" s="32">
        <f>SUM(P88:P90)</f>
        <v>792244485</v>
      </c>
      <c r="Q91" s="32">
        <f>SUM(Q88:Q90)</f>
        <v>3474986201</v>
      </c>
      <c r="R91" s="32">
        <f>SUM(R88:R90)</f>
        <v>3475318702</v>
      </c>
      <c r="S91" s="32">
        <f>SUM(S88:S90)</f>
        <v>792244485</v>
      </c>
      <c r="T91" s="37">
        <f t="shared" si="19"/>
        <v>0.22798492977382617</v>
      </c>
      <c r="U91" s="37">
        <f t="shared" si="20"/>
        <v>-3.8096712026969293E-3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75315087</v>
      </c>
      <c r="E92" s="31">
        <v>75315087</v>
      </c>
      <c r="F92" s="31">
        <v>17370019</v>
      </c>
      <c r="G92" s="36">
        <f t="shared" si="14"/>
        <v>0.23063133419735676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17370019</v>
      </c>
      <c r="O92" s="36">
        <f t="shared" si="18"/>
        <v>0.23063133419735676</v>
      </c>
      <c r="P92" s="31">
        <v>18244951</v>
      </c>
      <c r="Q92" s="31">
        <v>120872621</v>
      </c>
      <c r="R92" s="31">
        <v>110020523</v>
      </c>
      <c r="S92" s="31">
        <v>18244951</v>
      </c>
      <c r="T92" s="36">
        <f t="shared" si="19"/>
        <v>0.15094362022645311</v>
      </c>
      <c r="U92" s="36">
        <f t="shared" si="20"/>
        <v>-4.7954746493975242E-2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5701362</v>
      </c>
      <c r="E93" s="31">
        <v>5701362</v>
      </c>
      <c r="F93" s="31">
        <v>925672</v>
      </c>
      <c r="G93" s="36">
        <f t="shared" si="14"/>
        <v>0.16235980104403122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925672</v>
      </c>
      <c r="O93" s="36">
        <f t="shared" si="18"/>
        <v>0.16235980104403122</v>
      </c>
      <c r="P93" s="31">
        <v>857901</v>
      </c>
      <c r="Q93" s="31">
        <v>5831376</v>
      </c>
      <c r="R93" s="31">
        <v>5603263</v>
      </c>
      <c r="S93" s="31">
        <v>857901</v>
      </c>
      <c r="T93" s="36">
        <f t="shared" si="19"/>
        <v>0.14711810728719946</v>
      </c>
      <c r="U93" s="36">
        <f t="shared" si="20"/>
        <v>7.8996294444230841E-2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6930081</v>
      </c>
      <c r="E94" s="31">
        <v>6930081</v>
      </c>
      <c r="F94" s="31">
        <v>1725305</v>
      </c>
      <c r="G94" s="36">
        <f t="shared" si="14"/>
        <v>0.24895885055311764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1725305</v>
      </c>
      <c r="O94" s="36">
        <f t="shared" si="18"/>
        <v>0.24895885055311764</v>
      </c>
      <c r="P94" s="31">
        <v>1296720</v>
      </c>
      <c r="Q94" s="31">
        <v>6319694</v>
      </c>
      <c r="R94" s="31">
        <v>6155230</v>
      </c>
      <c r="S94" s="31">
        <v>1296720</v>
      </c>
      <c r="T94" s="36">
        <f t="shared" si="19"/>
        <v>0.20518714988415579</v>
      </c>
      <c r="U94" s="36">
        <f t="shared" si="20"/>
        <v>0.33051468320069088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26351060</v>
      </c>
      <c r="E95" s="31">
        <v>26351060</v>
      </c>
      <c r="F95" s="31">
        <v>1996021</v>
      </c>
      <c r="G95" s="36">
        <f t="shared" si="14"/>
        <v>7.5747275441671036E-2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1996021</v>
      </c>
      <c r="O95" s="36">
        <f t="shared" si="18"/>
        <v>7.5747275441671036E-2</v>
      </c>
      <c r="P95" s="31">
        <v>1114226</v>
      </c>
      <c r="Q95" s="31">
        <v>24640228</v>
      </c>
      <c r="R95" s="31">
        <v>24690929</v>
      </c>
      <c r="S95" s="31">
        <v>1114226</v>
      </c>
      <c r="T95" s="36">
        <f t="shared" si="19"/>
        <v>4.52197926090619E-2</v>
      </c>
      <c r="U95" s="36">
        <f t="shared" si="20"/>
        <v>0.79139689793632528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114297590</v>
      </c>
      <c r="E96" s="32">
        <f>SUM(E92:E95)</f>
        <v>114297590</v>
      </c>
      <c r="F96" s="32">
        <f>SUM(F92:F95)</f>
        <v>22017017</v>
      </c>
      <c r="G96" s="37">
        <f t="shared" si="14"/>
        <v>0.19262888220127827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22017017</v>
      </c>
      <c r="O96" s="37">
        <f t="shared" si="18"/>
        <v>0.19262888220127827</v>
      </c>
      <c r="P96" s="32">
        <f>SUM(P92:P95)</f>
        <v>21513798</v>
      </c>
      <c r="Q96" s="32">
        <f>SUM(Q92:Q95)</f>
        <v>157663919</v>
      </c>
      <c r="R96" s="32">
        <f>SUM(R92:R95)</f>
        <v>146469945</v>
      </c>
      <c r="S96" s="32">
        <f>SUM(S92:S95)</f>
        <v>21513798</v>
      </c>
      <c r="T96" s="37">
        <f t="shared" si="19"/>
        <v>0.13645352808970834</v>
      </c>
      <c r="U96" s="37">
        <f t="shared" si="20"/>
        <v>2.3390523607221825E-2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41301752</v>
      </c>
      <c r="E97" s="31">
        <v>41301752</v>
      </c>
      <c r="F97" s="31">
        <v>8628951</v>
      </c>
      <c r="G97" s="36">
        <f t="shared" si="14"/>
        <v>0.20892457540299986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8628951</v>
      </c>
      <c r="O97" s="36">
        <f t="shared" si="18"/>
        <v>0.20892457540299986</v>
      </c>
      <c r="P97" s="31">
        <v>7700679</v>
      </c>
      <c r="Q97" s="31">
        <v>39759768</v>
      </c>
      <c r="R97" s="31">
        <v>36171324</v>
      </c>
      <c r="S97" s="31">
        <v>7700679</v>
      </c>
      <c r="T97" s="36">
        <f t="shared" si="19"/>
        <v>0.19368017942157006</v>
      </c>
      <c r="U97" s="36">
        <f t="shared" si="20"/>
        <v>0.12054417539024809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0</v>
      </c>
      <c r="E98" s="31">
        <v>0</v>
      </c>
      <c r="F98" s="31">
        <v>0</v>
      </c>
      <c r="G98" s="36">
        <f t="shared" si="14"/>
        <v>0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0</v>
      </c>
      <c r="O98" s="36">
        <f t="shared" si="18"/>
        <v>0</v>
      </c>
      <c r="P98" s="31">
        <v>0</v>
      </c>
      <c r="Q98" s="31">
        <v>0</v>
      </c>
      <c r="R98" s="31">
        <v>0</v>
      </c>
      <c r="S98" s="31">
        <v>0</v>
      </c>
      <c r="T98" s="36">
        <f t="shared" si="19"/>
        <v>0</v>
      </c>
      <c r="U98" s="36">
        <f t="shared" si="20"/>
        <v>0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11611674</v>
      </c>
      <c r="E99" s="31">
        <v>11611674</v>
      </c>
      <c r="F99" s="31">
        <v>2509628</v>
      </c>
      <c r="G99" s="36">
        <f t="shared" si="14"/>
        <v>0.21612973288778173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2509628</v>
      </c>
      <c r="O99" s="36">
        <f t="shared" si="18"/>
        <v>0.21612973288778173</v>
      </c>
      <c r="P99" s="31">
        <v>2175341</v>
      </c>
      <c r="Q99" s="31">
        <v>10674817</v>
      </c>
      <c r="R99" s="31">
        <v>11148242</v>
      </c>
      <c r="S99" s="31">
        <v>2175341</v>
      </c>
      <c r="T99" s="36">
        <f t="shared" si="19"/>
        <v>0.20378250980789647</v>
      </c>
      <c r="U99" s="36">
        <f t="shared" si="20"/>
        <v>0.15367107961464432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49513576</v>
      </c>
      <c r="E100" s="31">
        <v>49513576</v>
      </c>
      <c r="F100" s="31">
        <v>9064908</v>
      </c>
      <c r="G100" s="36">
        <f>IF(($D100     =0),0,($F100     /$D100     ))</f>
        <v>0.18307924275152335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9064908</v>
      </c>
      <c r="O100" s="36">
        <f>IF(($D100     =0),0,($N100     /$D100     ))</f>
        <v>0.18307924275152335</v>
      </c>
      <c r="P100" s="31">
        <v>8700941</v>
      </c>
      <c r="Q100" s="31">
        <v>43716958</v>
      </c>
      <c r="R100" s="31">
        <v>44946954</v>
      </c>
      <c r="S100" s="31">
        <v>8700941</v>
      </c>
      <c r="T100" s="36">
        <f>IF(($Q100     =0),0,($S100     /$Q100     ))</f>
        <v>0.19902896720307026</v>
      </c>
      <c r="U100" s="36">
        <f>IF(($P100     =0),0,(($F100     /$P100     )-1))</f>
        <v>4.1830762902541174E-2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102427002</v>
      </c>
      <c r="E101" s="32">
        <f>SUM(E97:E100)</f>
        <v>102427002</v>
      </c>
      <c r="F101" s="32">
        <f>SUM(F97:F100)</f>
        <v>20203487</v>
      </c>
      <c r="G101" s="37">
        <f>IF(($D101     =0),0,($F101     /$D101     ))</f>
        <v>0.19724766522015358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20203487</v>
      </c>
      <c r="O101" s="37">
        <f>IF(($D101     =0),0,($N101     /$D101     ))</f>
        <v>0.19724766522015358</v>
      </c>
      <c r="P101" s="32">
        <f>SUM(P97:P100)</f>
        <v>18576961</v>
      </c>
      <c r="Q101" s="32">
        <f>SUM(Q97:Q100)</f>
        <v>94151543</v>
      </c>
      <c r="R101" s="32">
        <f>SUM(R97:R100)</f>
        <v>92266520</v>
      </c>
      <c r="S101" s="32">
        <f>SUM(S97:S100)</f>
        <v>18576961</v>
      </c>
      <c r="T101" s="37">
        <f>IF(($Q101     =0),0,($S101     /$Q101     ))</f>
        <v>0.19730915084418743</v>
      </c>
      <c r="U101" s="37">
        <f>IF(($P101     =0),0,(($F101     /$P101     )-1))</f>
        <v>8.7556086272668532E-2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3972677507</v>
      </c>
      <c r="E102" s="32">
        <f>SUM(E88:E90,E92:E95,E97:E100)</f>
        <v>3972677507</v>
      </c>
      <c r="F102" s="32">
        <f>SUM(F88:F90,F92:F95,F97:F100)</f>
        <v>831446798</v>
      </c>
      <c r="G102" s="37">
        <f>IF(($D102     =0),0,($F102     /$D102     ))</f>
        <v>0.2092912894477241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831446798</v>
      </c>
      <c r="O102" s="37">
        <f>IF(($D102     =0),0,($N102     /$D102     ))</f>
        <v>0.2092912894477241</v>
      </c>
      <c r="P102" s="32">
        <f>SUM(P88:P90,P92:P95,P97:P100)</f>
        <v>832335244</v>
      </c>
      <c r="Q102" s="32">
        <f>SUM(Q88:Q90,Q92:Q95,Q97:Q100)</f>
        <v>3726801663</v>
      </c>
      <c r="R102" s="32">
        <f>SUM(R88:R90,R92:R95,R97:R100)</f>
        <v>3714055167</v>
      </c>
      <c r="S102" s="32">
        <f>SUM(S88:S90,S92:S95,S97:S100)</f>
        <v>832335244</v>
      </c>
      <c r="T102" s="37">
        <f>IF(($Q102     =0),0,($S102     /$Q102     ))</f>
        <v>0.22333768181534699</v>
      </c>
      <c r="U102" s="37">
        <f>IF(($P102     =0),0,(($F102     /$P102     )-1))</f>
        <v>-1.0674136490127495E-3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685519460</v>
      </c>
      <c r="E105" s="31">
        <v>685519460</v>
      </c>
      <c r="F105" s="31">
        <v>141816871</v>
      </c>
      <c r="G105" s="36">
        <f t="shared" ref="G105:G136" si="21">IF(($D105     =0),0,($F105     /$D105     ))</f>
        <v>0.20687504771928722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141816871</v>
      </c>
      <c r="O105" s="36">
        <f t="shared" ref="O105:O136" si="25">IF(($D105     =0),0,($N105     /$D105     ))</f>
        <v>0.20687504771928722</v>
      </c>
      <c r="P105" s="31">
        <v>140239752</v>
      </c>
      <c r="Q105" s="31">
        <v>665500100</v>
      </c>
      <c r="R105" s="31">
        <v>660742930</v>
      </c>
      <c r="S105" s="31">
        <v>140239752</v>
      </c>
      <c r="T105" s="36">
        <f t="shared" ref="T105:T136" si="26">IF(($Q105     =0),0,($S105     /$Q105     ))</f>
        <v>0.21072837104006445</v>
      </c>
      <c r="U105" s="36">
        <f t="shared" ref="U105:U136" si="27">IF(($P105     =0),0,(($F105     /$P105     )-1))</f>
        <v>1.1245876989286252E-2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685519460</v>
      </c>
      <c r="E106" s="32">
        <f>E105</f>
        <v>685519460</v>
      </c>
      <c r="F106" s="32">
        <f>F105</f>
        <v>141816871</v>
      </c>
      <c r="G106" s="37">
        <f t="shared" si="21"/>
        <v>0.20687504771928722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141816871</v>
      </c>
      <c r="O106" s="37">
        <f t="shared" si="25"/>
        <v>0.20687504771928722</v>
      </c>
      <c r="P106" s="32">
        <f>P105</f>
        <v>140239752</v>
      </c>
      <c r="Q106" s="32">
        <f>Q105</f>
        <v>665500100</v>
      </c>
      <c r="R106" s="32">
        <f>R105</f>
        <v>660742930</v>
      </c>
      <c r="S106" s="32">
        <f>S105</f>
        <v>140239752</v>
      </c>
      <c r="T106" s="37">
        <f t="shared" si="26"/>
        <v>0.21072837104006445</v>
      </c>
      <c r="U106" s="37">
        <f t="shared" si="27"/>
        <v>1.1245876989286252E-2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0</v>
      </c>
      <c r="E107" s="31">
        <v>0</v>
      </c>
      <c r="F107" s="31">
        <v>0</v>
      </c>
      <c r="G107" s="36">
        <f t="shared" si="21"/>
        <v>0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0</v>
      </c>
      <c r="O107" s="36">
        <f t="shared" si="25"/>
        <v>0</v>
      </c>
      <c r="P107" s="31">
        <v>0</v>
      </c>
      <c r="Q107" s="31">
        <v>0</v>
      </c>
      <c r="R107" s="31">
        <v>0</v>
      </c>
      <c r="S107" s="31">
        <v>0</v>
      </c>
      <c r="T107" s="36">
        <f t="shared" si="26"/>
        <v>0</v>
      </c>
      <c r="U107" s="36">
        <f t="shared" si="27"/>
        <v>0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0</v>
      </c>
      <c r="E108" s="31">
        <v>0</v>
      </c>
      <c r="F108" s="31">
        <v>0</v>
      </c>
      <c r="G108" s="36">
        <f t="shared" si="21"/>
        <v>0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0</v>
      </c>
      <c r="O108" s="36">
        <f t="shared" si="25"/>
        <v>0</v>
      </c>
      <c r="P108" s="31">
        <v>0</v>
      </c>
      <c r="Q108" s="31">
        <v>0</v>
      </c>
      <c r="R108" s="31">
        <v>0</v>
      </c>
      <c r="S108" s="31">
        <v>0</v>
      </c>
      <c r="T108" s="36">
        <f t="shared" si="26"/>
        <v>0</v>
      </c>
      <c r="U108" s="36">
        <f t="shared" si="27"/>
        <v>0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0</v>
      </c>
      <c r="E109" s="31">
        <v>0</v>
      </c>
      <c r="F109" s="31">
        <v>0</v>
      </c>
      <c r="G109" s="36">
        <f t="shared" si="21"/>
        <v>0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0</v>
      </c>
      <c r="O109" s="36">
        <f t="shared" si="25"/>
        <v>0</v>
      </c>
      <c r="P109" s="31">
        <v>0</v>
      </c>
      <c r="Q109" s="31">
        <v>0</v>
      </c>
      <c r="R109" s="31">
        <v>0</v>
      </c>
      <c r="S109" s="31">
        <v>0</v>
      </c>
      <c r="T109" s="36">
        <f t="shared" si="26"/>
        <v>0</v>
      </c>
      <c r="U109" s="36">
        <f t="shared" si="27"/>
        <v>0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0</v>
      </c>
      <c r="E110" s="31">
        <v>0</v>
      </c>
      <c r="F110" s="31">
        <v>0</v>
      </c>
      <c r="G110" s="36">
        <f t="shared" si="21"/>
        <v>0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0</v>
      </c>
      <c r="O110" s="36">
        <f t="shared" si="25"/>
        <v>0</v>
      </c>
      <c r="P110" s="31">
        <v>0</v>
      </c>
      <c r="Q110" s="31">
        <v>0</v>
      </c>
      <c r="R110" s="31">
        <v>0</v>
      </c>
      <c r="S110" s="31">
        <v>0</v>
      </c>
      <c r="T110" s="36">
        <f t="shared" si="26"/>
        <v>0</v>
      </c>
      <c r="U110" s="36">
        <f t="shared" si="27"/>
        <v>0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700000</v>
      </c>
      <c r="E111" s="31">
        <v>700000</v>
      </c>
      <c r="F111" s="31">
        <v>2038621</v>
      </c>
      <c r="G111" s="36">
        <f t="shared" si="21"/>
        <v>2.9123157142857141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2038621</v>
      </c>
      <c r="O111" s="36">
        <f t="shared" si="25"/>
        <v>2.9123157142857141</v>
      </c>
      <c r="P111" s="31">
        <v>0</v>
      </c>
      <c r="Q111" s="31">
        <v>200000</v>
      </c>
      <c r="R111" s="31">
        <v>200000</v>
      </c>
      <c r="S111" s="31">
        <v>0</v>
      </c>
      <c r="T111" s="36">
        <f t="shared" si="26"/>
        <v>0</v>
      </c>
      <c r="U111" s="36">
        <f t="shared" si="27"/>
        <v>0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700000</v>
      </c>
      <c r="E112" s="32">
        <f>SUM(E107:E111)</f>
        <v>700000</v>
      </c>
      <c r="F112" s="32">
        <f>SUM(F107:F111)</f>
        <v>2038621</v>
      </c>
      <c r="G112" s="37">
        <f t="shared" si="21"/>
        <v>2.9123157142857141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2038621</v>
      </c>
      <c r="O112" s="37">
        <f t="shared" si="25"/>
        <v>2.9123157142857141</v>
      </c>
      <c r="P112" s="32">
        <f>SUM(P107:P111)</f>
        <v>0</v>
      </c>
      <c r="Q112" s="32">
        <f>SUM(Q107:Q111)</f>
        <v>200000</v>
      </c>
      <c r="R112" s="32">
        <f>SUM(R107:R111)</f>
        <v>200000</v>
      </c>
      <c r="S112" s="32">
        <f>SUM(S107:S111)</f>
        <v>0</v>
      </c>
      <c r="T112" s="37">
        <f t="shared" si="26"/>
        <v>0</v>
      </c>
      <c r="U112" s="37">
        <f t="shared" si="27"/>
        <v>0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460000</v>
      </c>
      <c r="E113" s="31">
        <v>460000</v>
      </c>
      <c r="F113" s="31">
        <v>17550</v>
      </c>
      <c r="G113" s="36">
        <f t="shared" si="21"/>
        <v>3.8152173913043479E-2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17550</v>
      </c>
      <c r="O113" s="36">
        <f t="shared" si="25"/>
        <v>3.8152173913043479E-2</v>
      </c>
      <c r="P113" s="31">
        <v>81893</v>
      </c>
      <c r="Q113" s="31">
        <v>255000</v>
      </c>
      <c r="R113" s="31">
        <v>757600</v>
      </c>
      <c r="S113" s="31">
        <v>81893</v>
      </c>
      <c r="T113" s="36">
        <f t="shared" si="26"/>
        <v>0.32114901960784314</v>
      </c>
      <c r="U113" s="36">
        <f t="shared" si="27"/>
        <v>-0.7856959691304507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0</v>
      </c>
      <c r="E114" s="31">
        <v>0</v>
      </c>
      <c r="F114" s="31">
        <v>0</v>
      </c>
      <c r="G114" s="36">
        <f t="shared" si="21"/>
        <v>0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0</v>
      </c>
      <c r="O114" s="36">
        <f t="shared" si="25"/>
        <v>0</v>
      </c>
      <c r="P114" s="31">
        <v>0</v>
      </c>
      <c r="Q114" s="31">
        <v>0</v>
      </c>
      <c r="R114" s="31">
        <v>0</v>
      </c>
      <c r="S114" s="31">
        <v>0</v>
      </c>
      <c r="T114" s="36">
        <f t="shared" si="26"/>
        <v>0</v>
      </c>
      <c r="U114" s="36">
        <f t="shared" si="27"/>
        <v>0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0</v>
      </c>
      <c r="E115" s="31">
        <v>0</v>
      </c>
      <c r="F115" s="31">
        <v>0</v>
      </c>
      <c r="G115" s="36">
        <f t="shared" si="21"/>
        <v>0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0</v>
      </c>
      <c r="O115" s="36">
        <f t="shared" si="25"/>
        <v>0</v>
      </c>
      <c r="P115" s="31">
        <v>0</v>
      </c>
      <c r="Q115" s="31">
        <v>0</v>
      </c>
      <c r="R115" s="31">
        <v>0</v>
      </c>
      <c r="S115" s="31">
        <v>0</v>
      </c>
      <c r="T115" s="36">
        <f t="shared" si="26"/>
        <v>0</v>
      </c>
      <c r="U115" s="36">
        <f t="shared" si="27"/>
        <v>0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20000</v>
      </c>
      <c r="E116" s="31">
        <v>20000</v>
      </c>
      <c r="F116" s="31">
        <v>0</v>
      </c>
      <c r="G116" s="36">
        <f t="shared" si="21"/>
        <v>0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0</v>
      </c>
      <c r="O116" s="36">
        <f t="shared" si="25"/>
        <v>0</v>
      </c>
      <c r="P116" s="31">
        <v>0</v>
      </c>
      <c r="Q116" s="31">
        <v>0</v>
      </c>
      <c r="R116" s="31">
        <v>6500</v>
      </c>
      <c r="S116" s="31">
        <v>0</v>
      </c>
      <c r="T116" s="36">
        <f t="shared" si="26"/>
        <v>0</v>
      </c>
      <c r="U116" s="36">
        <f t="shared" si="27"/>
        <v>0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0</v>
      </c>
      <c r="E117" s="31">
        <v>0</v>
      </c>
      <c r="F117" s="31">
        <v>2384246</v>
      </c>
      <c r="G117" s="36">
        <f t="shared" si="21"/>
        <v>0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2384246</v>
      </c>
      <c r="O117" s="36">
        <f t="shared" si="25"/>
        <v>0</v>
      </c>
      <c r="P117" s="31">
        <v>717289</v>
      </c>
      <c r="Q117" s="31">
        <v>0</v>
      </c>
      <c r="R117" s="31">
        <v>12854386</v>
      </c>
      <c r="S117" s="31">
        <v>717289</v>
      </c>
      <c r="T117" s="36">
        <f t="shared" si="26"/>
        <v>0</v>
      </c>
      <c r="U117" s="36">
        <f t="shared" si="27"/>
        <v>2.3239684422875579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325000</v>
      </c>
      <c r="E118" s="31">
        <v>325000</v>
      </c>
      <c r="F118" s="31">
        <v>23600</v>
      </c>
      <c r="G118" s="36">
        <f t="shared" si="21"/>
        <v>7.2615384615384609E-2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23600</v>
      </c>
      <c r="O118" s="36">
        <f t="shared" si="25"/>
        <v>7.2615384615384609E-2</v>
      </c>
      <c r="P118" s="31">
        <v>65803</v>
      </c>
      <c r="Q118" s="31">
        <v>353600</v>
      </c>
      <c r="R118" s="31">
        <v>5830500</v>
      </c>
      <c r="S118" s="31">
        <v>65803</v>
      </c>
      <c r="T118" s="36">
        <f t="shared" si="26"/>
        <v>0.18609445701357466</v>
      </c>
      <c r="U118" s="36">
        <f t="shared" si="27"/>
        <v>-0.64135373767153481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0</v>
      </c>
      <c r="E119" s="31">
        <v>0</v>
      </c>
      <c r="F119" s="31">
        <v>0</v>
      </c>
      <c r="G119" s="36">
        <f t="shared" si="21"/>
        <v>0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0</v>
      </c>
      <c r="O119" s="36">
        <f t="shared" si="25"/>
        <v>0</v>
      </c>
      <c r="P119" s="31">
        <v>0</v>
      </c>
      <c r="Q119" s="31">
        <v>0</v>
      </c>
      <c r="R119" s="31">
        <v>0</v>
      </c>
      <c r="S119" s="31">
        <v>0</v>
      </c>
      <c r="T119" s="36">
        <f t="shared" si="26"/>
        <v>0</v>
      </c>
      <c r="U119" s="36">
        <f t="shared" si="27"/>
        <v>0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0</v>
      </c>
      <c r="E120" s="31">
        <v>0</v>
      </c>
      <c r="F120" s="31">
        <v>0</v>
      </c>
      <c r="G120" s="36">
        <f t="shared" si="21"/>
        <v>0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0</v>
      </c>
      <c r="O120" s="36">
        <f t="shared" si="25"/>
        <v>0</v>
      </c>
      <c r="P120" s="31">
        <v>0</v>
      </c>
      <c r="Q120" s="31">
        <v>0</v>
      </c>
      <c r="R120" s="31">
        <v>0</v>
      </c>
      <c r="S120" s="31">
        <v>0</v>
      </c>
      <c r="T120" s="36">
        <f t="shared" si="26"/>
        <v>0</v>
      </c>
      <c r="U120" s="36">
        <f t="shared" si="27"/>
        <v>0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805000</v>
      </c>
      <c r="E121" s="32">
        <f>SUM(E113:E120)</f>
        <v>805000</v>
      </c>
      <c r="F121" s="32">
        <f>SUM(F113:F120)</f>
        <v>2425396</v>
      </c>
      <c r="G121" s="37">
        <f t="shared" si="21"/>
        <v>3.0129142857142859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2425396</v>
      </c>
      <c r="O121" s="37">
        <f t="shared" si="25"/>
        <v>3.0129142857142859</v>
      </c>
      <c r="P121" s="32">
        <f>SUM(P113:P120)</f>
        <v>864985</v>
      </c>
      <c r="Q121" s="32">
        <f>SUM(Q113:Q120)</f>
        <v>608600</v>
      </c>
      <c r="R121" s="32">
        <f>SUM(R113:R120)</f>
        <v>19448986</v>
      </c>
      <c r="S121" s="32">
        <f>SUM(S113:S120)</f>
        <v>864985</v>
      </c>
      <c r="T121" s="37">
        <f t="shared" si="26"/>
        <v>1.4212701281629971</v>
      </c>
      <c r="U121" s="37">
        <f t="shared" si="27"/>
        <v>1.8039746353983017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0</v>
      </c>
      <c r="E122" s="31">
        <v>0</v>
      </c>
      <c r="F122" s="31">
        <v>0</v>
      </c>
      <c r="G122" s="36">
        <f t="shared" si="21"/>
        <v>0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0</v>
      </c>
      <c r="O122" s="36">
        <f t="shared" si="25"/>
        <v>0</v>
      </c>
      <c r="P122" s="31">
        <v>0</v>
      </c>
      <c r="Q122" s="31">
        <v>0</v>
      </c>
      <c r="R122" s="31">
        <v>0</v>
      </c>
      <c r="S122" s="31">
        <v>0</v>
      </c>
      <c r="T122" s="36">
        <f t="shared" si="26"/>
        <v>0</v>
      </c>
      <c r="U122" s="36">
        <f t="shared" si="27"/>
        <v>0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0</v>
      </c>
      <c r="E123" s="31">
        <v>0</v>
      </c>
      <c r="F123" s="31">
        <v>0</v>
      </c>
      <c r="G123" s="36">
        <f t="shared" si="21"/>
        <v>0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0</v>
      </c>
      <c r="O123" s="36">
        <f t="shared" si="25"/>
        <v>0</v>
      </c>
      <c r="P123" s="31">
        <v>0</v>
      </c>
      <c r="Q123" s="31">
        <v>0</v>
      </c>
      <c r="R123" s="31">
        <v>0</v>
      </c>
      <c r="S123" s="31">
        <v>0</v>
      </c>
      <c r="T123" s="36">
        <f t="shared" si="26"/>
        <v>0</v>
      </c>
      <c r="U123" s="36">
        <f t="shared" si="27"/>
        <v>0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0</v>
      </c>
      <c r="E124" s="31">
        <v>0</v>
      </c>
      <c r="F124" s="31">
        <v>0</v>
      </c>
      <c r="G124" s="36">
        <f t="shared" si="21"/>
        <v>0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0</v>
      </c>
      <c r="O124" s="36">
        <f t="shared" si="25"/>
        <v>0</v>
      </c>
      <c r="P124" s="31">
        <v>0</v>
      </c>
      <c r="Q124" s="31">
        <v>0</v>
      </c>
      <c r="R124" s="31">
        <v>0</v>
      </c>
      <c r="S124" s="31">
        <v>0</v>
      </c>
      <c r="T124" s="36">
        <f t="shared" si="26"/>
        <v>0</v>
      </c>
      <c r="U124" s="36">
        <f t="shared" si="27"/>
        <v>0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39727056</v>
      </c>
      <c r="E125" s="31">
        <v>39727056</v>
      </c>
      <c r="F125" s="31">
        <v>7788820</v>
      </c>
      <c r="G125" s="36">
        <f t="shared" si="21"/>
        <v>0.19605832357675837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7788820</v>
      </c>
      <c r="O125" s="36">
        <f t="shared" si="25"/>
        <v>0.19605832357675837</v>
      </c>
      <c r="P125" s="31">
        <v>7767972</v>
      </c>
      <c r="Q125" s="31">
        <v>42202592</v>
      </c>
      <c r="R125" s="31">
        <v>37845639</v>
      </c>
      <c r="S125" s="31">
        <v>7767972</v>
      </c>
      <c r="T125" s="36">
        <f t="shared" si="26"/>
        <v>0.18406386034298558</v>
      </c>
      <c r="U125" s="36">
        <f t="shared" si="27"/>
        <v>2.6838407759450789E-3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39727056</v>
      </c>
      <c r="E126" s="32">
        <f>SUM(E122:E125)</f>
        <v>39727056</v>
      </c>
      <c r="F126" s="32">
        <f>SUM(F122:F125)</f>
        <v>7788820</v>
      </c>
      <c r="G126" s="37">
        <f t="shared" si="21"/>
        <v>0.19605832357675837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7788820</v>
      </c>
      <c r="O126" s="37">
        <f t="shared" si="25"/>
        <v>0.19605832357675837</v>
      </c>
      <c r="P126" s="32">
        <f>SUM(P122:P125)</f>
        <v>7767972</v>
      </c>
      <c r="Q126" s="32">
        <f>SUM(Q122:Q125)</f>
        <v>42202592</v>
      </c>
      <c r="R126" s="32">
        <f>SUM(R122:R125)</f>
        <v>37845639</v>
      </c>
      <c r="S126" s="32">
        <f>SUM(S122:S125)</f>
        <v>7767972</v>
      </c>
      <c r="T126" s="37">
        <f t="shared" si="26"/>
        <v>0.18406386034298558</v>
      </c>
      <c r="U126" s="37">
        <f t="shared" si="27"/>
        <v>2.6838407759450789E-3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0</v>
      </c>
      <c r="E127" s="31">
        <v>0</v>
      </c>
      <c r="F127" s="31">
        <v>0</v>
      </c>
      <c r="G127" s="36">
        <f t="shared" si="21"/>
        <v>0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0</v>
      </c>
      <c r="O127" s="36">
        <f t="shared" si="25"/>
        <v>0</v>
      </c>
      <c r="P127" s="31">
        <v>0</v>
      </c>
      <c r="Q127" s="31">
        <v>0</v>
      </c>
      <c r="R127" s="31">
        <v>0</v>
      </c>
      <c r="S127" s="31">
        <v>0</v>
      </c>
      <c r="T127" s="36">
        <f t="shared" si="26"/>
        <v>0</v>
      </c>
      <c r="U127" s="36">
        <f t="shared" si="27"/>
        <v>0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0</v>
      </c>
      <c r="E128" s="31">
        <v>0</v>
      </c>
      <c r="F128" s="31">
        <v>0</v>
      </c>
      <c r="G128" s="36">
        <f t="shared" si="21"/>
        <v>0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0</v>
      </c>
      <c r="O128" s="36">
        <f t="shared" si="25"/>
        <v>0</v>
      </c>
      <c r="P128" s="31">
        <v>0</v>
      </c>
      <c r="Q128" s="31">
        <v>0</v>
      </c>
      <c r="R128" s="31">
        <v>0</v>
      </c>
      <c r="S128" s="31">
        <v>0</v>
      </c>
      <c r="T128" s="36">
        <f t="shared" si="26"/>
        <v>0</v>
      </c>
      <c r="U128" s="36">
        <f t="shared" si="27"/>
        <v>0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0</v>
      </c>
      <c r="E129" s="31">
        <v>0</v>
      </c>
      <c r="F129" s="31">
        <v>0</v>
      </c>
      <c r="G129" s="36">
        <f t="shared" si="21"/>
        <v>0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0</v>
      </c>
      <c r="O129" s="36">
        <f t="shared" si="25"/>
        <v>0</v>
      </c>
      <c r="P129" s="31">
        <v>0</v>
      </c>
      <c r="Q129" s="31">
        <v>0</v>
      </c>
      <c r="R129" s="31">
        <v>0</v>
      </c>
      <c r="S129" s="31">
        <v>0</v>
      </c>
      <c r="T129" s="36">
        <f t="shared" si="26"/>
        <v>0</v>
      </c>
      <c r="U129" s="36">
        <f t="shared" si="27"/>
        <v>0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0</v>
      </c>
      <c r="E130" s="31">
        <v>0</v>
      </c>
      <c r="F130" s="31">
        <v>0</v>
      </c>
      <c r="G130" s="36">
        <f t="shared" si="21"/>
        <v>0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0</v>
      </c>
      <c r="O130" s="36">
        <f t="shared" si="25"/>
        <v>0</v>
      </c>
      <c r="P130" s="31">
        <v>0</v>
      </c>
      <c r="Q130" s="31">
        <v>0</v>
      </c>
      <c r="R130" s="31">
        <v>0</v>
      </c>
      <c r="S130" s="31">
        <v>0</v>
      </c>
      <c r="T130" s="36">
        <f t="shared" si="26"/>
        <v>0</v>
      </c>
      <c r="U130" s="36">
        <f t="shared" si="27"/>
        <v>0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0</v>
      </c>
      <c r="E131" s="31">
        <v>0</v>
      </c>
      <c r="F131" s="31">
        <v>0</v>
      </c>
      <c r="G131" s="36">
        <f t="shared" si="21"/>
        <v>0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0</v>
      </c>
      <c r="O131" s="36">
        <f t="shared" si="25"/>
        <v>0</v>
      </c>
      <c r="P131" s="31">
        <v>0</v>
      </c>
      <c r="Q131" s="31">
        <v>0</v>
      </c>
      <c r="R131" s="31">
        <v>0</v>
      </c>
      <c r="S131" s="31">
        <v>0</v>
      </c>
      <c r="T131" s="36">
        <f t="shared" si="26"/>
        <v>0</v>
      </c>
      <c r="U131" s="36">
        <f t="shared" si="27"/>
        <v>0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0</v>
      </c>
      <c r="E132" s="32">
        <f>SUM(E127:E131)</f>
        <v>0</v>
      </c>
      <c r="F132" s="32">
        <f>SUM(F127:F131)</f>
        <v>0</v>
      </c>
      <c r="G132" s="37">
        <f t="shared" si="21"/>
        <v>0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0</v>
      </c>
      <c r="O132" s="37">
        <f t="shared" si="25"/>
        <v>0</v>
      </c>
      <c r="P132" s="32">
        <f>SUM(P127:P131)</f>
        <v>0</v>
      </c>
      <c r="Q132" s="32">
        <f>SUM(Q127:Q131)</f>
        <v>0</v>
      </c>
      <c r="R132" s="32">
        <f>SUM(R127:R131)</f>
        <v>0</v>
      </c>
      <c r="S132" s="32">
        <f>SUM(S127:S131)</f>
        <v>0</v>
      </c>
      <c r="T132" s="37">
        <f t="shared" si="26"/>
        <v>0</v>
      </c>
      <c r="U132" s="37">
        <f t="shared" si="27"/>
        <v>0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10297555</v>
      </c>
      <c r="E133" s="31">
        <v>10297555</v>
      </c>
      <c r="F133" s="31">
        <v>2095432</v>
      </c>
      <c r="G133" s="36">
        <f t="shared" si="21"/>
        <v>0.20348830377696453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2095432</v>
      </c>
      <c r="O133" s="36">
        <f t="shared" si="25"/>
        <v>0.20348830377696453</v>
      </c>
      <c r="P133" s="31">
        <v>2316004</v>
      </c>
      <c r="Q133" s="31">
        <v>9955831</v>
      </c>
      <c r="R133" s="31">
        <v>10201796</v>
      </c>
      <c r="S133" s="31">
        <v>2316004</v>
      </c>
      <c r="T133" s="36">
        <f t="shared" si="26"/>
        <v>0.23262789414565194</v>
      </c>
      <c r="U133" s="36">
        <f t="shared" si="27"/>
        <v>-9.5238177481558717E-2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0</v>
      </c>
      <c r="E134" s="31">
        <v>0</v>
      </c>
      <c r="F134" s="31">
        <v>0</v>
      </c>
      <c r="G134" s="36">
        <f t="shared" si="21"/>
        <v>0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0</v>
      </c>
      <c r="O134" s="36">
        <f t="shared" si="25"/>
        <v>0</v>
      </c>
      <c r="P134" s="31">
        <v>0</v>
      </c>
      <c r="Q134" s="31">
        <v>0</v>
      </c>
      <c r="R134" s="31">
        <v>0</v>
      </c>
      <c r="S134" s="31">
        <v>0</v>
      </c>
      <c r="T134" s="36">
        <f t="shared" si="26"/>
        <v>0</v>
      </c>
      <c r="U134" s="36">
        <f t="shared" si="27"/>
        <v>0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0</v>
      </c>
      <c r="E135" s="31">
        <v>0</v>
      </c>
      <c r="F135" s="31">
        <v>0</v>
      </c>
      <c r="G135" s="36">
        <f t="shared" si="21"/>
        <v>0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0</v>
      </c>
      <c r="O135" s="36">
        <f t="shared" si="25"/>
        <v>0</v>
      </c>
      <c r="P135" s="31">
        <v>0</v>
      </c>
      <c r="Q135" s="31">
        <v>0</v>
      </c>
      <c r="R135" s="31">
        <v>0</v>
      </c>
      <c r="S135" s="31">
        <v>0</v>
      </c>
      <c r="T135" s="36">
        <f t="shared" si="26"/>
        <v>0</v>
      </c>
      <c r="U135" s="36">
        <f t="shared" si="27"/>
        <v>0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5402312</v>
      </c>
      <c r="E136" s="31">
        <v>5402312</v>
      </c>
      <c r="F136" s="31">
        <v>1374684</v>
      </c>
      <c r="G136" s="36">
        <f t="shared" si="21"/>
        <v>0.25446216360698903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1374684</v>
      </c>
      <c r="O136" s="36">
        <f t="shared" si="25"/>
        <v>0.25446216360698903</v>
      </c>
      <c r="P136" s="31">
        <v>1261843</v>
      </c>
      <c r="Q136" s="31">
        <v>4497625</v>
      </c>
      <c r="R136" s="31">
        <v>5145059</v>
      </c>
      <c r="S136" s="31">
        <v>1261843</v>
      </c>
      <c r="T136" s="36">
        <f t="shared" si="26"/>
        <v>0.2805576276368083</v>
      </c>
      <c r="U136" s="36">
        <f t="shared" si="27"/>
        <v>8.942554660128077E-2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15699867</v>
      </c>
      <c r="E137" s="32">
        <f>SUM(E133:E136)</f>
        <v>15699867</v>
      </c>
      <c r="F137" s="32">
        <f>SUM(F133:F136)</f>
        <v>3470116</v>
      </c>
      <c r="G137" s="37">
        <f t="shared" ref="G137:G170" si="28">IF(($D137     =0),0,($F137     /$D137     ))</f>
        <v>0.22102836922121696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3470116</v>
      </c>
      <c r="O137" s="37">
        <f t="shared" ref="O137:O170" si="32">IF(($D137     =0),0,($N137     /$D137     ))</f>
        <v>0.22102836922121696</v>
      </c>
      <c r="P137" s="32">
        <f>SUM(P133:P136)</f>
        <v>3577847</v>
      </c>
      <c r="Q137" s="32">
        <f>SUM(Q133:Q136)</f>
        <v>14453456</v>
      </c>
      <c r="R137" s="32">
        <f>SUM(R133:R136)</f>
        <v>15346855</v>
      </c>
      <c r="S137" s="32">
        <f>SUM(S133:S136)</f>
        <v>3577847</v>
      </c>
      <c r="T137" s="37">
        <f t="shared" ref="T137:T170" si="33">IF(($Q137     =0),0,($S137     /$Q137     ))</f>
        <v>0.2475426638445504</v>
      </c>
      <c r="U137" s="37">
        <f t="shared" ref="U137:U170" si="34">IF(($P137     =0),0,(($F137     /$P137     )-1))</f>
        <v>-3.0110566494319091E-2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0</v>
      </c>
      <c r="E138" s="31">
        <v>0</v>
      </c>
      <c r="F138" s="31">
        <v>0</v>
      </c>
      <c r="G138" s="36">
        <f t="shared" si="28"/>
        <v>0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0</v>
      </c>
      <c r="O138" s="36">
        <f t="shared" si="32"/>
        <v>0</v>
      </c>
      <c r="P138" s="31">
        <v>0</v>
      </c>
      <c r="Q138" s="31">
        <v>0</v>
      </c>
      <c r="R138" s="31">
        <v>0</v>
      </c>
      <c r="S138" s="31">
        <v>0</v>
      </c>
      <c r="T138" s="36">
        <f t="shared" si="33"/>
        <v>0</v>
      </c>
      <c r="U138" s="36">
        <f t="shared" si="34"/>
        <v>0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0</v>
      </c>
      <c r="E139" s="31">
        <v>0</v>
      </c>
      <c r="F139" s="31">
        <v>0</v>
      </c>
      <c r="G139" s="36">
        <f t="shared" si="28"/>
        <v>0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0</v>
      </c>
      <c r="O139" s="36">
        <f t="shared" si="32"/>
        <v>0</v>
      </c>
      <c r="P139" s="31">
        <v>0</v>
      </c>
      <c r="Q139" s="31">
        <v>0</v>
      </c>
      <c r="R139" s="31">
        <v>0</v>
      </c>
      <c r="S139" s="31">
        <v>0</v>
      </c>
      <c r="T139" s="36">
        <f t="shared" si="33"/>
        <v>0</v>
      </c>
      <c r="U139" s="36">
        <f t="shared" si="34"/>
        <v>0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0</v>
      </c>
      <c r="E140" s="31">
        <v>0</v>
      </c>
      <c r="F140" s="31">
        <v>0</v>
      </c>
      <c r="G140" s="36">
        <f t="shared" si="28"/>
        <v>0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0</v>
      </c>
      <c r="O140" s="36">
        <f t="shared" si="32"/>
        <v>0</v>
      </c>
      <c r="P140" s="31">
        <v>0</v>
      </c>
      <c r="Q140" s="31">
        <v>0</v>
      </c>
      <c r="R140" s="31">
        <v>0</v>
      </c>
      <c r="S140" s="31">
        <v>0</v>
      </c>
      <c r="T140" s="36">
        <f t="shared" si="33"/>
        <v>0</v>
      </c>
      <c r="U140" s="36">
        <f t="shared" si="34"/>
        <v>0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52174</v>
      </c>
      <c r="E141" s="31">
        <v>52174</v>
      </c>
      <c r="F141" s="31">
        <v>0</v>
      </c>
      <c r="G141" s="36">
        <f t="shared" si="28"/>
        <v>0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0</v>
      </c>
      <c r="O141" s="36">
        <f t="shared" si="32"/>
        <v>0</v>
      </c>
      <c r="P141" s="31">
        <v>0</v>
      </c>
      <c r="Q141" s="31">
        <v>0</v>
      </c>
      <c r="R141" s="31">
        <v>0</v>
      </c>
      <c r="S141" s="31">
        <v>0</v>
      </c>
      <c r="T141" s="36">
        <f t="shared" si="33"/>
        <v>0</v>
      </c>
      <c r="U141" s="36">
        <f t="shared" si="34"/>
        <v>0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45000</v>
      </c>
      <c r="E142" s="31">
        <v>45000</v>
      </c>
      <c r="F142" s="31">
        <v>0</v>
      </c>
      <c r="G142" s="36">
        <f t="shared" si="28"/>
        <v>0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0</v>
      </c>
      <c r="O142" s="36">
        <f t="shared" si="32"/>
        <v>0</v>
      </c>
      <c r="P142" s="31">
        <v>0</v>
      </c>
      <c r="Q142" s="31">
        <v>139131</v>
      </c>
      <c r="R142" s="31">
        <v>130435</v>
      </c>
      <c r="S142" s="31">
        <v>0</v>
      </c>
      <c r="T142" s="36">
        <f t="shared" si="33"/>
        <v>0</v>
      </c>
      <c r="U142" s="36">
        <f t="shared" si="34"/>
        <v>0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14733555</v>
      </c>
      <c r="E143" s="31">
        <v>14733555</v>
      </c>
      <c r="F143" s="31">
        <v>3199928</v>
      </c>
      <c r="G143" s="36">
        <f t="shared" si="28"/>
        <v>0.21718641563424443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3199928</v>
      </c>
      <c r="O143" s="36">
        <f t="shared" si="32"/>
        <v>0.21718641563424443</v>
      </c>
      <c r="P143" s="31">
        <v>3054801</v>
      </c>
      <c r="Q143" s="31">
        <v>12377632</v>
      </c>
      <c r="R143" s="31">
        <v>12377632</v>
      </c>
      <c r="S143" s="31">
        <v>3054801</v>
      </c>
      <c r="T143" s="36">
        <f t="shared" si="33"/>
        <v>0.24680011491697282</v>
      </c>
      <c r="U143" s="36">
        <f t="shared" si="34"/>
        <v>4.7507840936283685E-2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14830729</v>
      </c>
      <c r="E144" s="32">
        <f>SUM(E138:E143)</f>
        <v>14830729</v>
      </c>
      <c r="F144" s="32">
        <f>SUM(F138:F143)</f>
        <v>3199928</v>
      </c>
      <c r="G144" s="37">
        <f t="shared" si="28"/>
        <v>0.21576336537468926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3199928</v>
      </c>
      <c r="O144" s="37">
        <f t="shared" si="32"/>
        <v>0.21576336537468926</v>
      </c>
      <c r="P144" s="32">
        <f>SUM(P138:P143)</f>
        <v>3054801</v>
      </c>
      <c r="Q144" s="32">
        <f>SUM(Q138:Q143)</f>
        <v>12516763</v>
      </c>
      <c r="R144" s="32">
        <f>SUM(R138:R143)</f>
        <v>12508067</v>
      </c>
      <c r="S144" s="32">
        <f>SUM(S138:S143)</f>
        <v>3054801</v>
      </c>
      <c r="T144" s="37">
        <f t="shared" si="33"/>
        <v>0.24405679008222814</v>
      </c>
      <c r="U144" s="37">
        <f t="shared" si="34"/>
        <v>4.7507840936283685E-2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279677</v>
      </c>
      <c r="E145" s="31">
        <v>279677</v>
      </c>
      <c r="F145" s="31">
        <v>0</v>
      </c>
      <c r="G145" s="36">
        <f t="shared" si="28"/>
        <v>0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0</v>
      </c>
      <c r="O145" s="36">
        <f t="shared" si="32"/>
        <v>0</v>
      </c>
      <c r="P145" s="31">
        <v>0</v>
      </c>
      <c r="Q145" s="31">
        <v>0</v>
      </c>
      <c r="R145" s="31">
        <v>0</v>
      </c>
      <c r="S145" s="31">
        <v>0</v>
      </c>
      <c r="T145" s="36">
        <f t="shared" si="33"/>
        <v>0</v>
      </c>
      <c r="U145" s="36">
        <f t="shared" si="34"/>
        <v>0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630435</v>
      </c>
      <c r="E146" s="31">
        <v>630435</v>
      </c>
      <c r="F146" s="31">
        <v>98300</v>
      </c>
      <c r="G146" s="36">
        <f t="shared" si="28"/>
        <v>0.15592408416410891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98300</v>
      </c>
      <c r="O146" s="36">
        <f t="shared" si="32"/>
        <v>0.15592408416410891</v>
      </c>
      <c r="P146" s="31">
        <v>343500</v>
      </c>
      <c r="Q146" s="31">
        <v>815000</v>
      </c>
      <c r="R146" s="31">
        <v>684520</v>
      </c>
      <c r="S146" s="31">
        <v>343500</v>
      </c>
      <c r="T146" s="36">
        <f t="shared" si="33"/>
        <v>0.42147239263803682</v>
      </c>
      <c r="U146" s="36">
        <f t="shared" si="34"/>
        <v>-0.71382823871906842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0</v>
      </c>
      <c r="E147" s="31">
        <v>0</v>
      </c>
      <c r="F147" s="31">
        <v>0</v>
      </c>
      <c r="G147" s="36">
        <f t="shared" si="28"/>
        <v>0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0</v>
      </c>
      <c r="O147" s="36">
        <f t="shared" si="32"/>
        <v>0</v>
      </c>
      <c r="P147" s="31">
        <v>0</v>
      </c>
      <c r="Q147" s="31">
        <v>0</v>
      </c>
      <c r="R147" s="31">
        <v>0</v>
      </c>
      <c r="S147" s="31">
        <v>0</v>
      </c>
      <c r="T147" s="36">
        <f t="shared" si="33"/>
        <v>0</v>
      </c>
      <c r="U147" s="36">
        <f t="shared" si="34"/>
        <v>0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0</v>
      </c>
      <c r="E148" s="31">
        <v>0</v>
      </c>
      <c r="F148" s="31">
        <v>0</v>
      </c>
      <c r="G148" s="36">
        <f t="shared" si="28"/>
        <v>0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0</v>
      </c>
      <c r="O148" s="36">
        <f t="shared" si="32"/>
        <v>0</v>
      </c>
      <c r="P148" s="31">
        <v>0</v>
      </c>
      <c r="Q148" s="31">
        <v>0</v>
      </c>
      <c r="R148" s="31">
        <v>0</v>
      </c>
      <c r="S148" s="31">
        <v>0</v>
      </c>
      <c r="T148" s="36">
        <f t="shared" si="33"/>
        <v>0</v>
      </c>
      <c r="U148" s="36">
        <f t="shared" si="34"/>
        <v>0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1402006</v>
      </c>
      <c r="E149" s="31">
        <v>1402006</v>
      </c>
      <c r="F149" s="31">
        <v>0</v>
      </c>
      <c r="G149" s="36">
        <f t="shared" si="28"/>
        <v>0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0</v>
      </c>
      <c r="O149" s="36">
        <f t="shared" si="32"/>
        <v>0</v>
      </c>
      <c r="P149" s="31">
        <v>0</v>
      </c>
      <c r="Q149" s="31">
        <v>1331440</v>
      </c>
      <c r="R149" s="31">
        <v>1331440</v>
      </c>
      <c r="S149" s="31">
        <v>0</v>
      </c>
      <c r="T149" s="36">
        <f t="shared" si="33"/>
        <v>0</v>
      </c>
      <c r="U149" s="36">
        <f t="shared" si="34"/>
        <v>0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2312118</v>
      </c>
      <c r="E150" s="32">
        <f>SUM(E145:E149)</f>
        <v>2312118</v>
      </c>
      <c r="F150" s="32">
        <f>SUM(F145:F149)</f>
        <v>98300</v>
      </c>
      <c r="G150" s="37">
        <f t="shared" si="28"/>
        <v>4.2515131148150746E-2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98300</v>
      </c>
      <c r="O150" s="37">
        <f t="shared" si="32"/>
        <v>4.2515131148150746E-2</v>
      </c>
      <c r="P150" s="32">
        <f>SUM(P145:P149)</f>
        <v>343500</v>
      </c>
      <c r="Q150" s="32">
        <f>SUM(Q145:Q149)</f>
        <v>2146440</v>
      </c>
      <c r="R150" s="32">
        <f>SUM(R145:R149)</f>
        <v>2015960</v>
      </c>
      <c r="S150" s="32">
        <f>SUM(S145:S149)</f>
        <v>343500</v>
      </c>
      <c r="T150" s="37">
        <f t="shared" si="33"/>
        <v>0.16003242578408899</v>
      </c>
      <c r="U150" s="37">
        <f t="shared" si="34"/>
        <v>-0.71382823871906842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50000</v>
      </c>
      <c r="E151" s="31">
        <v>50000</v>
      </c>
      <c r="F151" s="31">
        <v>18550</v>
      </c>
      <c r="G151" s="36">
        <f t="shared" si="28"/>
        <v>0.371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18550</v>
      </c>
      <c r="O151" s="36">
        <f t="shared" si="32"/>
        <v>0.371</v>
      </c>
      <c r="P151" s="31">
        <v>0</v>
      </c>
      <c r="Q151" s="31">
        <v>100000</v>
      </c>
      <c r="R151" s="31">
        <v>50000</v>
      </c>
      <c r="S151" s="31">
        <v>0</v>
      </c>
      <c r="T151" s="36">
        <f t="shared" si="33"/>
        <v>0</v>
      </c>
      <c r="U151" s="36">
        <f t="shared" si="34"/>
        <v>0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4880400</v>
      </c>
      <c r="E152" s="31">
        <v>4880400</v>
      </c>
      <c r="F152" s="31">
        <v>1024444</v>
      </c>
      <c r="G152" s="36">
        <f t="shared" si="28"/>
        <v>0.20990984345545446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1024444</v>
      </c>
      <c r="O152" s="36">
        <f t="shared" si="32"/>
        <v>0.20990984345545446</v>
      </c>
      <c r="P152" s="31">
        <v>925640</v>
      </c>
      <c r="Q152" s="31">
        <v>2517300</v>
      </c>
      <c r="R152" s="31">
        <v>4113204</v>
      </c>
      <c r="S152" s="31">
        <v>925640</v>
      </c>
      <c r="T152" s="36">
        <f t="shared" si="33"/>
        <v>0.3677114368569499</v>
      </c>
      <c r="U152" s="36">
        <f t="shared" si="34"/>
        <v>0.10674128170779129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0</v>
      </c>
      <c r="E153" s="31">
        <v>0</v>
      </c>
      <c r="F153" s="31">
        <v>0</v>
      </c>
      <c r="G153" s="36">
        <f t="shared" si="28"/>
        <v>0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0</v>
      </c>
      <c r="O153" s="36">
        <f t="shared" si="32"/>
        <v>0</v>
      </c>
      <c r="P153" s="31">
        <v>0</v>
      </c>
      <c r="Q153" s="31">
        <v>0</v>
      </c>
      <c r="R153" s="31">
        <v>0</v>
      </c>
      <c r="S153" s="31">
        <v>0</v>
      </c>
      <c r="T153" s="36">
        <f t="shared" si="33"/>
        <v>0</v>
      </c>
      <c r="U153" s="36">
        <f t="shared" si="34"/>
        <v>0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0</v>
      </c>
      <c r="E154" s="31">
        <v>0</v>
      </c>
      <c r="F154" s="31">
        <v>0</v>
      </c>
      <c r="G154" s="36">
        <f t="shared" si="28"/>
        <v>0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0</v>
      </c>
      <c r="O154" s="36">
        <f t="shared" si="32"/>
        <v>0</v>
      </c>
      <c r="P154" s="31">
        <v>0</v>
      </c>
      <c r="Q154" s="31">
        <v>0</v>
      </c>
      <c r="R154" s="31">
        <v>0</v>
      </c>
      <c r="S154" s="31">
        <v>0</v>
      </c>
      <c r="T154" s="36">
        <f t="shared" si="33"/>
        <v>0</v>
      </c>
      <c r="U154" s="36">
        <f t="shared" si="34"/>
        <v>0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0</v>
      </c>
      <c r="E155" s="31">
        <v>0</v>
      </c>
      <c r="F155" s="31">
        <v>0</v>
      </c>
      <c r="G155" s="36">
        <f t="shared" si="28"/>
        <v>0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0</v>
      </c>
      <c r="O155" s="36">
        <f t="shared" si="32"/>
        <v>0</v>
      </c>
      <c r="P155" s="31">
        <v>0</v>
      </c>
      <c r="Q155" s="31">
        <v>0</v>
      </c>
      <c r="R155" s="31">
        <v>0</v>
      </c>
      <c r="S155" s="31">
        <v>0</v>
      </c>
      <c r="T155" s="36">
        <f t="shared" si="33"/>
        <v>0</v>
      </c>
      <c r="U155" s="36">
        <f t="shared" si="34"/>
        <v>0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0</v>
      </c>
      <c r="E156" s="31">
        <v>0</v>
      </c>
      <c r="F156" s="31">
        <v>0</v>
      </c>
      <c r="G156" s="36">
        <f t="shared" si="28"/>
        <v>0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0</v>
      </c>
      <c r="O156" s="36">
        <f t="shared" si="32"/>
        <v>0</v>
      </c>
      <c r="P156" s="31">
        <v>0</v>
      </c>
      <c r="Q156" s="31">
        <v>0</v>
      </c>
      <c r="R156" s="31">
        <v>0</v>
      </c>
      <c r="S156" s="31">
        <v>0</v>
      </c>
      <c r="T156" s="36">
        <f t="shared" si="33"/>
        <v>0</v>
      </c>
      <c r="U156" s="36">
        <f t="shared" si="34"/>
        <v>0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4930400</v>
      </c>
      <c r="E157" s="32">
        <f>SUM(E151:E156)</f>
        <v>4930400</v>
      </c>
      <c r="F157" s="32">
        <f>SUM(F151:F156)</f>
        <v>1042994</v>
      </c>
      <c r="G157" s="37">
        <f t="shared" si="28"/>
        <v>0.21154348531559306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1042994</v>
      </c>
      <c r="O157" s="37">
        <f t="shared" si="32"/>
        <v>0.21154348531559306</v>
      </c>
      <c r="P157" s="32">
        <f>SUM(P151:P156)</f>
        <v>925640</v>
      </c>
      <c r="Q157" s="32">
        <f>SUM(Q151:Q156)</f>
        <v>2617300</v>
      </c>
      <c r="R157" s="32">
        <f>SUM(R151:R156)</f>
        <v>4163204</v>
      </c>
      <c r="S157" s="32">
        <f>SUM(S151:S156)</f>
        <v>925640</v>
      </c>
      <c r="T157" s="37">
        <f t="shared" si="33"/>
        <v>0.35366217093951785</v>
      </c>
      <c r="U157" s="37">
        <f t="shared" si="34"/>
        <v>0.12678147011797236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0</v>
      </c>
      <c r="E158" s="31">
        <v>0</v>
      </c>
      <c r="F158" s="31">
        <v>0</v>
      </c>
      <c r="G158" s="36">
        <f t="shared" si="28"/>
        <v>0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0</v>
      </c>
      <c r="O158" s="36">
        <f t="shared" si="32"/>
        <v>0</v>
      </c>
      <c r="P158" s="31">
        <v>0</v>
      </c>
      <c r="Q158" s="31">
        <v>0</v>
      </c>
      <c r="R158" s="31">
        <v>0</v>
      </c>
      <c r="S158" s="31">
        <v>0</v>
      </c>
      <c r="T158" s="36">
        <f t="shared" si="33"/>
        <v>0</v>
      </c>
      <c r="U158" s="36">
        <f t="shared" si="34"/>
        <v>0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0</v>
      </c>
      <c r="E159" s="31">
        <v>0</v>
      </c>
      <c r="F159" s="31">
        <v>0</v>
      </c>
      <c r="G159" s="36">
        <f t="shared" si="28"/>
        <v>0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0</v>
      </c>
      <c r="O159" s="36">
        <f t="shared" si="32"/>
        <v>0</v>
      </c>
      <c r="P159" s="31">
        <v>0</v>
      </c>
      <c r="Q159" s="31">
        <v>0</v>
      </c>
      <c r="R159" s="31">
        <v>0</v>
      </c>
      <c r="S159" s="31">
        <v>0</v>
      </c>
      <c r="T159" s="36">
        <f t="shared" si="33"/>
        <v>0</v>
      </c>
      <c r="U159" s="36">
        <f t="shared" si="34"/>
        <v>0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0</v>
      </c>
      <c r="E160" s="31">
        <v>0</v>
      </c>
      <c r="F160" s="31">
        <v>0</v>
      </c>
      <c r="G160" s="36">
        <f t="shared" si="28"/>
        <v>0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0</v>
      </c>
      <c r="O160" s="36">
        <f t="shared" si="32"/>
        <v>0</v>
      </c>
      <c r="P160" s="31">
        <v>0</v>
      </c>
      <c r="Q160" s="31">
        <v>0</v>
      </c>
      <c r="R160" s="31">
        <v>0</v>
      </c>
      <c r="S160" s="31">
        <v>0</v>
      </c>
      <c r="T160" s="36">
        <f t="shared" si="33"/>
        <v>0</v>
      </c>
      <c r="U160" s="36">
        <f t="shared" si="34"/>
        <v>0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0</v>
      </c>
      <c r="E161" s="31">
        <v>0</v>
      </c>
      <c r="F161" s="31">
        <v>0</v>
      </c>
      <c r="G161" s="36">
        <f t="shared" si="28"/>
        <v>0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0</v>
      </c>
      <c r="O161" s="36">
        <f t="shared" si="32"/>
        <v>0</v>
      </c>
      <c r="P161" s="31">
        <v>0</v>
      </c>
      <c r="Q161" s="31">
        <v>0</v>
      </c>
      <c r="R161" s="31">
        <v>0</v>
      </c>
      <c r="S161" s="31">
        <v>0</v>
      </c>
      <c r="T161" s="36">
        <f t="shared" si="33"/>
        <v>0</v>
      </c>
      <c r="U161" s="36">
        <f t="shared" si="34"/>
        <v>0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18737375</v>
      </c>
      <c r="E162" s="31">
        <v>18737375</v>
      </c>
      <c r="F162" s="31">
        <v>3819456</v>
      </c>
      <c r="G162" s="36">
        <f t="shared" si="28"/>
        <v>0.20384157332603953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3819456</v>
      </c>
      <c r="O162" s="36">
        <f t="shared" si="32"/>
        <v>0.20384157332603953</v>
      </c>
      <c r="P162" s="31">
        <v>4119913</v>
      </c>
      <c r="Q162" s="31">
        <v>18304704</v>
      </c>
      <c r="R162" s="31">
        <v>17861664</v>
      </c>
      <c r="S162" s="31">
        <v>4119913</v>
      </c>
      <c r="T162" s="36">
        <f t="shared" si="33"/>
        <v>0.22507400283555529</v>
      </c>
      <c r="U162" s="36">
        <f t="shared" si="34"/>
        <v>-7.292799629506741E-2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18737375</v>
      </c>
      <c r="E163" s="32">
        <f>SUM(E158:E162)</f>
        <v>18737375</v>
      </c>
      <c r="F163" s="32">
        <f>SUM(F158:F162)</f>
        <v>3819456</v>
      </c>
      <c r="G163" s="37">
        <f t="shared" si="28"/>
        <v>0.20384157332603953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3819456</v>
      </c>
      <c r="O163" s="37">
        <f t="shared" si="32"/>
        <v>0.20384157332603953</v>
      </c>
      <c r="P163" s="32">
        <f>SUM(P158:P162)</f>
        <v>4119913</v>
      </c>
      <c r="Q163" s="32">
        <f>SUM(Q158:Q162)</f>
        <v>18304704</v>
      </c>
      <c r="R163" s="32">
        <f>SUM(R158:R162)</f>
        <v>17861664</v>
      </c>
      <c r="S163" s="32">
        <f>SUM(S158:S162)</f>
        <v>4119913</v>
      </c>
      <c r="T163" s="37">
        <f t="shared" si="33"/>
        <v>0.22507400283555529</v>
      </c>
      <c r="U163" s="37">
        <f t="shared" si="34"/>
        <v>-7.292799629506741E-2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0</v>
      </c>
      <c r="E164" s="31">
        <v>0</v>
      </c>
      <c r="F164" s="31">
        <v>0</v>
      </c>
      <c r="G164" s="36">
        <f t="shared" si="28"/>
        <v>0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0</v>
      </c>
      <c r="O164" s="36">
        <f t="shared" si="32"/>
        <v>0</v>
      </c>
      <c r="P164" s="31">
        <v>0</v>
      </c>
      <c r="Q164" s="31">
        <v>0</v>
      </c>
      <c r="R164" s="31">
        <v>0</v>
      </c>
      <c r="S164" s="31">
        <v>0</v>
      </c>
      <c r="T164" s="36">
        <f t="shared" si="33"/>
        <v>0</v>
      </c>
      <c r="U164" s="36">
        <f t="shared" si="34"/>
        <v>0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0</v>
      </c>
      <c r="E165" s="31">
        <v>0</v>
      </c>
      <c r="F165" s="31">
        <v>0</v>
      </c>
      <c r="G165" s="36">
        <f t="shared" si="28"/>
        <v>0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0</v>
      </c>
      <c r="O165" s="36">
        <f t="shared" si="32"/>
        <v>0</v>
      </c>
      <c r="P165" s="31">
        <v>0</v>
      </c>
      <c r="Q165" s="31">
        <v>0</v>
      </c>
      <c r="R165" s="31">
        <v>0</v>
      </c>
      <c r="S165" s="31">
        <v>0</v>
      </c>
      <c r="T165" s="36">
        <f t="shared" si="33"/>
        <v>0</v>
      </c>
      <c r="U165" s="36">
        <f t="shared" si="34"/>
        <v>0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0</v>
      </c>
      <c r="E166" s="31">
        <v>0</v>
      </c>
      <c r="F166" s="31">
        <v>0</v>
      </c>
      <c r="G166" s="36">
        <f t="shared" si="28"/>
        <v>0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0</v>
      </c>
      <c r="O166" s="36">
        <f t="shared" si="32"/>
        <v>0</v>
      </c>
      <c r="P166" s="31">
        <v>0</v>
      </c>
      <c r="Q166" s="31">
        <v>0</v>
      </c>
      <c r="R166" s="31">
        <v>0</v>
      </c>
      <c r="S166" s="31">
        <v>0</v>
      </c>
      <c r="T166" s="36">
        <f t="shared" si="33"/>
        <v>0</v>
      </c>
      <c r="U166" s="36">
        <f t="shared" si="34"/>
        <v>0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0</v>
      </c>
      <c r="E167" s="31">
        <v>0</v>
      </c>
      <c r="F167" s="31">
        <v>0</v>
      </c>
      <c r="G167" s="36">
        <f t="shared" si="28"/>
        <v>0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0</v>
      </c>
      <c r="O167" s="36">
        <f t="shared" si="32"/>
        <v>0</v>
      </c>
      <c r="P167" s="31">
        <v>0</v>
      </c>
      <c r="Q167" s="31">
        <v>0</v>
      </c>
      <c r="R167" s="31">
        <v>0</v>
      </c>
      <c r="S167" s="31">
        <v>0</v>
      </c>
      <c r="T167" s="36">
        <f t="shared" si="33"/>
        <v>0</v>
      </c>
      <c r="U167" s="36">
        <f t="shared" si="34"/>
        <v>0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0</v>
      </c>
      <c r="E168" s="31">
        <v>0</v>
      </c>
      <c r="F168" s="31">
        <v>0</v>
      </c>
      <c r="G168" s="36">
        <f t="shared" si="28"/>
        <v>0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0</v>
      </c>
      <c r="O168" s="36">
        <f t="shared" si="32"/>
        <v>0</v>
      </c>
      <c r="P168" s="31">
        <v>0</v>
      </c>
      <c r="Q168" s="31">
        <v>0</v>
      </c>
      <c r="R168" s="31">
        <v>0</v>
      </c>
      <c r="S168" s="31">
        <v>0</v>
      </c>
      <c r="T168" s="36">
        <f t="shared" si="33"/>
        <v>0</v>
      </c>
      <c r="U168" s="36">
        <f t="shared" si="34"/>
        <v>0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0</v>
      </c>
      <c r="E169" s="32">
        <f>SUM(E164:E168)</f>
        <v>0</v>
      </c>
      <c r="F169" s="32">
        <f>SUM(F164:F168)</f>
        <v>0</v>
      </c>
      <c r="G169" s="37">
        <f t="shared" si="28"/>
        <v>0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0</v>
      </c>
      <c r="O169" s="37">
        <f t="shared" si="32"/>
        <v>0</v>
      </c>
      <c r="P169" s="32">
        <f>SUM(P164:P168)</f>
        <v>0</v>
      </c>
      <c r="Q169" s="32">
        <f>SUM(Q164:Q168)</f>
        <v>0</v>
      </c>
      <c r="R169" s="32">
        <f>SUM(R164:R168)</f>
        <v>0</v>
      </c>
      <c r="S169" s="32">
        <f>SUM(S164:S168)</f>
        <v>0</v>
      </c>
      <c r="T169" s="37">
        <f t="shared" si="33"/>
        <v>0</v>
      </c>
      <c r="U169" s="37">
        <f t="shared" si="34"/>
        <v>0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783262005</v>
      </c>
      <c r="E170" s="32">
        <f>SUM(E105,E107:E111,E113:E120,E122:E125,E127:E131,E133:E136,E138:E143,E145:E149,E151:E156,E158:E162,E164:E168)</f>
        <v>783262005</v>
      </c>
      <c r="F170" s="32">
        <f>SUM(F105,F107:F111,F113:F120,F122:F125,F127:F131,F133:F136,F138:F143,F145:F149,F151:F156,F158:F162,F164:F168)</f>
        <v>165700502</v>
      </c>
      <c r="G170" s="37">
        <f t="shared" si="28"/>
        <v>0.21155181911319698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165700502</v>
      </c>
      <c r="O170" s="37">
        <f t="shared" si="32"/>
        <v>0.21155181911319698</v>
      </c>
      <c r="P170" s="32">
        <f>SUM(P105,P107:P111,P113:P120,P122:P125,P127:P131,P133:P136,P138:P143,P145:P149,P151:P156,P158:P162,P164:P168)</f>
        <v>160894410</v>
      </c>
      <c r="Q170" s="32">
        <f>SUM(Q105,Q107:Q111,Q113:Q120,Q122:Q125,Q127:Q131,Q133:Q136,Q138:Q143,Q145:Q149,Q151:Q156,Q158:Q162,Q164:Q168)</f>
        <v>758549955</v>
      </c>
      <c r="R170" s="32">
        <f>SUM(R105,R107:R111,R113:R120,R122:R125,R127:R131,R133:R136,R138:R143,R145:R149,R151:R156,R158:R162,R164:R168)</f>
        <v>770133305</v>
      </c>
      <c r="S170" s="32">
        <f>SUM(S105,S107:S111,S113:S120,S122:S125,S127:S131,S133:S136,S138:S143,S145:S149,S151:S156,S158:S162,S164:S168)</f>
        <v>160894410</v>
      </c>
      <c r="T170" s="37">
        <f t="shared" si="33"/>
        <v>0.21210786308727683</v>
      </c>
      <c r="U170" s="37">
        <f t="shared" si="34"/>
        <v>2.9871093719166408E-2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0</v>
      </c>
      <c r="E173" s="31">
        <v>0</v>
      </c>
      <c r="F173" s="31">
        <v>0</v>
      </c>
      <c r="G173" s="36">
        <f t="shared" ref="G173:G205" si="35">IF(($D173     =0),0,($F173     /$D173     ))</f>
        <v>0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0</v>
      </c>
      <c r="O173" s="36">
        <f t="shared" ref="O173:O205" si="39">IF(($D173     =0),0,($N173     /$D173     ))</f>
        <v>0</v>
      </c>
      <c r="P173" s="31">
        <v>0</v>
      </c>
      <c r="Q173" s="31">
        <v>0</v>
      </c>
      <c r="R173" s="31">
        <v>0</v>
      </c>
      <c r="S173" s="31">
        <v>0</v>
      </c>
      <c r="T173" s="36">
        <f t="shared" ref="T173:T205" si="40">IF(($Q173     =0),0,($S173     /$Q173     ))</f>
        <v>0</v>
      </c>
      <c r="U173" s="36">
        <f t="shared" ref="U173:U205" si="41">IF(($P173     =0),0,(($F173     /$P173     )-1))</f>
        <v>0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0</v>
      </c>
      <c r="E174" s="31">
        <v>0</v>
      </c>
      <c r="F174" s="31">
        <v>0</v>
      </c>
      <c r="G174" s="36">
        <f t="shared" si="35"/>
        <v>0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0</v>
      </c>
      <c r="O174" s="36">
        <f t="shared" si="39"/>
        <v>0</v>
      </c>
      <c r="P174" s="31">
        <v>0</v>
      </c>
      <c r="Q174" s="31">
        <v>0</v>
      </c>
      <c r="R174" s="31">
        <v>0</v>
      </c>
      <c r="S174" s="31">
        <v>0</v>
      </c>
      <c r="T174" s="36">
        <f t="shared" si="40"/>
        <v>0</v>
      </c>
      <c r="U174" s="36">
        <f t="shared" si="41"/>
        <v>0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9255811</v>
      </c>
      <c r="E175" s="31">
        <v>9255811</v>
      </c>
      <c r="F175" s="31">
        <v>1858628</v>
      </c>
      <c r="G175" s="36">
        <f t="shared" si="35"/>
        <v>0.20080660679004789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1858628</v>
      </c>
      <c r="O175" s="36">
        <f t="shared" si="39"/>
        <v>0.20080660679004789</v>
      </c>
      <c r="P175" s="31">
        <v>2043711</v>
      </c>
      <c r="Q175" s="31">
        <v>8800947</v>
      </c>
      <c r="R175" s="31">
        <v>8786947</v>
      </c>
      <c r="S175" s="31">
        <v>2043711</v>
      </c>
      <c r="T175" s="36">
        <f t="shared" si="40"/>
        <v>0.23221489687416594</v>
      </c>
      <c r="U175" s="36">
        <f t="shared" si="41"/>
        <v>-9.0562217456382044E-2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15016759</v>
      </c>
      <c r="E176" s="31">
        <v>15016759</v>
      </c>
      <c r="F176" s="31">
        <v>3125532</v>
      </c>
      <c r="G176" s="36">
        <f t="shared" si="35"/>
        <v>0.20813625629871266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3125532</v>
      </c>
      <c r="O176" s="36">
        <f t="shared" si="39"/>
        <v>0.20813625629871266</v>
      </c>
      <c r="P176" s="31">
        <v>3118786</v>
      </c>
      <c r="Q176" s="31">
        <v>13769003</v>
      </c>
      <c r="R176" s="31">
        <v>14321501</v>
      </c>
      <c r="S176" s="31">
        <v>3118786</v>
      </c>
      <c r="T176" s="36">
        <f t="shared" si="40"/>
        <v>0.22650775804174056</v>
      </c>
      <c r="U176" s="36">
        <f t="shared" si="41"/>
        <v>2.1630211242451569E-3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0</v>
      </c>
      <c r="E177" s="31">
        <v>0</v>
      </c>
      <c r="F177" s="31">
        <v>0</v>
      </c>
      <c r="G177" s="36">
        <f t="shared" si="35"/>
        <v>0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0</v>
      </c>
      <c r="O177" s="36">
        <f t="shared" si="39"/>
        <v>0</v>
      </c>
      <c r="P177" s="31">
        <v>0</v>
      </c>
      <c r="Q177" s="31">
        <v>0</v>
      </c>
      <c r="R177" s="31">
        <v>0</v>
      </c>
      <c r="S177" s="31">
        <v>0</v>
      </c>
      <c r="T177" s="36">
        <f t="shared" si="40"/>
        <v>0</v>
      </c>
      <c r="U177" s="36">
        <f t="shared" si="41"/>
        <v>0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33008913</v>
      </c>
      <c r="E178" s="31">
        <v>33008913</v>
      </c>
      <c r="F178" s="31">
        <v>10708547</v>
      </c>
      <c r="G178" s="36">
        <f t="shared" si="35"/>
        <v>0.32441380302344403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10708547</v>
      </c>
      <c r="O178" s="36">
        <f t="shared" si="39"/>
        <v>0.32441380302344403</v>
      </c>
      <c r="P178" s="31">
        <v>10271911</v>
      </c>
      <c r="Q178" s="31">
        <v>31294560</v>
      </c>
      <c r="R178" s="31">
        <v>35010049</v>
      </c>
      <c r="S178" s="31">
        <v>10271911</v>
      </c>
      <c r="T178" s="36">
        <f t="shared" si="40"/>
        <v>0.3282331178326201</v>
      </c>
      <c r="U178" s="36">
        <f t="shared" si="41"/>
        <v>4.2507767055224743E-2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57281483</v>
      </c>
      <c r="E179" s="32">
        <f>SUM(E173:E178)</f>
        <v>57281483</v>
      </c>
      <c r="F179" s="32">
        <f>SUM(F173:F178)</f>
        <v>15692707</v>
      </c>
      <c r="G179" s="37">
        <f t="shared" si="35"/>
        <v>0.27395776397758415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15692707</v>
      </c>
      <c r="O179" s="37">
        <f t="shared" si="39"/>
        <v>0.27395776397758415</v>
      </c>
      <c r="P179" s="32">
        <f>SUM(P173:P178)</f>
        <v>15434408</v>
      </c>
      <c r="Q179" s="32">
        <f>SUM(Q173:Q178)</f>
        <v>53864510</v>
      </c>
      <c r="R179" s="32">
        <f>SUM(R173:R178)</f>
        <v>58118497</v>
      </c>
      <c r="S179" s="32">
        <f>SUM(S173:S178)</f>
        <v>15434408</v>
      </c>
      <c r="T179" s="37">
        <f t="shared" si="40"/>
        <v>0.28654132377701014</v>
      </c>
      <c r="U179" s="37">
        <f t="shared" si="41"/>
        <v>1.673527096082994E-2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0</v>
      </c>
      <c r="E180" s="31">
        <v>0</v>
      </c>
      <c r="F180" s="31">
        <v>0</v>
      </c>
      <c r="G180" s="36">
        <f t="shared" si="35"/>
        <v>0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0</v>
      </c>
      <c r="O180" s="36">
        <f t="shared" si="39"/>
        <v>0</v>
      </c>
      <c r="P180" s="31">
        <v>0</v>
      </c>
      <c r="Q180" s="31">
        <v>0</v>
      </c>
      <c r="R180" s="31">
        <v>0</v>
      </c>
      <c r="S180" s="31">
        <v>0</v>
      </c>
      <c r="T180" s="36">
        <f t="shared" si="40"/>
        <v>0</v>
      </c>
      <c r="U180" s="36">
        <f t="shared" si="41"/>
        <v>0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0</v>
      </c>
      <c r="E181" s="31">
        <v>0</v>
      </c>
      <c r="F181" s="31">
        <v>0</v>
      </c>
      <c r="G181" s="36">
        <f t="shared" si="35"/>
        <v>0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0</v>
      </c>
      <c r="O181" s="36">
        <f t="shared" si="39"/>
        <v>0</v>
      </c>
      <c r="P181" s="31">
        <v>0</v>
      </c>
      <c r="Q181" s="31">
        <v>0</v>
      </c>
      <c r="R181" s="31">
        <v>0</v>
      </c>
      <c r="S181" s="31">
        <v>0</v>
      </c>
      <c r="T181" s="36">
        <f t="shared" si="40"/>
        <v>0</v>
      </c>
      <c r="U181" s="36">
        <f t="shared" si="41"/>
        <v>0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3643320</v>
      </c>
      <c r="E182" s="31">
        <v>3643320</v>
      </c>
      <c r="F182" s="31">
        <v>258899</v>
      </c>
      <c r="G182" s="36">
        <f t="shared" si="35"/>
        <v>7.1061284762249821E-2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258899</v>
      </c>
      <c r="O182" s="36">
        <f t="shared" si="39"/>
        <v>7.1061284762249821E-2</v>
      </c>
      <c r="P182" s="31">
        <v>464182</v>
      </c>
      <c r="Q182" s="31">
        <v>2471650</v>
      </c>
      <c r="R182" s="31">
        <v>3459943</v>
      </c>
      <c r="S182" s="31">
        <v>464182</v>
      </c>
      <c r="T182" s="36">
        <f t="shared" si="40"/>
        <v>0.18780248012461312</v>
      </c>
      <c r="U182" s="36">
        <f t="shared" si="41"/>
        <v>-0.44224679112934151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0</v>
      </c>
      <c r="E183" s="31">
        <v>0</v>
      </c>
      <c r="F183" s="31">
        <v>0</v>
      </c>
      <c r="G183" s="36">
        <f t="shared" si="35"/>
        <v>0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0</v>
      </c>
      <c r="O183" s="36">
        <f t="shared" si="39"/>
        <v>0</v>
      </c>
      <c r="P183" s="31">
        <v>0</v>
      </c>
      <c r="Q183" s="31">
        <v>0</v>
      </c>
      <c r="R183" s="31">
        <v>0</v>
      </c>
      <c r="S183" s="31">
        <v>0</v>
      </c>
      <c r="T183" s="36">
        <f t="shared" si="40"/>
        <v>0</v>
      </c>
      <c r="U183" s="36">
        <f t="shared" si="41"/>
        <v>0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3167763</v>
      </c>
      <c r="E184" s="31">
        <v>3167763</v>
      </c>
      <c r="F184" s="31">
        <v>205598</v>
      </c>
      <c r="G184" s="36">
        <f t="shared" si="35"/>
        <v>6.4903214034635795E-2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205598</v>
      </c>
      <c r="O184" s="36">
        <f t="shared" si="39"/>
        <v>6.4903214034635795E-2</v>
      </c>
      <c r="P184" s="31">
        <v>160126</v>
      </c>
      <c r="Q184" s="31">
        <v>2640015</v>
      </c>
      <c r="R184" s="31">
        <v>1618540</v>
      </c>
      <c r="S184" s="31">
        <v>160126</v>
      </c>
      <c r="T184" s="36">
        <f t="shared" si="40"/>
        <v>6.0653443256951191E-2</v>
      </c>
      <c r="U184" s="36">
        <f t="shared" si="41"/>
        <v>0.28397636860971986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6811083</v>
      </c>
      <c r="E185" s="32">
        <f>SUM(E180:E184)</f>
        <v>6811083</v>
      </c>
      <c r="F185" s="32">
        <f>SUM(F180:F184)</f>
        <v>464497</v>
      </c>
      <c r="G185" s="37">
        <f t="shared" si="35"/>
        <v>6.8197230895585909E-2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464497</v>
      </c>
      <c r="O185" s="37">
        <f t="shared" si="39"/>
        <v>6.8197230895585909E-2</v>
      </c>
      <c r="P185" s="32">
        <f>SUM(P180:P184)</f>
        <v>624308</v>
      </c>
      <c r="Q185" s="32">
        <f>SUM(Q180:Q184)</f>
        <v>5111665</v>
      </c>
      <c r="R185" s="32">
        <f>SUM(R180:R184)</f>
        <v>5078483</v>
      </c>
      <c r="S185" s="32">
        <f>SUM(S180:S184)</f>
        <v>624308</v>
      </c>
      <c r="T185" s="37">
        <f t="shared" si="40"/>
        <v>0.12213398178480006</v>
      </c>
      <c r="U185" s="37">
        <f t="shared" si="41"/>
        <v>-0.25598102218776631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0</v>
      </c>
      <c r="E186" s="31">
        <v>0</v>
      </c>
      <c r="F186" s="31">
        <v>0</v>
      </c>
      <c r="G186" s="36">
        <f t="shared" si="35"/>
        <v>0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0</v>
      </c>
      <c r="O186" s="36">
        <f t="shared" si="39"/>
        <v>0</v>
      </c>
      <c r="P186" s="31">
        <v>0</v>
      </c>
      <c r="Q186" s="31">
        <v>0</v>
      </c>
      <c r="R186" s="31">
        <v>0</v>
      </c>
      <c r="S186" s="31">
        <v>0</v>
      </c>
      <c r="T186" s="36">
        <f t="shared" si="40"/>
        <v>0</v>
      </c>
      <c r="U186" s="36">
        <f t="shared" si="41"/>
        <v>0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0</v>
      </c>
      <c r="E187" s="31">
        <v>0</v>
      </c>
      <c r="F187" s="31">
        <v>0</v>
      </c>
      <c r="G187" s="36">
        <f t="shared" si="35"/>
        <v>0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0</v>
      </c>
      <c r="O187" s="36">
        <f t="shared" si="39"/>
        <v>0</v>
      </c>
      <c r="P187" s="31">
        <v>0</v>
      </c>
      <c r="Q187" s="31">
        <v>0</v>
      </c>
      <c r="R187" s="31">
        <v>0</v>
      </c>
      <c r="S187" s="31">
        <v>0</v>
      </c>
      <c r="T187" s="36">
        <f t="shared" si="40"/>
        <v>0</v>
      </c>
      <c r="U187" s="36">
        <f t="shared" si="41"/>
        <v>0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8017348</v>
      </c>
      <c r="E188" s="31">
        <v>8017348</v>
      </c>
      <c r="F188" s="31">
        <v>3107544</v>
      </c>
      <c r="G188" s="36">
        <f t="shared" si="35"/>
        <v>0.3876024840134169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3107544</v>
      </c>
      <c r="O188" s="36">
        <f t="shared" si="39"/>
        <v>0.3876024840134169</v>
      </c>
      <c r="P188" s="31">
        <v>1526475</v>
      </c>
      <c r="Q188" s="31">
        <v>7351954</v>
      </c>
      <c r="R188" s="31">
        <v>7442958</v>
      </c>
      <c r="S188" s="31">
        <v>1526475</v>
      </c>
      <c r="T188" s="36">
        <f t="shared" si="40"/>
        <v>0.20762847536858908</v>
      </c>
      <c r="U188" s="36">
        <f t="shared" si="41"/>
        <v>1.0357647521249937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0</v>
      </c>
      <c r="E189" s="31">
        <v>0</v>
      </c>
      <c r="F189" s="31">
        <v>0</v>
      </c>
      <c r="G189" s="36">
        <f t="shared" si="35"/>
        <v>0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0</v>
      </c>
      <c r="O189" s="36">
        <f t="shared" si="39"/>
        <v>0</v>
      </c>
      <c r="P189" s="31">
        <v>0</v>
      </c>
      <c r="Q189" s="31">
        <v>0</v>
      </c>
      <c r="R189" s="31">
        <v>0</v>
      </c>
      <c r="S189" s="31">
        <v>0</v>
      </c>
      <c r="T189" s="36">
        <f t="shared" si="40"/>
        <v>0</v>
      </c>
      <c r="U189" s="36">
        <f t="shared" si="41"/>
        <v>0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23449000</v>
      </c>
      <c r="E190" s="31">
        <v>23449000</v>
      </c>
      <c r="F190" s="31">
        <v>4736994</v>
      </c>
      <c r="G190" s="36">
        <f t="shared" si="35"/>
        <v>0.20201262313957952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4736994</v>
      </c>
      <c r="O190" s="36">
        <f t="shared" si="39"/>
        <v>0.20201262313957952</v>
      </c>
      <c r="P190" s="31">
        <v>4553013</v>
      </c>
      <c r="Q190" s="31">
        <v>21716000</v>
      </c>
      <c r="R190" s="31">
        <v>22210000</v>
      </c>
      <c r="S190" s="31">
        <v>4553013</v>
      </c>
      <c r="T190" s="36">
        <f t="shared" si="40"/>
        <v>0.20966167802541905</v>
      </c>
      <c r="U190" s="36">
        <f t="shared" si="41"/>
        <v>4.040862611198337E-2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31466348</v>
      </c>
      <c r="E191" s="32">
        <f>SUM(E186:E190)</f>
        <v>31466348</v>
      </c>
      <c r="F191" s="32">
        <f>SUM(F186:F190)</f>
        <v>7844538</v>
      </c>
      <c r="G191" s="37">
        <f t="shared" si="35"/>
        <v>0.24929928315799468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7844538</v>
      </c>
      <c r="O191" s="37">
        <f t="shared" si="39"/>
        <v>0.24929928315799468</v>
      </c>
      <c r="P191" s="32">
        <f>SUM(P186:P190)</f>
        <v>6079488</v>
      </c>
      <c r="Q191" s="32">
        <f>SUM(Q186:Q190)</f>
        <v>29067954</v>
      </c>
      <c r="R191" s="32">
        <f>SUM(R186:R190)</f>
        <v>29652958</v>
      </c>
      <c r="S191" s="32">
        <f>SUM(S186:S190)</f>
        <v>6079488</v>
      </c>
      <c r="T191" s="37">
        <f t="shared" si="40"/>
        <v>0.20914743431890664</v>
      </c>
      <c r="U191" s="37">
        <f t="shared" si="41"/>
        <v>0.29032872505053064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0</v>
      </c>
      <c r="E192" s="31">
        <v>0</v>
      </c>
      <c r="F192" s="31">
        <v>0</v>
      </c>
      <c r="G192" s="36">
        <f t="shared" si="35"/>
        <v>0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0</v>
      </c>
      <c r="O192" s="36">
        <f t="shared" si="39"/>
        <v>0</v>
      </c>
      <c r="P192" s="31">
        <v>0</v>
      </c>
      <c r="Q192" s="31">
        <v>0</v>
      </c>
      <c r="R192" s="31">
        <v>0</v>
      </c>
      <c r="S192" s="31">
        <v>0</v>
      </c>
      <c r="T192" s="36">
        <f t="shared" si="40"/>
        <v>0</v>
      </c>
      <c r="U192" s="36">
        <f t="shared" si="41"/>
        <v>0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0</v>
      </c>
      <c r="E193" s="31">
        <v>0</v>
      </c>
      <c r="F193" s="31">
        <v>0</v>
      </c>
      <c r="G193" s="36">
        <f t="shared" si="35"/>
        <v>0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0</v>
      </c>
      <c r="O193" s="36">
        <f t="shared" si="39"/>
        <v>0</v>
      </c>
      <c r="P193" s="31">
        <v>0</v>
      </c>
      <c r="Q193" s="31">
        <v>0</v>
      </c>
      <c r="R193" s="31">
        <v>0</v>
      </c>
      <c r="S193" s="31">
        <v>0</v>
      </c>
      <c r="T193" s="36">
        <f t="shared" si="40"/>
        <v>0</v>
      </c>
      <c r="U193" s="36">
        <f t="shared" si="41"/>
        <v>0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0</v>
      </c>
      <c r="E194" s="31">
        <v>0</v>
      </c>
      <c r="F194" s="31">
        <v>0</v>
      </c>
      <c r="G194" s="36">
        <f t="shared" si="35"/>
        <v>0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0</v>
      </c>
      <c r="O194" s="36">
        <f t="shared" si="39"/>
        <v>0</v>
      </c>
      <c r="P194" s="31">
        <v>0</v>
      </c>
      <c r="Q194" s="31">
        <v>0</v>
      </c>
      <c r="R194" s="31">
        <v>0</v>
      </c>
      <c r="S194" s="31">
        <v>0</v>
      </c>
      <c r="T194" s="36">
        <f t="shared" si="40"/>
        <v>0</v>
      </c>
      <c r="U194" s="36">
        <f t="shared" si="41"/>
        <v>0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0</v>
      </c>
      <c r="E195" s="31">
        <v>0</v>
      </c>
      <c r="F195" s="31">
        <v>0</v>
      </c>
      <c r="G195" s="36">
        <f t="shared" si="35"/>
        <v>0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0</v>
      </c>
      <c r="O195" s="36">
        <f t="shared" si="39"/>
        <v>0</v>
      </c>
      <c r="P195" s="31">
        <v>0</v>
      </c>
      <c r="Q195" s="31">
        <v>0</v>
      </c>
      <c r="R195" s="31">
        <v>0</v>
      </c>
      <c r="S195" s="31">
        <v>0</v>
      </c>
      <c r="T195" s="36">
        <f t="shared" si="40"/>
        <v>0</v>
      </c>
      <c r="U195" s="36">
        <f t="shared" si="41"/>
        <v>0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0</v>
      </c>
      <c r="E196" s="31">
        <v>0</v>
      </c>
      <c r="F196" s="31">
        <v>0</v>
      </c>
      <c r="G196" s="36">
        <f t="shared" si="35"/>
        <v>0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0</v>
      </c>
      <c r="O196" s="36">
        <f t="shared" si="39"/>
        <v>0</v>
      </c>
      <c r="P196" s="31">
        <v>0</v>
      </c>
      <c r="Q196" s="31">
        <v>0</v>
      </c>
      <c r="R196" s="31">
        <v>0</v>
      </c>
      <c r="S196" s="31">
        <v>0</v>
      </c>
      <c r="T196" s="36">
        <f t="shared" si="40"/>
        <v>0</v>
      </c>
      <c r="U196" s="36">
        <f t="shared" si="41"/>
        <v>0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25545527</v>
      </c>
      <c r="E197" s="31">
        <v>25545527</v>
      </c>
      <c r="F197" s="31">
        <v>6193953</v>
      </c>
      <c r="G197" s="36">
        <f t="shared" si="35"/>
        <v>0.24246722332250181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6193953</v>
      </c>
      <c r="O197" s="36">
        <f t="shared" si="39"/>
        <v>0.24246722332250181</v>
      </c>
      <c r="P197" s="31">
        <v>5978811</v>
      </c>
      <c r="Q197" s="31">
        <v>25560858</v>
      </c>
      <c r="R197" s="31">
        <v>24239426</v>
      </c>
      <c r="S197" s="31">
        <v>5978811</v>
      </c>
      <c r="T197" s="36">
        <f t="shared" si="40"/>
        <v>0.23390494168857712</v>
      </c>
      <c r="U197" s="36">
        <f t="shared" si="41"/>
        <v>3.5984077770647049E-2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25545527</v>
      </c>
      <c r="E198" s="32">
        <f>SUM(E192:E197)</f>
        <v>25545527</v>
      </c>
      <c r="F198" s="32">
        <f>SUM(F192:F197)</f>
        <v>6193953</v>
      </c>
      <c r="G198" s="37">
        <f t="shared" si="35"/>
        <v>0.24246722332250181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6193953</v>
      </c>
      <c r="O198" s="37">
        <f t="shared" si="39"/>
        <v>0.24246722332250181</v>
      </c>
      <c r="P198" s="32">
        <f>SUM(P192:P197)</f>
        <v>5978811</v>
      </c>
      <c r="Q198" s="32">
        <f>SUM(Q192:Q197)</f>
        <v>25560858</v>
      </c>
      <c r="R198" s="32">
        <f>SUM(R192:R197)</f>
        <v>24239426</v>
      </c>
      <c r="S198" s="32">
        <f>SUM(S192:S197)</f>
        <v>5978811</v>
      </c>
      <c r="T198" s="37">
        <f t="shared" si="40"/>
        <v>0.23390494168857712</v>
      </c>
      <c r="U198" s="37">
        <f t="shared" si="41"/>
        <v>3.5984077770647049E-2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5721746</v>
      </c>
      <c r="E199" s="31">
        <v>5721746</v>
      </c>
      <c r="F199" s="31">
        <v>711493</v>
      </c>
      <c r="G199" s="36">
        <f t="shared" si="35"/>
        <v>0.1243489312528029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711493</v>
      </c>
      <c r="O199" s="36">
        <f t="shared" si="39"/>
        <v>0.1243489312528029</v>
      </c>
      <c r="P199" s="31">
        <v>963082</v>
      </c>
      <c r="Q199" s="31">
        <v>6171978</v>
      </c>
      <c r="R199" s="31">
        <v>6171978</v>
      </c>
      <c r="S199" s="31">
        <v>963082</v>
      </c>
      <c r="T199" s="36">
        <f t="shared" si="40"/>
        <v>0.15604106171473717</v>
      </c>
      <c r="U199" s="36">
        <f t="shared" si="41"/>
        <v>-0.26123320755657353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0</v>
      </c>
      <c r="E200" s="31">
        <v>0</v>
      </c>
      <c r="F200" s="31">
        <v>0</v>
      </c>
      <c r="G200" s="36">
        <f t="shared" si="35"/>
        <v>0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0</v>
      </c>
      <c r="O200" s="36">
        <f t="shared" si="39"/>
        <v>0</v>
      </c>
      <c r="P200" s="31">
        <v>0</v>
      </c>
      <c r="Q200" s="31">
        <v>0</v>
      </c>
      <c r="R200" s="31">
        <v>0</v>
      </c>
      <c r="S200" s="31">
        <v>0</v>
      </c>
      <c r="T200" s="36">
        <f t="shared" si="40"/>
        <v>0</v>
      </c>
      <c r="U200" s="36">
        <f t="shared" si="41"/>
        <v>0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0</v>
      </c>
      <c r="E201" s="31">
        <v>0</v>
      </c>
      <c r="F201" s="31">
        <v>0</v>
      </c>
      <c r="G201" s="36">
        <f t="shared" si="35"/>
        <v>0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0</v>
      </c>
      <c r="O201" s="36">
        <f t="shared" si="39"/>
        <v>0</v>
      </c>
      <c r="P201" s="31">
        <v>0</v>
      </c>
      <c r="Q201" s="31">
        <v>0</v>
      </c>
      <c r="R201" s="31">
        <v>0</v>
      </c>
      <c r="S201" s="31">
        <v>0</v>
      </c>
      <c r="T201" s="36">
        <f t="shared" si="40"/>
        <v>0</v>
      </c>
      <c r="U201" s="36">
        <f t="shared" si="41"/>
        <v>0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0</v>
      </c>
      <c r="E202" s="31">
        <v>0</v>
      </c>
      <c r="F202" s="31">
        <v>0</v>
      </c>
      <c r="G202" s="36">
        <f t="shared" si="35"/>
        <v>0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0</v>
      </c>
      <c r="O202" s="36">
        <f t="shared" si="39"/>
        <v>0</v>
      </c>
      <c r="P202" s="31">
        <v>0</v>
      </c>
      <c r="Q202" s="31">
        <v>0</v>
      </c>
      <c r="R202" s="31">
        <v>0</v>
      </c>
      <c r="S202" s="31">
        <v>0</v>
      </c>
      <c r="T202" s="36">
        <f t="shared" si="40"/>
        <v>0</v>
      </c>
      <c r="U202" s="36">
        <f t="shared" si="41"/>
        <v>0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0</v>
      </c>
      <c r="E203" s="31">
        <v>0</v>
      </c>
      <c r="F203" s="31">
        <v>0</v>
      </c>
      <c r="G203" s="36">
        <f t="shared" si="35"/>
        <v>0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0</v>
      </c>
      <c r="O203" s="36">
        <f t="shared" si="39"/>
        <v>0</v>
      </c>
      <c r="P203" s="31">
        <v>0</v>
      </c>
      <c r="Q203" s="31">
        <v>0</v>
      </c>
      <c r="R203" s="31">
        <v>0</v>
      </c>
      <c r="S203" s="31">
        <v>0</v>
      </c>
      <c r="T203" s="36">
        <f t="shared" si="40"/>
        <v>0</v>
      </c>
      <c r="U203" s="36">
        <f t="shared" si="41"/>
        <v>0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5721746</v>
      </c>
      <c r="E204" s="32">
        <f>SUM(E199:E203)</f>
        <v>5721746</v>
      </c>
      <c r="F204" s="32">
        <f>SUM(F199:F203)</f>
        <v>711493</v>
      </c>
      <c r="G204" s="37">
        <f t="shared" si="35"/>
        <v>0.1243489312528029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711493</v>
      </c>
      <c r="O204" s="37">
        <f t="shared" si="39"/>
        <v>0.1243489312528029</v>
      </c>
      <c r="P204" s="32">
        <f>SUM(P199:P203)</f>
        <v>963082</v>
      </c>
      <c r="Q204" s="32">
        <f>SUM(Q199:Q203)</f>
        <v>6171978</v>
      </c>
      <c r="R204" s="32">
        <f>SUM(R199:R203)</f>
        <v>6171978</v>
      </c>
      <c r="S204" s="32">
        <f>SUM(S199:S203)</f>
        <v>963082</v>
      </c>
      <c r="T204" s="37">
        <f t="shared" si="40"/>
        <v>0.15604106171473717</v>
      </c>
      <c r="U204" s="37">
        <f t="shared" si="41"/>
        <v>-0.26123320755657353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126826187</v>
      </c>
      <c r="E205" s="32">
        <f>SUM(E173:E178,E180:E184,E186:E190,E192:E197,E199:E203)</f>
        <v>126826187</v>
      </c>
      <c r="F205" s="32">
        <f>SUM(F173:F178,F180:F184,F186:F190,F192:F197,F199:F203)</f>
        <v>30907188</v>
      </c>
      <c r="G205" s="37">
        <f t="shared" si="35"/>
        <v>0.24369721057686611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30907188</v>
      </c>
      <c r="O205" s="37">
        <f t="shared" si="39"/>
        <v>0.24369721057686611</v>
      </c>
      <c r="P205" s="32">
        <f>SUM(P173:P178,P180:P184,P186:P190,P192:P197,P199:P203)</f>
        <v>29080097</v>
      </c>
      <c r="Q205" s="32">
        <f>SUM(Q173:Q178,Q180:Q184,Q186:Q190,Q192:Q197,Q199:Q203)</f>
        <v>119776965</v>
      </c>
      <c r="R205" s="32">
        <f>SUM(R173:R178,R180:R184,R186:R190,R192:R197,R199:R203)</f>
        <v>123261342</v>
      </c>
      <c r="S205" s="32">
        <f>SUM(S173:S178,S180:S184,S186:S190,S192:S197,S199:S203)</f>
        <v>29080097</v>
      </c>
      <c r="T205" s="37">
        <f t="shared" si="40"/>
        <v>0.24278538865966423</v>
      </c>
      <c r="U205" s="37">
        <f t="shared" si="41"/>
        <v>6.2829604729310207E-2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0</v>
      </c>
      <c r="E208" s="31">
        <v>0</v>
      </c>
      <c r="F208" s="31">
        <v>0</v>
      </c>
      <c r="G208" s="36">
        <f t="shared" ref="G208:G231" si="42">IF(($D208     =0),0,($F208     /$D208     ))</f>
        <v>0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0</v>
      </c>
      <c r="O208" s="36">
        <f t="shared" ref="O208:O231" si="46">IF(($D208     =0),0,($N208     /$D208     ))</f>
        <v>0</v>
      </c>
      <c r="P208" s="31">
        <v>0</v>
      </c>
      <c r="Q208" s="31">
        <v>0</v>
      </c>
      <c r="R208" s="31">
        <v>0</v>
      </c>
      <c r="S208" s="31">
        <v>0</v>
      </c>
      <c r="T208" s="36">
        <f t="shared" ref="T208:T231" si="47">IF(($Q208     =0),0,($S208     /$Q208     ))</f>
        <v>0</v>
      </c>
      <c r="U208" s="36">
        <f t="shared" ref="U208:U231" si="48">IF(($P208     =0),0,(($F208     /$P208     )-1))</f>
        <v>0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364410</v>
      </c>
      <c r="E209" s="31">
        <v>364410</v>
      </c>
      <c r="F209" s="31">
        <v>0</v>
      </c>
      <c r="G209" s="36">
        <f t="shared" si="42"/>
        <v>0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0</v>
      </c>
      <c r="O209" s="36">
        <f t="shared" si="46"/>
        <v>0</v>
      </c>
      <c r="P209" s="31">
        <v>0</v>
      </c>
      <c r="Q209" s="31">
        <v>298584</v>
      </c>
      <c r="R209" s="31">
        <v>298584</v>
      </c>
      <c r="S209" s="31">
        <v>0</v>
      </c>
      <c r="T209" s="36">
        <f t="shared" si="47"/>
        <v>0</v>
      </c>
      <c r="U209" s="36">
        <f t="shared" si="48"/>
        <v>0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0</v>
      </c>
      <c r="E210" s="31">
        <v>0</v>
      </c>
      <c r="F210" s="31">
        <v>0</v>
      </c>
      <c r="G210" s="36">
        <f t="shared" si="42"/>
        <v>0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0</v>
      </c>
      <c r="O210" s="36">
        <f t="shared" si="46"/>
        <v>0</v>
      </c>
      <c r="P210" s="31">
        <v>0</v>
      </c>
      <c r="Q210" s="31">
        <v>0</v>
      </c>
      <c r="R210" s="31">
        <v>0</v>
      </c>
      <c r="S210" s="31">
        <v>0</v>
      </c>
      <c r="T210" s="36">
        <f t="shared" si="47"/>
        <v>0</v>
      </c>
      <c r="U210" s="36">
        <f t="shared" si="48"/>
        <v>0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0</v>
      </c>
      <c r="E211" s="31">
        <v>0</v>
      </c>
      <c r="F211" s="31">
        <v>0</v>
      </c>
      <c r="G211" s="36">
        <f t="shared" si="42"/>
        <v>0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0</v>
      </c>
      <c r="O211" s="36">
        <f t="shared" si="46"/>
        <v>0</v>
      </c>
      <c r="P211" s="31">
        <v>0</v>
      </c>
      <c r="Q211" s="31">
        <v>0</v>
      </c>
      <c r="R211" s="31">
        <v>0</v>
      </c>
      <c r="S211" s="31">
        <v>0</v>
      </c>
      <c r="T211" s="36">
        <f t="shared" si="47"/>
        <v>0</v>
      </c>
      <c r="U211" s="36">
        <f t="shared" si="48"/>
        <v>0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0</v>
      </c>
      <c r="E212" s="31">
        <v>0</v>
      </c>
      <c r="F212" s="31">
        <v>0</v>
      </c>
      <c r="G212" s="36">
        <f t="shared" si="42"/>
        <v>0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0</v>
      </c>
      <c r="O212" s="36">
        <f t="shared" si="46"/>
        <v>0</v>
      </c>
      <c r="P212" s="31">
        <v>0</v>
      </c>
      <c r="Q212" s="31">
        <v>0</v>
      </c>
      <c r="R212" s="31">
        <v>0</v>
      </c>
      <c r="S212" s="31">
        <v>0</v>
      </c>
      <c r="T212" s="36">
        <f t="shared" si="47"/>
        <v>0</v>
      </c>
      <c r="U212" s="36">
        <f t="shared" si="48"/>
        <v>0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0</v>
      </c>
      <c r="E213" s="31">
        <v>0</v>
      </c>
      <c r="F213" s="31">
        <v>0</v>
      </c>
      <c r="G213" s="36">
        <f t="shared" si="42"/>
        <v>0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0</v>
      </c>
      <c r="O213" s="36">
        <f t="shared" si="46"/>
        <v>0</v>
      </c>
      <c r="P213" s="31">
        <v>0</v>
      </c>
      <c r="Q213" s="31">
        <v>0</v>
      </c>
      <c r="R213" s="31">
        <v>0</v>
      </c>
      <c r="S213" s="31">
        <v>0</v>
      </c>
      <c r="T213" s="36">
        <f t="shared" si="47"/>
        <v>0</v>
      </c>
      <c r="U213" s="36">
        <f t="shared" si="48"/>
        <v>0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1209605</v>
      </c>
      <c r="E214" s="31">
        <v>1209605</v>
      </c>
      <c r="F214" s="31">
        <v>247288</v>
      </c>
      <c r="G214" s="36">
        <f t="shared" si="42"/>
        <v>0.20443698562753956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247288</v>
      </c>
      <c r="O214" s="36">
        <f t="shared" si="46"/>
        <v>0.20443698562753956</v>
      </c>
      <c r="P214" s="31">
        <v>275016</v>
      </c>
      <c r="Q214" s="31">
        <v>1214969</v>
      </c>
      <c r="R214" s="31">
        <v>1214969</v>
      </c>
      <c r="S214" s="31">
        <v>275016</v>
      </c>
      <c r="T214" s="36">
        <f t="shared" si="47"/>
        <v>0.22635639263224</v>
      </c>
      <c r="U214" s="36">
        <f t="shared" si="48"/>
        <v>-0.10082322483055528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31921930</v>
      </c>
      <c r="E215" s="31">
        <v>31921930</v>
      </c>
      <c r="F215" s="31">
        <v>6871628</v>
      </c>
      <c r="G215" s="36">
        <f t="shared" si="42"/>
        <v>0.21526355079407794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6871628</v>
      </c>
      <c r="O215" s="36">
        <f t="shared" si="46"/>
        <v>0.21526355079407794</v>
      </c>
      <c r="P215" s="31">
        <v>7376036</v>
      </c>
      <c r="Q215" s="31">
        <v>30421360</v>
      </c>
      <c r="R215" s="31">
        <v>29921660</v>
      </c>
      <c r="S215" s="31">
        <v>7376036</v>
      </c>
      <c r="T215" s="36">
        <f t="shared" si="47"/>
        <v>0.24246240141795108</v>
      </c>
      <c r="U215" s="36">
        <f t="shared" si="48"/>
        <v>-6.8384698773162222E-2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33495945</v>
      </c>
      <c r="E216" s="32">
        <f>SUM(E208:E215)</f>
        <v>33495945</v>
      </c>
      <c r="F216" s="32">
        <f>SUM(F208:F215)</f>
        <v>7118916</v>
      </c>
      <c r="G216" s="37">
        <f t="shared" si="42"/>
        <v>0.21253068095257502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7118916</v>
      </c>
      <c r="O216" s="37">
        <f t="shared" si="46"/>
        <v>0.21253068095257502</v>
      </c>
      <c r="P216" s="32">
        <f>SUM(P208:P215)</f>
        <v>7651052</v>
      </c>
      <c r="Q216" s="32">
        <f>SUM(Q208:Q215)</f>
        <v>31934913</v>
      </c>
      <c r="R216" s="32">
        <f>SUM(R208:R215)</f>
        <v>31435213</v>
      </c>
      <c r="S216" s="32">
        <f>SUM(S208:S215)</f>
        <v>7651052</v>
      </c>
      <c r="T216" s="37">
        <f t="shared" si="47"/>
        <v>0.23958267868147942</v>
      </c>
      <c r="U216" s="37">
        <f t="shared" si="48"/>
        <v>-6.9550697080610568E-2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0</v>
      </c>
      <c r="E217" s="31">
        <v>0</v>
      </c>
      <c r="F217" s="31">
        <v>0</v>
      </c>
      <c r="G217" s="36">
        <f t="shared" si="42"/>
        <v>0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0</v>
      </c>
      <c r="O217" s="36">
        <f t="shared" si="46"/>
        <v>0</v>
      </c>
      <c r="P217" s="31">
        <v>0</v>
      </c>
      <c r="Q217" s="31">
        <v>748656</v>
      </c>
      <c r="R217" s="31">
        <v>0</v>
      </c>
      <c r="S217" s="31">
        <v>0</v>
      </c>
      <c r="T217" s="36">
        <f t="shared" si="47"/>
        <v>0</v>
      </c>
      <c r="U217" s="36">
        <f t="shared" si="48"/>
        <v>0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0</v>
      </c>
      <c r="E218" s="31">
        <v>0</v>
      </c>
      <c r="F218" s="31">
        <v>0</v>
      </c>
      <c r="G218" s="36">
        <f t="shared" si="42"/>
        <v>0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0</v>
      </c>
      <c r="O218" s="36">
        <f t="shared" si="46"/>
        <v>0</v>
      </c>
      <c r="P218" s="31">
        <v>0</v>
      </c>
      <c r="Q218" s="31">
        <v>0</v>
      </c>
      <c r="R218" s="31">
        <v>0</v>
      </c>
      <c r="S218" s="31">
        <v>0</v>
      </c>
      <c r="T218" s="36">
        <f t="shared" si="47"/>
        <v>0</v>
      </c>
      <c r="U218" s="36">
        <f t="shared" si="48"/>
        <v>0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0</v>
      </c>
      <c r="E219" s="31">
        <v>0</v>
      </c>
      <c r="F219" s="31">
        <v>0</v>
      </c>
      <c r="G219" s="36">
        <f t="shared" si="42"/>
        <v>0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0</v>
      </c>
      <c r="O219" s="36">
        <f t="shared" si="46"/>
        <v>0</v>
      </c>
      <c r="P219" s="31">
        <v>0</v>
      </c>
      <c r="Q219" s="31">
        <v>0</v>
      </c>
      <c r="R219" s="31">
        <v>0</v>
      </c>
      <c r="S219" s="31">
        <v>0</v>
      </c>
      <c r="T219" s="36">
        <f t="shared" si="47"/>
        <v>0</v>
      </c>
      <c r="U219" s="36">
        <f t="shared" si="48"/>
        <v>0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210894</v>
      </c>
      <c r="E220" s="31">
        <v>210894</v>
      </c>
      <c r="F220" s="31">
        <v>0</v>
      </c>
      <c r="G220" s="36">
        <f t="shared" si="42"/>
        <v>0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0</v>
      </c>
      <c r="O220" s="36">
        <f t="shared" si="46"/>
        <v>0</v>
      </c>
      <c r="P220" s="31">
        <v>61119</v>
      </c>
      <c r="Q220" s="31">
        <v>200100</v>
      </c>
      <c r="R220" s="31">
        <v>200100</v>
      </c>
      <c r="S220" s="31">
        <v>61119</v>
      </c>
      <c r="T220" s="36">
        <f t="shared" si="47"/>
        <v>0.30544227886056974</v>
      </c>
      <c r="U220" s="36">
        <f t="shared" si="48"/>
        <v>-1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0</v>
      </c>
      <c r="E221" s="31">
        <v>0</v>
      </c>
      <c r="F221" s="31">
        <v>0</v>
      </c>
      <c r="G221" s="36">
        <f t="shared" si="42"/>
        <v>0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0</v>
      </c>
      <c r="O221" s="36">
        <f t="shared" si="46"/>
        <v>0</v>
      </c>
      <c r="P221" s="31">
        <v>0</v>
      </c>
      <c r="Q221" s="31">
        <v>0</v>
      </c>
      <c r="R221" s="31">
        <v>0</v>
      </c>
      <c r="S221" s="31">
        <v>0</v>
      </c>
      <c r="T221" s="36">
        <f t="shared" si="47"/>
        <v>0</v>
      </c>
      <c r="U221" s="36">
        <f t="shared" si="48"/>
        <v>0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0</v>
      </c>
      <c r="E222" s="31">
        <v>0</v>
      </c>
      <c r="F222" s="31">
        <v>0</v>
      </c>
      <c r="G222" s="36">
        <f t="shared" si="42"/>
        <v>0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0</v>
      </c>
      <c r="O222" s="36">
        <f t="shared" si="46"/>
        <v>0</v>
      </c>
      <c r="P222" s="31">
        <v>0</v>
      </c>
      <c r="Q222" s="31">
        <v>0</v>
      </c>
      <c r="R222" s="31">
        <v>0</v>
      </c>
      <c r="S222" s="31">
        <v>0</v>
      </c>
      <c r="T222" s="36">
        <f t="shared" si="47"/>
        <v>0</v>
      </c>
      <c r="U222" s="36">
        <f t="shared" si="48"/>
        <v>0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41080305</v>
      </c>
      <c r="E223" s="31">
        <v>41080305</v>
      </c>
      <c r="F223" s="31">
        <v>8774021</v>
      </c>
      <c r="G223" s="36">
        <f t="shared" si="42"/>
        <v>0.21358217763962561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8774021</v>
      </c>
      <c r="O223" s="36">
        <f t="shared" si="46"/>
        <v>0.21358217763962561</v>
      </c>
      <c r="P223" s="31">
        <v>8251777</v>
      </c>
      <c r="Q223" s="31">
        <v>37592762</v>
      </c>
      <c r="R223" s="31">
        <v>36076262</v>
      </c>
      <c r="S223" s="31">
        <v>8251777</v>
      </c>
      <c r="T223" s="36">
        <f t="shared" si="47"/>
        <v>0.21950440885402356</v>
      </c>
      <c r="U223" s="36">
        <f t="shared" si="48"/>
        <v>6.3288671034130051E-2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41291199</v>
      </c>
      <c r="E224" s="32">
        <f>SUM(E217:E223)</f>
        <v>41291199</v>
      </c>
      <c r="F224" s="32">
        <f>SUM(F217:F223)</f>
        <v>8774021</v>
      </c>
      <c r="G224" s="37">
        <f t="shared" si="42"/>
        <v>0.21249131079966943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8774021</v>
      </c>
      <c r="O224" s="37">
        <f t="shared" si="46"/>
        <v>0.21249131079966943</v>
      </c>
      <c r="P224" s="32">
        <f>SUM(P217:P223)</f>
        <v>8312896</v>
      </c>
      <c r="Q224" s="32">
        <f>SUM(Q217:Q223)</f>
        <v>38541518</v>
      </c>
      <c r="R224" s="32">
        <f>SUM(R217:R223)</f>
        <v>36276362</v>
      </c>
      <c r="S224" s="32">
        <f>SUM(S217:S223)</f>
        <v>8312896</v>
      </c>
      <c r="T224" s="37">
        <f t="shared" si="47"/>
        <v>0.21568678223831247</v>
      </c>
      <c r="U224" s="37">
        <f t="shared" si="48"/>
        <v>5.5471041620152484E-2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499992</v>
      </c>
      <c r="E225" s="31">
        <v>499992</v>
      </c>
      <c r="F225" s="31">
        <v>47741</v>
      </c>
      <c r="G225" s="36">
        <f t="shared" si="42"/>
        <v>9.548352773644378E-2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47741</v>
      </c>
      <c r="O225" s="36">
        <f t="shared" si="46"/>
        <v>9.548352773644378E-2</v>
      </c>
      <c r="P225" s="31">
        <v>28431</v>
      </c>
      <c r="Q225" s="31">
        <v>99996</v>
      </c>
      <c r="R225" s="31">
        <v>199996</v>
      </c>
      <c r="S225" s="31">
        <v>28431</v>
      </c>
      <c r="T225" s="36">
        <f t="shared" si="47"/>
        <v>0.28432137285491421</v>
      </c>
      <c r="U225" s="36">
        <f t="shared" si="48"/>
        <v>0.67918821005240759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18445065</v>
      </c>
      <c r="E226" s="31">
        <v>18174539</v>
      </c>
      <c r="F226" s="31">
        <v>5289102</v>
      </c>
      <c r="G226" s="36">
        <f t="shared" si="42"/>
        <v>0.28674889462303332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5289102</v>
      </c>
      <c r="O226" s="36">
        <f t="shared" si="46"/>
        <v>0.28674889462303332</v>
      </c>
      <c r="P226" s="31">
        <v>3570262</v>
      </c>
      <c r="Q226" s="31">
        <v>13953813</v>
      </c>
      <c r="R226" s="31">
        <v>13836927</v>
      </c>
      <c r="S226" s="31">
        <v>3570262</v>
      </c>
      <c r="T226" s="36">
        <f t="shared" si="47"/>
        <v>0.25586282401806587</v>
      </c>
      <c r="U226" s="36">
        <f t="shared" si="48"/>
        <v>0.48143245509713295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0</v>
      </c>
      <c r="E227" s="31">
        <v>0</v>
      </c>
      <c r="F227" s="31">
        <v>0</v>
      </c>
      <c r="G227" s="36">
        <f t="shared" si="42"/>
        <v>0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0</v>
      </c>
      <c r="O227" s="36">
        <f t="shared" si="46"/>
        <v>0</v>
      </c>
      <c r="P227" s="31">
        <v>0</v>
      </c>
      <c r="Q227" s="31">
        <v>0</v>
      </c>
      <c r="R227" s="31">
        <v>0</v>
      </c>
      <c r="S227" s="31">
        <v>0</v>
      </c>
      <c r="T227" s="36">
        <f t="shared" si="47"/>
        <v>0</v>
      </c>
      <c r="U227" s="36">
        <f t="shared" si="48"/>
        <v>0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0</v>
      </c>
      <c r="E228" s="31">
        <v>0</v>
      </c>
      <c r="F228" s="31">
        <v>0</v>
      </c>
      <c r="G228" s="36">
        <f t="shared" si="42"/>
        <v>0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0</v>
      </c>
      <c r="O228" s="36">
        <f t="shared" si="46"/>
        <v>0</v>
      </c>
      <c r="P228" s="31">
        <v>0</v>
      </c>
      <c r="Q228" s="31">
        <v>0</v>
      </c>
      <c r="R228" s="31">
        <v>0</v>
      </c>
      <c r="S228" s="31">
        <v>0</v>
      </c>
      <c r="T228" s="36">
        <f t="shared" si="47"/>
        <v>0</v>
      </c>
      <c r="U228" s="36">
        <f t="shared" si="48"/>
        <v>0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35616778</v>
      </c>
      <c r="E229" s="31">
        <v>35616778</v>
      </c>
      <c r="F229" s="31">
        <v>7029897</v>
      </c>
      <c r="G229" s="36">
        <f t="shared" si="42"/>
        <v>0.1973759950998375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7029897</v>
      </c>
      <c r="O229" s="36">
        <f t="shared" si="46"/>
        <v>0.1973759950998375</v>
      </c>
      <c r="P229" s="31">
        <v>7217221</v>
      </c>
      <c r="Q229" s="31">
        <v>37702061</v>
      </c>
      <c r="R229" s="31">
        <v>37734522</v>
      </c>
      <c r="S229" s="31">
        <v>7217221</v>
      </c>
      <c r="T229" s="36">
        <f t="shared" si="47"/>
        <v>0.19142775775573648</v>
      </c>
      <c r="U229" s="36">
        <f t="shared" si="48"/>
        <v>-2.5955142568032774E-2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54561835</v>
      </c>
      <c r="E230" s="32">
        <f>SUM(E225:E229)</f>
        <v>54291309</v>
      </c>
      <c r="F230" s="32">
        <f>SUM(F225:F229)</f>
        <v>12366740</v>
      </c>
      <c r="G230" s="37">
        <f t="shared" si="42"/>
        <v>0.22665550013118144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12366740</v>
      </c>
      <c r="O230" s="37">
        <f t="shared" si="46"/>
        <v>0.22665550013118144</v>
      </c>
      <c r="P230" s="32">
        <f>SUM(P225:P229)</f>
        <v>10815914</v>
      </c>
      <c r="Q230" s="32">
        <f>SUM(Q225:Q229)</f>
        <v>51755870</v>
      </c>
      <c r="R230" s="32">
        <f>SUM(R225:R229)</f>
        <v>51771445</v>
      </c>
      <c r="S230" s="32">
        <f>SUM(S225:S229)</f>
        <v>10815914</v>
      </c>
      <c r="T230" s="37">
        <f t="shared" si="47"/>
        <v>0.20897946455155714</v>
      </c>
      <c r="U230" s="37">
        <f t="shared" si="48"/>
        <v>0.14338372143121703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129348979</v>
      </c>
      <c r="E231" s="32">
        <f>SUM(E208:E215,E217:E223,E225:E229)</f>
        <v>129078453</v>
      </c>
      <c r="F231" s="32">
        <f>SUM(F208:F215,F217:F223,F225:F229)</f>
        <v>28259677</v>
      </c>
      <c r="G231" s="37">
        <f t="shared" si="42"/>
        <v>0.21847622778684631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28259677</v>
      </c>
      <c r="O231" s="37">
        <f t="shared" si="46"/>
        <v>0.21847622778684631</v>
      </c>
      <c r="P231" s="32">
        <f>SUM(P208:P215,P217:P223,P225:P229)</f>
        <v>26779862</v>
      </c>
      <c r="Q231" s="32">
        <f>SUM(Q208:Q215,Q217:Q223,Q225:Q229)</f>
        <v>122232301</v>
      </c>
      <c r="R231" s="32">
        <f>SUM(R208:R215,R217:R223,R225:R229)</f>
        <v>119483020</v>
      </c>
      <c r="S231" s="32">
        <f>SUM(S208:S215,S217:S223,S225:S229)</f>
        <v>26779862</v>
      </c>
      <c r="T231" s="37">
        <f t="shared" si="47"/>
        <v>0.21908989506791662</v>
      </c>
      <c r="U231" s="37">
        <f t="shared" si="48"/>
        <v>5.5258499838423347E-2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1151928</v>
      </c>
      <c r="E234" s="31">
        <v>1151928</v>
      </c>
      <c r="F234" s="31">
        <v>95037</v>
      </c>
      <c r="G234" s="36">
        <f t="shared" ref="G234:G260" si="49">IF(($D234     =0),0,($F234     /$D234     ))</f>
        <v>8.2502552242848512E-2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95037</v>
      </c>
      <c r="O234" s="36">
        <f t="shared" ref="O234:O260" si="53">IF(($D234     =0),0,($N234     /$D234     ))</f>
        <v>8.2502552242848512E-2</v>
      </c>
      <c r="P234" s="31">
        <v>41213</v>
      </c>
      <c r="Q234" s="31">
        <v>1310402</v>
      </c>
      <c r="R234" s="31">
        <v>1308402</v>
      </c>
      <c r="S234" s="31">
        <v>41213</v>
      </c>
      <c r="T234" s="36">
        <f t="shared" ref="T234:T260" si="54">IF(($Q234     =0),0,($S234     /$Q234     ))</f>
        <v>3.1450654074093295E-2</v>
      </c>
      <c r="U234" s="36">
        <f t="shared" ref="U234:U260" si="55">IF(($P234     =0),0,(($F234     /$P234     )-1))</f>
        <v>1.30599568097445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7768768</v>
      </c>
      <c r="E235" s="31">
        <v>7768768</v>
      </c>
      <c r="F235" s="31">
        <v>2333039</v>
      </c>
      <c r="G235" s="36">
        <f t="shared" si="49"/>
        <v>0.30031003628889419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2333039</v>
      </c>
      <c r="O235" s="36">
        <f t="shared" si="53"/>
        <v>0.30031003628889419</v>
      </c>
      <c r="P235" s="31">
        <v>1887760</v>
      </c>
      <c r="Q235" s="31">
        <v>7988206</v>
      </c>
      <c r="R235" s="31">
        <v>8170501</v>
      </c>
      <c r="S235" s="31">
        <v>1887760</v>
      </c>
      <c r="T235" s="36">
        <f t="shared" si="54"/>
        <v>0.23631839238998092</v>
      </c>
      <c r="U235" s="36">
        <f t="shared" si="55"/>
        <v>0.2358769123193627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0</v>
      </c>
      <c r="E236" s="31">
        <v>0</v>
      </c>
      <c r="F236" s="31">
        <v>0</v>
      </c>
      <c r="G236" s="36">
        <f t="shared" si="49"/>
        <v>0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0</v>
      </c>
      <c r="O236" s="36">
        <f t="shared" si="53"/>
        <v>0</v>
      </c>
      <c r="P236" s="31">
        <v>0</v>
      </c>
      <c r="Q236" s="31">
        <v>0</v>
      </c>
      <c r="R236" s="31">
        <v>0</v>
      </c>
      <c r="S236" s="31">
        <v>0</v>
      </c>
      <c r="T236" s="36">
        <f t="shared" si="54"/>
        <v>0</v>
      </c>
      <c r="U236" s="36">
        <f t="shared" si="55"/>
        <v>0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0</v>
      </c>
      <c r="E237" s="31">
        <v>0</v>
      </c>
      <c r="F237" s="31">
        <v>0</v>
      </c>
      <c r="G237" s="36">
        <f t="shared" si="49"/>
        <v>0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0</v>
      </c>
      <c r="O237" s="36">
        <f t="shared" si="53"/>
        <v>0</v>
      </c>
      <c r="P237" s="31">
        <v>0</v>
      </c>
      <c r="Q237" s="31">
        <v>0</v>
      </c>
      <c r="R237" s="31">
        <v>0</v>
      </c>
      <c r="S237" s="31">
        <v>0</v>
      </c>
      <c r="T237" s="36">
        <f t="shared" si="54"/>
        <v>0</v>
      </c>
      <c r="U237" s="36">
        <f t="shared" si="55"/>
        <v>0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0</v>
      </c>
      <c r="E238" s="31">
        <v>0</v>
      </c>
      <c r="F238" s="31">
        <v>0</v>
      </c>
      <c r="G238" s="36">
        <f t="shared" si="49"/>
        <v>0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0</v>
      </c>
      <c r="O238" s="36">
        <f t="shared" si="53"/>
        <v>0</v>
      </c>
      <c r="P238" s="31">
        <v>0</v>
      </c>
      <c r="Q238" s="31">
        <v>0</v>
      </c>
      <c r="R238" s="31">
        <v>0</v>
      </c>
      <c r="S238" s="31">
        <v>0</v>
      </c>
      <c r="T238" s="36">
        <f t="shared" si="54"/>
        <v>0</v>
      </c>
      <c r="U238" s="36">
        <f t="shared" si="55"/>
        <v>0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47779730</v>
      </c>
      <c r="E239" s="31">
        <v>47779730</v>
      </c>
      <c r="F239" s="31">
        <v>6173548</v>
      </c>
      <c r="G239" s="36">
        <f t="shared" si="49"/>
        <v>0.12920851582878345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6173548</v>
      </c>
      <c r="O239" s="36">
        <f t="shared" si="53"/>
        <v>0.12920851582878345</v>
      </c>
      <c r="P239" s="31">
        <v>9683135</v>
      </c>
      <c r="Q239" s="31">
        <v>47340160</v>
      </c>
      <c r="R239" s="31">
        <v>47212270</v>
      </c>
      <c r="S239" s="31">
        <v>9683135</v>
      </c>
      <c r="T239" s="36">
        <f t="shared" si="54"/>
        <v>0.20454377425002365</v>
      </c>
      <c r="U239" s="36">
        <f t="shared" si="55"/>
        <v>-0.36244325830425783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56700426</v>
      </c>
      <c r="E240" s="32">
        <f>SUM(E234:E239)</f>
        <v>56700426</v>
      </c>
      <c r="F240" s="32">
        <f>SUM(F234:F239)</f>
        <v>8601624</v>
      </c>
      <c r="G240" s="37">
        <f t="shared" si="49"/>
        <v>0.15170298720506967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8601624</v>
      </c>
      <c r="O240" s="37">
        <f t="shared" si="53"/>
        <v>0.15170298720506967</v>
      </c>
      <c r="P240" s="32">
        <f>SUM(P234:P239)</f>
        <v>11612108</v>
      </c>
      <c r="Q240" s="32">
        <f>SUM(Q234:Q239)</f>
        <v>56638768</v>
      </c>
      <c r="R240" s="32">
        <f>SUM(R234:R239)</f>
        <v>56691173</v>
      </c>
      <c r="S240" s="32">
        <f>SUM(S234:S239)</f>
        <v>11612108</v>
      </c>
      <c r="T240" s="37">
        <f t="shared" si="54"/>
        <v>0.20502049055869295</v>
      </c>
      <c r="U240" s="37">
        <f t="shared" si="55"/>
        <v>-0.25925387535148658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0</v>
      </c>
      <c r="E241" s="31">
        <v>0</v>
      </c>
      <c r="F241" s="31">
        <v>0</v>
      </c>
      <c r="G241" s="36">
        <f t="shared" si="49"/>
        <v>0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0</v>
      </c>
      <c r="O241" s="36">
        <f t="shared" si="53"/>
        <v>0</v>
      </c>
      <c r="P241" s="31">
        <v>0</v>
      </c>
      <c r="Q241" s="31">
        <v>0</v>
      </c>
      <c r="R241" s="31">
        <v>0</v>
      </c>
      <c r="S241" s="31">
        <v>0</v>
      </c>
      <c r="T241" s="36">
        <f t="shared" si="54"/>
        <v>0</v>
      </c>
      <c r="U241" s="36">
        <f t="shared" si="55"/>
        <v>0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10385024</v>
      </c>
      <c r="E243" s="31">
        <v>10385024</v>
      </c>
      <c r="F243" s="31">
        <v>355004</v>
      </c>
      <c r="G243" s="36">
        <f t="shared" si="49"/>
        <v>3.418422528440955E-2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355004</v>
      </c>
      <c r="O243" s="36">
        <f t="shared" si="53"/>
        <v>3.418422528440955E-2</v>
      </c>
      <c r="P243" s="31">
        <v>274185</v>
      </c>
      <c r="Q243" s="31">
        <v>4766664</v>
      </c>
      <c r="R243" s="31">
        <v>25372664</v>
      </c>
      <c r="S243" s="31">
        <v>274185</v>
      </c>
      <c r="T243" s="36">
        <f t="shared" si="54"/>
        <v>5.7521360851110967E-2</v>
      </c>
      <c r="U243" s="36">
        <f t="shared" si="55"/>
        <v>0.29476083666137831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0</v>
      </c>
      <c r="E244" s="31">
        <v>0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0</v>
      </c>
      <c r="R244" s="31">
        <v>0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0</v>
      </c>
      <c r="E245" s="31">
        <v>0</v>
      </c>
      <c r="F245" s="31">
        <v>0</v>
      </c>
      <c r="G245" s="36">
        <f t="shared" si="49"/>
        <v>0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0</v>
      </c>
      <c r="O245" s="36">
        <f t="shared" si="53"/>
        <v>0</v>
      </c>
      <c r="P245" s="31">
        <v>0</v>
      </c>
      <c r="Q245" s="31">
        <v>0</v>
      </c>
      <c r="R245" s="31">
        <v>0</v>
      </c>
      <c r="S245" s="31">
        <v>0</v>
      </c>
      <c r="T245" s="36">
        <f t="shared" si="54"/>
        <v>0</v>
      </c>
      <c r="U245" s="36">
        <f t="shared" si="55"/>
        <v>0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23424414</v>
      </c>
      <c r="E246" s="31">
        <v>23424414</v>
      </c>
      <c r="F246" s="31">
        <v>26653787</v>
      </c>
      <c r="G246" s="36">
        <f t="shared" si="49"/>
        <v>1.1378635555194678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26653787</v>
      </c>
      <c r="O246" s="36">
        <f t="shared" si="53"/>
        <v>1.1378635555194678</v>
      </c>
      <c r="P246" s="31">
        <v>3308702</v>
      </c>
      <c r="Q246" s="31">
        <v>22600852</v>
      </c>
      <c r="R246" s="31">
        <v>22600852</v>
      </c>
      <c r="S246" s="31">
        <v>3308702</v>
      </c>
      <c r="T246" s="36">
        <f t="shared" si="54"/>
        <v>0.14639722431703017</v>
      </c>
      <c r="U246" s="36">
        <f t="shared" si="55"/>
        <v>7.0556626133148281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33809438</v>
      </c>
      <c r="E247" s="32">
        <f>SUM(E241:E246)</f>
        <v>33809438</v>
      </c>
      <c r="F247" s="32">
        <f>SUM(F241:F246)</f>
        <v>27008791</v>
      </c>
      <c r="G247" s="37">
        <f t="shared" si="49"/>
        <v>0.79885359230165254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27008791</v>
      </c>
      <c r="O247" s="37">
        <f t="shared" si="53"/>
        <v>0.79885359230165254</v>
      </c>
      <c r="P247" s="32">
        <f>SUM(P241:P246)</f>
        <v>3582887</v>
      </c>
      <c r="Q247" s="32">
        <f>SUM(Q241:Q246)</f>
        <v>27367516</v>
      </c>
      <c r="R247" s="32">
        <f>SUM(R241:R246)</f>
        <v>47973516</v>
      </c>
      <c r="S247" s="32">
        <f>SUM(S241:S246)</f>
        <v>3582887</v>
      </c>
      <c r="T247" s="37">
        <f t="shared" si="54"/>
        <v>0.13091750818744383</v>
      </c>
      <c r="U247" s="37">
        <f t="shared" si="55"/>
        <v>6.5382759768867951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0</v>
      </c>
      <c r="E248" s="31">
        <v>0</v>
      </c>
      <c r="F248" s="31">
        <v>0</v>
      </c>
      <c r="G248" s="36">
        <f t="shared" si="49"/>
        <v>0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0</v>
      </c>
      <c r="O248" s="36">
        <f t="shared" si="53"/>
        <v>0</v>
      </c>
      <c r="P248" s="31">
        <v>0</v>
      </c>
      <c r="Q248" s="31">
        <v>0</v>
      </c>
      <c r="R248" s="31">
        <v>0</v>
      </c>
      <c r="S248" s="31">
        <v>0</v>
      </c>
      <c r="T248" s="36">
        <f t="shared" si="54"/>
        <v>0</v>
      </c>
      <c r="U248" s="36">
        <f t="shared" si="55"/>
        <v>0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0</v>
      </c>
      <c r="E249" s="31">
        <v>0</v>
      </c>
      <c r="F249" s="31">
        <v>0</v>
      </c>
      <c r="G249" s="36">
        <f t="shared" si="49"/>
        <v>0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0</v>
      </c>
      <c r="O249" s="36">
        <f t="shared" si="53"/>
        <v>0</v>
      </c>
      <c r="P249" s="31">
        <v>0</v>
      </c>
      <c r="Q249" s="31">
        <v>0</v>
      </c>
      <c r="R249" s="31">
        <v>0</v>
      </c>
      <c r="S249" s="31">
        <v>0</v>
      </c>
      <c r="T249" s="36">
        <f t="shared" si="54"/>
        <v>0</v>
      </c>
      <c r="U249" s="36">
        <f t="shared" si="55"/>
        <v>0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0</v>
      </c>
      <c r="E250" s="31">
        <v>0</v>
      </c>
      <c r="F250" s="31">
        <v>0</v>
      </c>
      <c r="G250" s="36">
        <f t="shared" si="49"/>
        <v>0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0</v>
      </c>
      <c r="O250" s="36">
        <f t="shared" si="53"/>
        <v>0</v>
      </c>
      <c r="P250" s="31">
        <v>0</v>
      </c>
      <c r="Q250" s="31">
        <v>0</v>
      </c>
      <c r="R250" s="31">
        <v>0</v>
      </c>
      <c r="S250" s="31">
        <v>0</v>
      </c>
      <c r="T250" s="36">
        <f t="shared" si="54"/>
        <v>0</v>
      </c>
      <c r="U250" s="36">
        <f t="shared" si="55"/>
        <v>0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0</v>
      </c>
      <c r="E251" s="31">
        <v>0</v>
      </c>
      <c r="F251" s="31">
        <v>0</v>
      </c>
      <c r="G251" s="36">
        <f t="shared" si="49"/>
        <v>0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0</v>
      </c>
      <c r="O251" s="36">
        <f t="shared" si="53"/>
        <v>0</v>
      </c>
      <c r="P251" s="31">
        <v>0</v>
      </c>
      <c r="Q251" s="31">
        <v>0</v>
      </c>
      <c r="R251" s="31">
        <v>0</v>
      </c>
      <c r="S251" s="31">
        <v>0</v>
      </c>
      <c r="T251" s="36">
        <f t="shared" si="54"/>
        <v>0</v>
      </c>
      <c r="U251" s="36">
        <f t="shared" si="55"/>
        <v>0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0</v>
      </c>
      <c r="E252" s="31">
        <v>0</v>
      </c>
      <c r="F252" s="31">
        <v>0</v>
      </c>
      <c r="G252" s="36">
        <f t="shared" si="49"/>
        <v>0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0</v>
      </c>
      <c r="O252" s="36">
        <f t="shared" si="53"/>
        <v>0</v>
      </c>
      <c r="P252" s="31">
        <v>0</v>
      </c>
      <c r="Q252" s="31">
        <v>0</v>
      </c>
      <c r="R252" s="31">
        <v>0</v>
      </c>
      <c r="S252" s="31">
        <v>0</v>
      </c>
      <c r="T252" s="36">
        <f t="shared" si="54"/>
        <v>0</v>
      </c>
      <c r="U252" s="36">
        <f t="shared" si="55"/>
        <v>0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0</v>
      </c>
      <c r="E253" s="31">
        <v>0</v>
      </c>
      <c r="F253" s="31">
        <v>0</v>
      </c>
      <c r="G253" s="36">
        <f t="shared" si="49"/>
        <v>0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0</v>
      </c>
      <c r="O253" s="36">
        <f t="shared" si="53"/>
        <v>0</v>
      </c>
      <c r="P253" s="31">
        <v>0</v>
      </c>
      <c r="Q253" s="31">
        <v>0</v>
      </c>
      <c r="R253" s="31">
        <v>0</v>
      </c>
      <c r="S253" s="31">
        <v>0</v>
      </c>
      <c r="T253" s="36">
        <f t="shared" si="54"/>
        <v>0</v>
      </c>
      <c r="U253" s="36">
        <f t="shared" si="55"/>
        <v>0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0</v>
      </c>
      <c r="E254" s="32">
        <f>SUM(E248:E253)</f>
        <v>0</v>
      </c>
      <c r="F254" s="32">
        <f>SUM(F248:F253)</f>
        <v>0</v>
      </c>
      <c r="G254" s="37">
        <f t="shared" si="49"/>
        <v>0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0</v>
      </c>
      <c r="O254" s="37">
        <f t="shared" si="53"/>
        <v>0</v>
      </c>
      <c r="P254" s="32">
        <f>SUM(P248:P253)</f>
        <v>0</v>
      </c>
      <c r="Q254" s="32">
        <f>SUM(Q248:Q253)</f>
        <v>0</v>
      </c>
      <c r="R254" s="32">
        <f>SUM(R248:R253)</f>
        <v>0</v>
      </c>
      <c r="S254" s="32">
        <f>SUM(S248:S253)</f>
        <v>0</v>
      </c>
      <c r="T254" s="37">
        <f t="shared" si="54"/>
        <v>0</v>
      </c>
      <c r="U254" s="37">
        <f t="shared" si="55"/>
        <v>0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171140</v>
      </c>
      <c r="E255" s="31">
        <v>171140</v>
      </c>
      <c r="F255" s="31">
        <v>9359</v>
      </c>
      <c r="G255" s="36">
        <f t="shared" si="49"/>
        <v>5.4686221806707958E-2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9359</v>
      </c>
      <c r="O255" s="36">
        <f t="shared" si="53"/>
        <v>5.4686221806707958E-2</v>
      </c>
      <c r="P255" s="31">
        <v>7066</v>
      </c>
      <c r="Q255" s="31">
        <v>161759</v>
      </c>
      <c r="R255" s="31">
        <v>161759</v>
      </c>
      <c r="S255" s="31">
        <v>7066</v>
      </c>
      <c r="T255" s="36">
        <f t="shared" si="54"/>
        <v>4.3682268065455401E-2</v>
      </c>
      <c r="U255" s="36">
        <f t="shared" si="55"/>
        <v>0.32451174639116909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187565</v>
      </c>
      <c r="E256" s="31">
        <v>187565</v>
      </c>
      <c r="F256" s="31">
        <v>44145</v>
      </c>
      <c r="G256" s="36">
        <f t="shared" si="49"/>
        <v>0.23535840908485059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44145</v>
      </c>
      <c r="O256" s="36">
        <f t="shared" si="53"/>
        <v>0.23535840908485059</v>
      </c>
      <c r="P256" s="31">
        <v>41880</v>
      </c>
      <c r="Q256" s="31">
        <v>178061</v>
      </c>
      <c r="R256" s="31">
        <v>178061</v>
      </c>
      <c r="S256" s="31">
        <v>41880</v>
      </c>
      <c r="T256" s="36">
        <f t="shared" si="54"/>
        <v>0.23520029652759447</v>
      </c>
      <c r="U256" s="36">
        <f t="shared" si="55"/>
        <v>5.4083094555873901E-2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2918969</v>
      </c>
      <c r="E257" s="31">
        <v>2918969</v>
      </c>
      <c r="F257" s="31">
        <v>549865</v>
      </c>
      <c r="G257" s="36">
        <f t="shared" si="49"/>
        <v>0.18837644387453242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549865</v>
      </c>
      <c r="O257" s="36">
        <f t="shared" si="53"/>
        <v>0.18837644387453242</v>
      </c>
      <c r="P257" s="31">
        <v>385345</v>
      </c>
      <c r="Q257" s="31">
        <v>5291196</v>
      </c>
      <c r="R257" s="31">
        <v>5119328</v>
      </c>
      <c r="S257" s="31">
        <v>385345</v>
      </c>
      <c r="T257" s="36">
        <f t="shared" si="54"/>
        <v>7.282758000270638E-2</v>
      </c>
      <c r="U257" s="36">
        <f t="shared" si="55"/>
        <v>0.42694209085365054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0</v>
      </c>
      <c r="E258" s="31">
        <v>0</v>
      </c>
      <c r="F258" s="31">
        <v>0</v>
      </c>
      <c r="G258" s="36">
        <f t="shared" si="49"/>
        <v>0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0</v>
      </c>
      <c r="O258" s="36">
        <f t="shared" si="53"/>
        <v>0</v>
      </c>
      <c r="P258" s="31">
        <v>0</v>
      </c>
      <c r="Q258" s="31">
        <v>0</v>
      </c>
      <c r="R258" s="31">
        <v>0</v>
      </c>
      <c r="S258" s="31">
        <v>0</v>
      </c>
      <c r="T258" s="36">
        <f t="shared" si="54"/>
        <v>0</v>
      </c>
      <c r="U258" s="36">
        <f t="shared" si="55"/>
        <v>0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3277674</v>
      </c>
      <c r="E259" s="32">
        <f>SUM(E255:E258)</f>
        <v>3277674</v>
      </c>
      <c r="F259" s="32">
        <f>SUM(F255:F258)</f>
        <v>603369</v>
      </c>
      <c r="G259" s="37">
        <f t="shared" si="49"/>
        <v>0.18408450626877473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603369</v>
      </c>
      <c r="O259" s="37">
        <f t="shared" si="53"/>
        <v>0.18408450626877473</v>
      </c>
      <c r="P259" s="32">
        <f>SUM(P255:P258)</f>
        <v>434291</v>
      </c>
      <c r="Q259" s="32">
        <f>SUM(Q255:Q258)</f>
        <v>5631016</v>
      </c>
      <c r="R259" s="32">
        <f>SUM(R255:R258)</f>
        <v>5459148</v>
      </c>
      <c r="S259" s="32">
        <f>SUM(S255:S258)</f>
        <v>434291</v>
      </c>
      <c r="T259" s="37">
        <f t="shared" si="54"/>
        <v>7.7124803055079225E-2</v>
      </c>
      <c r="U259" s="37">
        <f t="shared" si="55"/>
        <v>0.38931960367587637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93787538</v>
      </c>
      <c r="E260" s="32">
        <f>SUM(E234:E239,E241:E246,E248:E253,E255:E258)</f>
        <v>93787538</v>
      </c>
      <c r="F260" s="32">
        <f>SUM(F234:F239,F241:F246,F248:F253,F255:F258)</f>
        <v>36213784</v>
      </c>
      <c r="G260" s="37">
        <f t="shared" si="49"/>
        <v>0.38612575585468506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36213784</v>
      </c>
      <c r="O260" s="37">
        <f t="shared" si="53"/>
        <v>0.38612575585468506</v>
      </c>
      <c r="P260" s="32">
        <f>SUM(P234:P239,P241:P246,P248:P253,P255:P258)</f>
        <v>15629286</v>
      </c>
      <c r="Q260" s="32">
        <f>SUM(Q234:Q239,Q241:Q246,Q248:Q253,Q255:Q258)</f>
        <v>89637300</v>
      </c>
      <c r="R260" s="32">
        <f>SUM(R234:R239,R241:R246,R248:R253,R255:R258)</f>
        <v>110123837</v>
      </c>
      <c r="S260" s="32">
        <f>SUM(S234:S239,S241:S246,S248:S253,S255:S258)</f>
        <v>15629286</v>
      </c>
      <c r="T260" s="37">
        <f t="shared" si="54"/>
        <v>0.17436140981488732</v>
      </c>
      <c r="U260" s="37">
        <f t="shared" si="55"/>
        <v>1.3170466008492006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0</v>
      </c>
      <c r="E263" s="31">
        <v>0</v>
      </c>
      <c r="F263" s="31">
        <v>0</v>
      </c>
      <c r="G263" s="36">
        <f t="shared" ref="G263:G299" si="56">IF(($D263     =0),0,($F263     /$D263     ))</f>
        <v>0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0</v>
      </c>
      <c r="O263" s="36">
        <f t="shared" ref="O263:O299" si="60">IF(($D263     =0),0,($N263     /$D263     ))</f>
        <v>0</v>
      </c>
      <c r="P263" s="31">
        <v>0</v>
      </c>
      <c r="Q263" s="31">
        <v>0</v>
      </c>
      <c r="R263" s="31">
        <v>0</v>
      </c>
      <c r="S263" s="31">
        <v>0</v>
      </c>
      <c r="T263" s="36">
        <f t="shared" ref="T263:T299" si="61">IF(($Q263     =0),0,($S263     /$Q263     ))</f>
        <v>0</v>
      </c>
      <c r="U263" s="36">
        <f t="shared" ref="U263:U299" si="62">IF(($P263     =0),0,(($F263     /$P263     )-1))</f>
        <v>0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0</v>
      </c>
      <c r="E264" s="31">
        <v>0</v>
      </c>
      <c r="F264" s="31">
        <v>0</v>
      </c>
      <c r="G264" s="36">
        <f t="shared" si="56"/>
        <v>0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0</v>
      </c>
      <c r="O264" s="36">
        <f t="shared" si="60"/>
        <v>0</v>
      </c>
      <c r="P264" s="31">
        <v>0</v>
      </c>
      <c r="Q264" s="31">
        <v>0</v>
      </c>
      <c r="R264" s="31">
        <v>0</v>
      </c>
      <c r="S264" s="31">
        <v>0</v>
      </c>
      <c r="T264" s="36">
        <f t="shared" si="61"/>
        <v>0</v>
      </c>
      <c r="U264" s="36">
        <f t="shared" si="62"/>
        <v>0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0</v>
      </c>
      <c r="E265" s="31">
        <v>0</v>
      </c>
      <c r="F265" s="31">
        <v>0</v>
      </c>
      <c r="G265" s="36">
        <f t="shared" si="56"/>
        <v>0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0</v>
      </c>
      <c r="O265" s="36">
        <f t="shared" si="60"/>
        <v>0</v>
      </c>
      <c r="P265" s="31">
        <v>0</v>
      </c>
      <c r="Q265" s="31">
        <v>0</v>
      </c>
      <c r="R265" s="31">
        <v>0</v>
      </c>
      <c r="S265" s="31">
        <v>0</v>
      </c>
      <c r="T265" s="36">
        <f t="shared" si="61"/>
        <v>0</v>
      </c>
      <c r="U265" s="36">
        <f t="shared" si="62"/>
        <v>0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9560435</v>
      </c>
      <c r="E266" s="31">
        <v>9560435</v>
      </c>
      <c r="F266" s="31">
        <v>1543006</v>
      </c>
      <c r="G266" s="36">
        <f t="shared" si="56"/>
        <v>0.16139495744701993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1543006</v>
      </c>
      <c r="O266" s="36">
        <f t="shared" si="60"/>
        <v>0.16139495744701993</v>
      </c>
      <c r="P266" s="31">
        <v>2120538</v>
      </c>
      <c r="Q266" s="31">
        <v>8864986</v>
      </c>
      <c r="R266" s="31">
        <v>9692992</v>
      </c>
      <c r="S266" s="31">
        <v>2120538</v>
      </c>
      <c r="T266" s="36">
        <f t="shared" si="61"/>
        <v>0.23920376185591269</v>
      </c>
      <c r="U266" s="36">
        <f t="shared" si="62"/>
        <v>-0.27235163906518067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9560435</v>
      </c>
      <c r="E267" s="32">
        <f>SUM(E263:E266)</f>
        <v>9560435</v>
      </c>
      <c r="F267" s="32">
        <f>SUM(F263:F266)</f>
        <v>1543006</v>
      </c>
      <c r="G267" s="37">
        <f t="shared" si="56"/>
        <v>0.16139495744701993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1543006</v>
      </c>
      <c r="O267" s="37">
        <f t="shared" si="60"/>
        <v>0.16139495744701993</v>
      </c>
      <c r="P267" s="32">
        <f>SUM(P263:P266)</f>
        <v>2120538</v>
      </c>
      <c r="Q267" s="32">
        <f>SUM(Q263:Q266)</f>
        <v>8864986</v>
      </c>
      <c r="R267" s="32">
        <f>SUM(R263:R266)</f>
        <v>9692992</v>
      </c>
      <c r="S267" s="32">
        <f>SUM(S263:S266)</f>
        <v>2120538</v>
      </c>
      <c r="T267" s="37">
        <f t="shared" si="61"/>
        <v>0.23920376185591269</v>
      </c>
      <c r="U267" s="37">
        <f t="shared" si="62"/>
        <v>-0.27235163906518067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0</v>
      </c>
      <c r="E268" s="31">
        <v>0</v>
      </c>
      <c r="F268" s="31">
        <v>0</v>
      </c>
      <c r="G268" s="36">
        <f t="shared" si="56"/>
        <v>0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0</v>
      </c>
      <c r="O268" s="36">
        <f t="shared" si="60"/>
        <v>0</v>
      </c>
      <c r="P268" s="31">
        <v>9306</v>
      </c>
      <c r="Q268" s="31">
        <v>73360</v>
      </c>
      <c r="R268" s="31">
        <v>0</v>
      </c>
      <c r="S268" s="31">
        <v>9306</v>
      </c>
      <c r="T268" s="36">
        <f t="shared" si="61"/>
        <v>0.12685387131952017</v>
      </c>
      <c r="U268" s="36">
        <f t="shared" si="62"/>
        <v>-1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0</v>
      </c>
      <c r="E269" s="31">
        <v>0</v>
      </c>
      <c r="F269" s="31">
        <v>0</v>
      </c>
      <c r="G269" s="36">
        <f t="shared" si="56"/>
        <v>0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0</v>
      </c>
      <c r="O269" s="36">
        <f t="shared" si="60"/>
        <v>0</v>
      </c>
      <c r="P269" s="31">
        <v>0</v>
      </c>
      <c r="Q269" s="31">
        <v>0</v>
      </c>
      <c r="R269" s="31">
        <v>0</v>
      </c>
      <c r="S269" s="31">
        <v>0</v>
      </c>
      <c r="T269" s="36">
        <f t="shared" si="61"/>
        <v>0</v>
      </c>
      <c r="U269" s="36">
        <f t="shared" si="62"/>
        <v>0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0</v>
      </c>
      <c r="E270" s="31">
        <v>0</v>
      </c>
      <c r="F270" s="31">
        <v>0</v>
      </c>
      <c r="G270" s="36">
        <f t="shared" si="56"/>
        <v>0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0</v>
      </c>
      <c r="O270" s="36">
        <f t="shared" si="60"/>
        <v>0</v>
      </c>
      <c r="P270" s="31">
        <v>0</v>
      </c>
      <c r="Q270" s="31">
        <v>0</v>
      </c>
      <c r="R270" s="31">
        <v>0</v>
      </c>
      <c r="S270" s="31">
        <v>0</v>
      </c>
      <c r="T270" s="36">
        <f t="shared" si="61"/>
        <v>0</v>
      </c>
      <c r="U270" s="36">
        <f t="shared" si="62"/>
        <v>0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0</v>
      </c>
      <c r="E271" s="31">
        <v>0</v>
      </c>
      <c r="F271" s="31">
        <v>0</v>
      </c>
      <c r="G271" s="36">
        <f t="shared" si="56"/>
        <v>0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0</v>
      </c>
      <c r="O271" s="36">
        <f t="shared" si="60"/>
        <v>0</v>
      </c>
      <c r="P271" s="31">
        <v>0</v>
      </c>
      <c r="Q271" s="31">
        <v>0</v>
      </c>
      <c r="R271" s="31">
        <v>0</v>
      </c>
      <c r="S271" s="31">
        <v>0</v>
      </c>
      <c r="T271" s="36">
        <f t="shared" si="61"/>
        <v>0</v>
      </c>
      <c r="U271" s="36">
        <f t="shared" si="62"/>
        <v>0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0</v>
      </c>
      <c r="E272" s="31">
        <v>0</v>
      </c>
      <c r="F272" s="31">
        <v>0</v>
      </c>
      <c r="G272" s="36">
        <f t="shared" si="56"/>
        <v>0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0</v>
      </c>
      <c r="O272" s="36">
        <f t="shared" si="60"/>
        <v>0</v>
      </c>
      <c r="P272" s="31">
        <v>0</v>
      </c>
      <c r="Q272" s="31">
        <v>0</v>
      </c>
      <c r="R272" s="31">
        <v>0</v>
      </c>
      <c r="S272" s="31">
        <v>0</v>
      </c>
      <c r="T272" s="36">
        <f t="shared" si="61"/>
        <v>0</v>
      </c>
      <c r="U272" s="36">
        <f t="shared" si="62"/>
        <v>0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0</v>
      </c>
      <c r="E273" s="31">
        <v>0</v>
      </c>
      <c r="F273" s="31">
        <v>0</v>
      </c>
      <c r="G273" s="36">
        <f t="shared" si="56"/>
        <v>0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0</v>
      </c>
      <c r="O273" s="36">
        <f t="shared" si="60"/>
        <v>0</v>
      </c>
      <c r="P273" s="31">
        <v>0</v>
      </c>
      <c r="Q273" s="31">
        <v>0</v>
      </c>
      <c r="R273" s="31">
        <v>0</v>
      </c>
      <c r="S273" s="31">
        <v>0</v>
      </c>
      <c r="T273" s="36">
        <f t="shared" si="61"/>
        <v>0</v>
      </c>
      <c r="U273" s="36">
        <f t="shared" si="62"/>
        <v>0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5629520</v>
      </c>
      <c r="E274" s="31">
        <v>5629520</v>
      </c>
      <c r="F274" s="31">
        <v>1307206</v>
      </c>
      <c r="G274" s="36">
        <f t="shared" si="56"/>
        <v>0.23220558768776023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1307206</v>
      </c>
      <c r="O274" s="36">
        <f t="shared" si="60"/>
        <v>0.23220558768776023</v>
      </c>
      <c r="P274" s="31">
        <v>1221666</v>
      </c>
      <c r="Q274" s="31">
        <v>5166634</v>
      </c>
      <c r="R274" s="31">
        <v>5091038</v>
      </c>
      <c r="S274" s="31">
        <v>1221666</v>
      </c>
      <c r="T274" s="36">
        <f t="shared" si="61"/>
        <v>0.23645297886399541</v>
      </c>
      <c r="U274" s="36">
        <f t="shared" si="62"/>
        <v>7.0019137800348075E-2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5629520</v>
      </c>
      <c r="E275" s="32">
        <f>SUM(E268:E274)</f>
        <v>5629520</v>
      </c>
      <c r="F275" s="32">
        <f>SUM(F268:F274)</f>
        <v>1307206</v>
      </c>
      <c r="G275" s="37">
        <f t="shared" si="56"/>
        <v>0.23220558768776023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1307206</v>
      </c>
      <c r="O275" s="37">
        <f t="shared" si="60"/>
        <v>0.23220558768776023</v>
      </c>
      <c r="P275" s="32">
        <f>SUM(P268:P274)</f>
        <v>1230972</v>
      </c>
      <c r="Q275" s="32">
        <f>SUM(Q268:Q274)</f>
        <v>5239994</v>
      </c>
      <c r="R275" s="32">
        <f>SUM(R268:R274)</f>
        <v>5091038</v>
      </c>
      <c r="S275" s="32">
        <f>SUM(S268:S274)</f>
        <v>1230972</v>
      </c>
      <c r="T275" s="37">
        <f t="shared" si="61"/>
        <v>0.23491858960143847</v>
      </c>
      <c r="U275" s="37">
        <f t="shared" si="62"/>
        <v>6.1929922045343089E-2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0</v>
      </c>
      <c r="E276" s="31">
        <v>0</v>
      </c>
      <c r="F276" s="31">
        <v>0</v>
      </c>
      <c r="G276" s="36">
        <f t="shared" si="56"/>
        <v>0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0</v>
      </c>
      <c r="O276" s="36">
        <f t="shared" si="60"/>
        <v>0</v>
      </c>
      <c r="P276" s="31">
        <v>0</v>
      </c>
      <c r="Q276" s="31">
        <v>0</v>
      </c>
      <c r="R276" s="31">
        <v>0</v>
      </c>
      <c r="S276" s="31">
        <v>0</v>
      </c>
      <c r="T276" s="36">
        <f t="shared" si="61"/>
        <v>0</v>
      </c>
      <c r="U276" s="36">
        <f t="shared" si="62"/>
        <v>0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7</v>
      </c>
      <c r="E278" s="31">
        <v>7</v>
      </c>
      <c r="F278" s="31">
        <v>0</v>
      </c>
      <c r="G278" s="36">
        <f t="shared" si="56"/>
        <v>0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0</v>
      </c>
      <c r="O278" s="36">
        <f t="shared" si="60"/>
        <v>0</v>
      </c>
      <c r="P278" s="31">
        <v>7125</v>
      </c>
      <c r="Q278" s="31">
        <v>153836</v>
      </c>
      <c r="R278" s="31">
        <v>175718</v>
      </c>
      <c r="S278" s="31">
        <v>7125</v>
      </c>
      <c r="T278" s="36">
        <f t="shared" si="61"/>
        <v>4.6315556826750565E-2</v>
      </c>
      <c r="U278" s="36">
        <f t="shared" si="62"/>
        <v>-1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13500</v>
      </c>
      <c r="E279" s="31">
        <v>13500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9828</v>
      </c>
      <c r="Q279" s="31">
        <v>15584</v>
      </c>
      <c r="R279" s="31">
        <v>16548</v>
      </c>
      <c r="S279" s="31">
        <v>9828</v>
      </c>
      <c r="T279" s="36">
        <f t="shared" si="61"/>
        <v>0.63064681724845995</v>
      </c>
      <c r="U279" s="36">
        <f t="shared" si="62"/>
        <v>-1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0</v>
      </c>
      <c r="E281" s="31">
        <v>0</v>
      </c>
      <c r="F281" s="31">
        <v>0</v>
      </c>
      <c r="G281" s="36">
        <f t="shared" si="56"/>
        <v>0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0</v>
      </c>
      <c r="O281" s="36">
        <f t="shared" si="60"/>
        <v>0</v>
      </c>
      <c r="P281" s="31">
        <v>0</v>
      </c>
      <c r="Q281" s="31">
        <v>0</v>
      </c>
      <c r="R281" s="31">
        <v>0</v>
      </c>
      <c r="S281" s="31">
        <v>0</v>
      </c>
      <c r="T281" s="36">
        <f t="shared" si="61"/>
        <v>0</v>
      </c>
      <c r="U281" s="36">
        <f t="shared" si="62"/>
        <v>0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45</v>
      </c>
      <c r="E283" s="31">
        <v>45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-66754</v>
      </c>
      <c r="R283" s="31">
        <v>238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8824051</v>
      </c>
      <c r="E284" s="31">
        <v>8824051</v>
      </c>
      <c r="F284" s="31">
        <v>2145935</v>
      </c>
      <c r="G284" s="36">
        <f t="shared" si="56"/>
        <v>0.24319159080109579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2145935</v>
      </c>
      <c r="O284" s="36">
        <f t="shared" si="60"/>
        <v>0.24319159080109579</v>
      </c>
      <c r="P284" s="31">
        <v>1735900</v>
      </c>
      <c r="Q284" s="31">
        <v>8273676</v>
      </c>
      <c r="R284" s="31">
        <v>8060666</v>
      </c>
      <c r="S284" s="31">
        <v>1735900</v>
      </c>
      <c r="T284" s="36">
        <f t="shared" si="61"/>
        <v>0.20981000464606059</v>
      </c>
      <c r="U284" s="36">
        <f t="shared" si="62"/>
        <v>0.23620888300017273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8837603</v>
      </c>
      <c r="E285" s="32">
        <f>SUM(E276:E284)</f>
        <v>8837603</v>
      </c>
      <c r="F285" s="32">
        <f>SUM(F276:F284)</f>
        <v>2145935</v>
      </c>
      <c r="G285" s="37">
        <f t="shared" si="56"/>
        <v>0.24281866927038925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2145935</v>
      </c>
      <c r="O285" s="37">
        <f t="shared" si="60"/>
        <v>0.24281866927038925</v>
      </c>
      <c r="P285" s="32">
        <f>SUM(P276:P284)</f>
        <v>1752853</v>
      </c>
      <c r="Q285" s="32">
        <f>SUM(Q276:Q284)</f>
        <v>8376342</v>
      </c>
      <c r="R285" s="32">
        <f>SUM(R276:R284)</f>
        <v>8253170</v>
      </c>
      <c r="S285" s="32">
        <f>SUM(S276:S284)</f>
        <v>1752853</v>
      </c>
      <c r="T285" s="37">
        <f t="shared" si="61"/>
        <v>0.20926234864813303</v>
      </c>
      <c r="U285" s="37">
        <f t="shared" si="62"/>
        <v>0.22425268975778345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0</v>
      </c>
      <c r="E286" s="31">
        <v>0</v>
      </c>
      <c r="F286" s="31">
        <v>0</v>
      </c>
      <c r="G286" s="36">
        <f t="shared" si="56"/>
        <v>0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0</v>
      </c>
      <c r="O286" s="36">
        <f t="shared" si="60"/>
        <v>0</v>
      </c>
      <c r="P286" s="31">
        <v>0</v>
      </c>
      <c r="Q286" s="31">
        <v>0</v>
      </c>
      <c r="R286" s="31">
        <v>0</v>
      </c>
      <c r="S286" s="31">
        <v>0</v>
      </c>
      <c r="T286" s="36">
        <f t="shared" si="61"/>
        <v>0</v>
      </c>
      <c r="U286" s="36">
        <f t="shared" si="62"/>
        <v>0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0</v>
      </c>
      <c r="E287" s="31">
        <v>0</v>
      </c>
      <c r="F287" s="31">
        <v>0</v>
      </c>
      <c r="G287" s="36">
        <f t="shared" si="56"/>
        <v>0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0</v>
      </c>
      <c r="O287" s="36">
        <f t="shared" si="60"/>
        <v>0</v>
      </c>
      <c r="P287" s="31">
        <v>0</v>
      </c>
      <c r="Q287" s="31">
        <v>0</v>
      </c>
      <c r="R287" s="31">
        <v>0</v>
      </c>
      <c r="S287" s="31">
        <v>0</v>
      </c>
      <c r="T287" s="36">
        <f t="shared" si="61"/>
        <v>0</v>
      </c>
      <c r="U287" s="36">
        <f t="shared" si="62"/>
        <v>0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0</v>
      </c>
      <c r="E288" s="31">
        <v>0</v>
      </c>
      <c r="F288" s="31">
        <v>0</v>
      </c>
      <c r="G288" s="36">
        <f t="shared" si="56"/>
        <v>0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0</v>
      </c>
      <c r="O288" s="36">
        <f t="shared" si="60"/>
        <v>0</v>
      </c>
      <c r="P288" s="31">
        <v>0</v>
      </c>
      <c r="Q288" s="31">
        <v>0</v>
      </c>
      <c r="R288" s="31">
        <v>0</v>
      </c>
      <c r="S288" s="31">
        <v>0</v>
      </c>
      <c r="T288" s="36">
        <f t="shared" si="61"/>
        <v>0</v>
      </c>
      <c r="U288" s="36">
        <f t="shared" si="62"/>
        <v>0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0</v>
      </c>
      <c r="E289" s="31">
        <v>0</v>
      </c>
      <c r="F289" s="31">
        <v>0</v>
      </c>
      <c r="G289" s="36">
        <f t="shared" si="56"/>
        <v>0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0</v>
      </c>
      <c r="O289" s="36">
        <f t="shared" si="60"/>
        <v>0</v>
      </c>
      <c r="P289" s="31">
        <v>0</v>
      </c>
      <c r="Q289" s="31">
        <v>0</v>
      </c>
      <c r="R289" s="31">
        <v>0</v>
      </c>
      <c r="S289" s="31">
        <v>0</v>
      </c>
      <c r="T289" s="36">
        <f t="shared" si="61"/>
        <v>0</v>
      </c>
      <c r="U289" s="36">
        <f t="shared" si="62"/>
        <v>0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0</v>
      </c>
      <c r="E290" s="31">
        <v>0</v>
      </c>
      <c r="F290" s="31">
        <v>0</v>
      </c>
      <c r="G290" s="36">
        <f t="shared" si="56"/>
        <v>0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0</v>
      </c>
      <c r="O290" s="36">
        <f t="shared" si="60"/>
        <v>0</v>
      </c>
      <c r="P290" s="31">
        <v>0</v>
      </c>
      <c r="Q290" s="31">
        <v>0</v>
      </c>
      <c r="R290" s="31">
        <v>0</v>
      </c>
      <c r="S290" s="31">
        <v>0</v>
      </c>
      <c r="T290" s="36">
        <f t="shared" si="61"/>
        <v>0</v>
      </c>
      <c r="U290" s="36">
        <f t="shared" si="62"/>
        <v>0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7806258</v>
      </c>
      <c r="E291" s="31">
        <v>7806258</v>
      </c>
      <c r="F291" s="31">
        <v>564463</v>
      </c>
      <c r="G291" s="36">
        <f t="shared" si="56"/>
        <v>7.2309037185294162E-2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564463</v>
      </c>
      <c r="O291" s="36">
        <f t="shared" si="60"/>
        <v>7.2309037185294162E-2</v>
      </c>
      <c r="P291" s="31">
        <v>1713702</v>
      </c>
      <c r="Q291" s="31">
        <v>7466561</v>
      </c>
      <c r="R291" s="31">
        <v>7306165</v>
      </c>
      <c r="S291" s="31">
        <v>1713702</v>
      </c>
      <c r="T291" s="36">
        <f t="shared" si="61"/>
        <v>0.2295169087883967</v>
      </c>
      <c r="U291" s="36">
        <f t="shared" si="62"/>
        <v>-0.67061776201463263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7806258</v>
      </c>
      <c r="E292" s="32">
        <f>SUM(E286:E291)</f>
        <v>7806258</v>
      </c>
      <c r="F292" s="32">
        <f>SUM(F286:F291)</f>
        <v>564463</v>
      </c>
      <c r="G292" s="37">
        <f t="shared" si="56"/>
        <v>7.2309037185294162E-2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564463</v>
      </c>
      <c r="O292" s="37">
        <f t="shared" si="60"/>
        <v>7.2309037185294162E-2</v>
      </c>
      <c r="P292" s="32">
        <f>SUM(P286:P291)</f>
        <v>1713702</v>
      </c>
      <c r="Q292" s="32">
        <f>SUM(Q286:Q291)</f>
        <v>7466561</v>
      </c>
      <c r="R292" s="32">
        <f>SUM(R286:R291)</f>
        <v>7306165</v>
      </c>
      <c r="S292" s="32">
        <f>SUM(S286:S291)</f>
        <v>1713702</v>
      </c>
      <c r="T292" s="37">
        <f t="shared" si="61"/>
        <v>0.2295169087883967</v>
      </c>
      <c r="U292" s="37">
        <f t="shared" si="62"/>
        <v>-0.67061776201463263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20586047</v>
      </c>
      <c r="E293" s="31">
        <v>20586047</v>
      </c>
      <c r="F293" s="31">
        <v>5167668</v>
      </c>
      <c r="G293" s="36">
        <f t="shared" si="56"/>
        <v>0.25102769851832168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5167668</v>
      </c>
      <c r="O293" s="36">
        <f t="shared" si="60"/>
        <v>0.25102769851832168</v>
      </c>
      <c r="P293" s="31">
        <v>4788208</v>
      </c>
      <c r="Q293" s="31">
        <v>18841954</v>
      </c>
      <c r="R293" s="31">
        <v>22341954</v>
      </c>
      <c r="S293" s="31">
        <v>4788208</v>
      </c>
      <c r="T293" s="36">
        <f t="shared" si="61"/>
        <v>0.25412481104666745</v>
      </c>
      <c r="U293" s="36">
        <f t="shared" si="62"/>
        <v>7.9248854686346126E-2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0</v>
      </c>
      <c r="E294" s="31">
        <v>0</v>
      </c>
      <c r="F294" s="31">
        <v>0</v>
      </c>
      <c r="G294" s="36">
        <f t="shared" si="56"/>
        <v>0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0</v>
      </c>
      <c r="O294" s="36">
        <f t="shared" si="60"/>
        <v>0</v>
      </c>
      <c r="P294" s="31">
        <v>0</v>
      </c>
      <c r="Q294" s="31">
        <v>0</v>
      </c>
      <c r="R294" s="31">
        <v>0</v>
      </c>
      <c r="S294" s="31">
        <v>0</v>
      </c>
      <c r="T294" s="36">
        <f t="shared" si="61"/>
        <v>0</v>
      </c>
      <c r="U294" s="36">
        <f t="shared" si="62"/>
        <v>0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0</v>
      </c>
      <c r="E295" s="31">
        <v>0</v>
      </c>
      <c r="F295" s="31">
        <v>0</v>
      </c>
      <c r="G295" s="36">
        <f t="shared" si="56"/>
        <v>0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0</v>
      </c>
      <c r="O295" s="36">
        <f t="shared" si="60"/>
        <v>0</v>
      </c>
      <c r="P295" s="31">
        <v>0</v>
      </c>
      <c r="Q295" s="31">
        <v>0</v>
      </c>
      <c r="R295" s="31">
        <v>0</v>
      </c>
      <c r="S295" s="31">
        <v>0</v>
      </c>
      <c r="T295" s="36">
        <f t="shared" si="61"/>
        <v>0</v>
      </c>
      <c r="U295" s="36">
        <f t="shared" si="62"/>
        <v>0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0</v>
      </c>
      <c r="E296" s="31">
        <v>0</v>
      </c>
      <c r="F296" s="31">
        <v>0</v>
      </c>
      <c r="G296" s="36">
        <f t="shared" si="56"/>
        <v>0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0</v>
      </c>
      <c r="O296" s="36">
        <f t="shared" si="60"/>
        <v>0</v>
      </c>
      <c r="P296" s="31">
        <v>0</v>
      </c>
      <c r="Q296" s="31">
        <v>0</v>
      </c>
      <c r="R296" s="31">
        <v>0</v>
      </c>
      <c r="S296" s="31">
        <v>0</v>
      </c>
      <c r="T296" s="36">
        <f t="shared" si="61"/>
        <v>0</v>
      </c>
      <c r="U296" s="36">
        <f t="shared" si="62"/>
        <v>0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0</v>
      </c>
      <c r="E297" s="31">
        <v>0</v>
      </c>
      <c r="F297" s="31">
        <v>0</v>
      </c>
      <c r="G297" s="36">
        <f t="shared" si="56"/>
        <v>0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0</v>
      </c>
      <c r="O297" s="36">
        <f t="shared" si="60"/>
        <v>0</v>
      </c>
      <c r="P297" s="31">
        <v>0</v>
      </c>
      <c r="Q297" s="31">
        <v>0</v>
      </c>
      <c r="R297" s="31">
        <v>0</v>
      </c>
      <c r="S297" s="31">
        <v>0</v>
      </c>
      <c r="T297" s="36">
        <f t="shared" si="61"/>
        <v>0</v>
      </c>
      <c r="U297" s="36">
        <f t="shared" si="62"/>
        <v>0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20586047</v>
      </c>
      <c r="E298" s="32">
        <f>SUM(E293:E297)</f>
        <v>20586047</v>
      </c>
      <c r="F298" s="32">
        <f>SUM(F293:F297)</f>
        <v>5167668</v>
      </c>
      <c r="G298" s="37">
        <f t="shared" si="56"/>
        <v>0.25102769851832168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5167668</v>
      </c>
      <c r="O298" s="37">
        <f t="shared" si="60"/>
        <v>0.25102769851832168</v>
      </c>
      <c r="P298" s="32">
        <f>SUM(P293:P297)</f>
        <v>4788208</v>
      </c>
      <c r="Q298" s="32">
        <f>SUM(Q293:Q297)</f>
        <v>18841954</v>
      </c>
      <c r="R298" s="32">
        <f>SUM(R293:R297)</f>
        <v>22341954</v>
      </c>
      <c r="S298" s="32">
        <f>SUM(S293:S297)</f>
        <v>4788208</v>
      </c>
      <c r="T298" s="37">
        <f t="shared" si="61"/>
        <v>0.25412481104666745</v>
      </c>
      <c r="U298" s="37">
        <f t="shared" si="62"/>
        <v>7.9248854686346126E-2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52419863</v>
      </c>
      <c r="E299" s="32">
        <f>SUM(E263:E266,E268:E274,E276:E284,E286:E291,E293:E297)</f>
        <v>52419863</v>
      </c>
      <c r="F299" s="32">
        <f>SUM(F263:F266,F268:F274,F276:F284,F286:F291,F293:F297)</f>
        <v>10728278</v>
      </c>
      <c r="G299" s="37">
        <f t="shared" si="56"/>
        <v>0.20466055014298684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10728278</v>
      </c>
      <c r="O299" s="37">
        <f t="shared" si="60"/>
        <v>0.20466055014298684</v>
      </c>
      <c r="P299" s="32">
        <f>SUM(P263:P266,P268:P274,P276:P284,P286:P291,P293:P297)</f>
        <v>11606273</v>
      </c>
      <c r="Q299" s="32">
        <f>SUM(Q263:Q266,Q268:Q274,Q276:Q284,Q286:Q291,Q293:Q297)</f>
        <v>48789837</v>
      </c>
      <c r="R299" s="32">
        <f>SUM(R263:R266,R268:R274,R276:R284,R286:R291,R293:R297)</f>
        <v>52685319</v>
      </c>
      <c r="S299" s="32">
        <f>SUM(S263:S266,S268:S274,S276:S284,S286:S291,S293:S297)</f>
        <v>11606273</v>
      </c>
      <c r="T299" s="37">
        <f t="shared" si="61"/>
        <v>0.2378830042002395</v>
      </c>
      <c r="U299" s="37">
        <f t="shared" si="62"/>
        <v>-7.5648315354980844E-2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1564847744</v>
      </c>
      <c r="E302" s="31">
        <v>1564847744</v>
      </c>
      <c r="F302" s="31">
        <v>277201069</v>
      </c>
      <c r="G302" s="36">
        <f t="shared" ref="G302:G339" si="63">IF(($D302     =0),0,($F302     /$D302     ))</f>
        <v>0.17714251757901375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277201069</v>
      </c>
      <c r="O302" s="36">
        <f t="shared" ref="O302:O339" si="67">IF(($D302     =0),0,($N302     /$D302     ))</f>
        <v>0.17714251757901375</v>
      </c>
      <c r="P302" s="31">
        <v>329675135</v>
      </c>
      <c r="Q302" s="31">
        <v>1551532888</v>
      </c>
      <c r="R302" s="31">
        <v>1531590324</v>
      </c>
      <c r="S302" s="31">
        <v>329675135</v>
      </c>
      <c r="T302" s="36">
        <f t="shared" ref="T302:T339" si="68">IF(($Q302     =0),0,($S302     /$Q302     ))</f>
        <v>0.21248349780388284</v>
      </c>
      <c r="U302" s="36">
        <f t="shared" ref="U302:U339" si="69">IF(($P302     =0),0,(($F302     /$P302     )-1))</f>
        <v>-0.15916901345926493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1564847744</v>
      </c>
      <c r="E303" s="32">
        <f>E302</f>
        <v>1564847744</v>
      </c>
      <c r="F303" s="32">
        <f>F302</f>
        <v>277201069</v>
      </c>
      <c r="G303" s="37">
        <f t="shared" si="63"/>
        <v>0.17714251757901375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277201069</v>
      </c>
      <c r="O303" s="37">
        <f t="shared" si="67"/>
        <v>0.17714251757901375</v>
      </c>
      <c r="P303" s="32">
        <f>P302</f>
        <v>329675135</v>
      </c>
      <c r="Q303" s="32">
        <f>Q302</f>
        <v>1551532888</v>
      </c>
      <c r="R303" s="32">
        <f>R302</f>
        <v>1531590324</v>
      </c>
      <c r="S303" s="32">
        <f>S302</f>
        <v>329675135</v>
      </c>
      <c r="T303" s="37">
        <f t="shared" si="68"/>
        <v>0.21248349780388284</v>
      </c>
      <c r="U303" s="37">
        <f t="shared" si="69"/>
        <v>-0.15916901345926493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0</v>
      </c>
      <c r="E304" s="31">
        <v>0</v>
      </c>
      <c r="F304" s="31">
        <v>0</v>
      </c>
      <c r="G304" s="36">
        <f t="shared" si="63"/>
        <v>0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0</v>
      </c>
      <c r="O304" s="36">
        <f t="shared" si="67"/>
        <v>0</v>
      </c>
      <c r="P304" s="31">
        <v>0</v>
      </c>
      <c r="Q304" s="31">
        <v>60000</v>
      </c>
      <c r="R304" s="31">
        <v>0</v>
      </c>
      <c r="S304" s="31">
        <v>0</v>
      </c>
      <c r="T304" s="36">
        <f t="shared" si="68"/>
        <v>0</v>
      </c>
      <c r="U304" s="36">
        <f t="shared" si="69"/>
        <v>0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0</v>
      </c>
      <c r="E305" s="31">
        <v>0</v>
      </c>
      <c r="F305" s="31">
        <v>0</v>
      </c>
      <c r="G305" s="36">
        <f t="shared" si="63"/>
        <v>0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0</v>
      </c>
      <c r="O305" s="36">
        <f t="shared" si="67"/>
        <v>0</v>
      </c>
      <c r="P305" s="31">
        <v>0</v>
      </c>
      <c r="Q305" s="31">
        <v>0</v>
      </c>
      <c r="R305" s="31">
        <v>0</v>
      </c>
      <c r="S305" s="31">
        <v>0</v>
      </c>
      <c r="T305" s="36">
        <f t="shared" si="68"/>
        <v>0</v>
      </c>
      <c r="U305" s="36">
        <f t="shared" si="69"/>
        <v>0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0</v>
      </c>
      <c r="E306" s="31">
        <v>0</v>
      </c>
      <c r="F306" s="31">
        <v>0</v>
      </c>
      <c r="G306" s="36">
        <f t="shared" si="63"/>
        <v>0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0</v>
      </c>
      <c r="O306" s="36">
        <f t="shared" si="67"/>
        <v>0</v>
      </c>
      <c r="P306" s="31">
        <v>0</v>
      </c>
      <c r="Q306" s="31">
        <v>0</v>
      </c>
      <c r="R306" s="31">
        <v>0</v>
      </c>
      <c r="S306" s="31">
        <v>0</v>
      </c>
      <c r="T306" s="36">
        <f t="shared" si="68"/>
        <v>0</v>
      </c>
      <c r="U306" s="36">
        <f t="shared" si="69"/>
        <v>0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93780</v>
      </c>
      <c r="E307" s="31">
        <v>93780</v>
      </c>
      <c r="F307" s="31">
        <v>27985</v>
      </c>
      <c r="G307" s="36">
        <f t="shared" si="63"/>
        <v>0.29841117509063764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27985</v>
      </c>
      <c r="O307" s="36">
        <f t="shared" si="67"/>
        <v>0.29841117509063764</v>
      </c>
      <c r="P307" s="31">
        <v>1178</v>
      </c>
      <c r="Q307" s="31">
        <v>90000</v>
      </c>
      <c r="R307" s="31">
        <v>90000</v>
      </c>
      <c r="S307" s="31">
        <v>1178</v>
      </c>
      <c r="T307" s="36">
        <f t="shared" si="68"/>
        <v>1.3088888888888889E-2</v>
      </c>
      <c r="U307" s="36">
        <f t="shared" si="69"/>
        <v>22.756366723259763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0</v>
      </c>
      <c r="E308" s="31">
        <v>0</v>
      </c>
      <c r="F308" s="31">
        <v>0</v>
      </c>
      <c r="G308" s="36">
        <f t="shared" si="63"/>
        <v>0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0</v>
      </c>
      <c r="O308" s="36">
        <f t="shared" si="67"/>
        <v>0</v>
      </c>
      <c r="P308" s="31">
        <v>0</v>
      </c>
      <c r="Q308" s="31">
        <v>0</v>
      </c>
      <c r="R308" s="31">
        <v>0</v>
      </c>
      <c r="S308" s="31">
        <v>0</v>
      </c>
      <c r="T308" s="36">
        <f t="shared" si="68"/>
        <v>0</v>
      </c>
      <c r="U308" s="36">
        <f t="shared" si="69"/>
        <v>0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31712152</v>
      </c>
      <c r="E309" s="31">
        <v>31712152</v>
      </c>
      <c r="F309" s="31">
        <v>6814918</v>
      </c>
      <c r="G309" s="36">
        <f t="shared" si="63"/>
        <v>0.2148992600691369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6814918</v>
      </c>
      <c r="O309" s="36">
        <f t="shared" si="67"/>
        <v>0.2148992600691369</v>
      </c>
      <c r="P309" s="31">
        <v>6669068</v>
      </c>
      <c r="Q309" s="31">
        <v>31831148</v>
      </c>
      <c r="R309" s="31">
        <v>31777088</v>
      </c>
      <c r="S309" s="31">
        <v>6669068</v>
      </c>
      <c r="T309" s="36">
        <f t="shared" si="68"/>
        <v>0.20951390128939112</v>
      </c>
      <c r="U309" s="36">
        <f t="shared" si="69"/>
        <v>2.1869622561953239E-2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31805932</v>
      </c>
      <c r="E310" s="32">
        <f>SUM(E304:E309)</f>
        <v>31805932</v>
      </c>
      <c r="F310" s="32">
        <f>SUM(F304:F309)</f>
        <v>6842903</v>
      </c>
      <c r="G310" s="37">
        <f t="shared" si="63"/>
        <v>0.21514549550065062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6842903</v>
      </c>
      <c r="O310" s="37">
        <f t="shared" si="67"/>
        <v>0.21514549550065062</v>
      </c>
      <c r="P310" s="32">
        <f>SUM(P304:P309)</f>
        <v>6670246</v>
      </c>
      <c r="Q310" s="32">
        <f>SUM(Q304:Q309)</f>
        <v>31981148</v>
      </c>
      <c r="R310" s="32">
        <f>SUM(R304:R309)</f>
        <v>31867088</v>
      </c>
      <c r="S310" s="32">
        <f>SUM(S304:S309)</f>
        <v>6670246</v>
      </c>
      <c r="T310" s="37">
        <f t="shared" si="68"/>
        <v>0.20856806015844084</v>
      </c>
      <c r="U310" s="37">
        <f t="shared" si="69"/>
        <v>2.5884652530056673E-2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0</v>
      </c>
      <c r="E311" s="31">
        <v>0</v>
      </c>
      <c r="F311" s="31">
        <v>0</v>
      </c>
      <c r="G311" s="36">
        <f t="shared" si="63"/>
        <v>0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0</v>
      </c>
      <c r="O311" s="36">
        <f t="shared" si="67"/>
        <v>0</v>
      </c>
      <c r="P311" s="31">
        <v>0</v>
      </c>
      <c r="Q311" s="31">
        <v>0</v>
      </c>
      <c r="R311" s="31">
        <v>0</v>
      </c>
      <c r="S311" s="31">
        <v>0</v>
      </c>
      <c r="T311" s="36">
        <f t="shared" si="68"/>
        <v>0</v>
      </c>
      <c r="U311" s="36">
        <f t="shared" si="69"/>
        <v>0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0</v>
      </c>
      <c r="E312" s="31">
        <v>0</v>
      </c>
      <c r="F312" s="31">
        <v>0</v>
      </c>
      <c r="G312" s="36">
        <f t="shared" si="63"/>
        <v>0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0</v>
      </c>
      <c r="O312" s="36">
        <f t="shared" si="67"/>
        <v>0</v>
      </c>
      <c r="P312" s="31">
        <v>0</v>
      </c>
      <c r="Q312" s="31">
        <v>0</v>
      </c>
      <c r="R312" s="31">
        <v>0</v>
      </c>
      <c r="S312" s="31">
        <v>0</v>
      </c>
      <c r="T312" s="36">
        <f t="shared" si="68"/>
        <v>0</v>
      </c>
      <c r="U312" s="36">
        <f t="shared" si="69"/>
        <v>0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0</v>
      </c>
      <c r="E313" s="31">
        <v>0</v>
      </c>
      <c r="F313" s="31">
        <v>0</v>
      </c>
      <c r="G313" s="36">
        <f t="shared" si="63"/>
        <v>0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0</v>
      </c>
      <c r="O313" s="36">
        <f t="shared" si="67"/>
        <v>0</v>
      </c>
      <c r="P313" s="31">
        <v>0</v>
      </c>
      <c r="Q313" s="31">
        <v>0</v>
      </c>
      <c r="R313" s="31">
        <v>0</v>
      </c>
      <c r="S313" s="31">
        <v>0</v>
      </c>
      <c r="T313" s="36">
        <f t="shared" si="68"/>
        <v>0</v>
      </c>
      <c r="U313" s="36">
        <f t="shared" si="69"/>
        <v>0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95341</v>
      </c>
      <c r="E314" s="31">
        <v>95341</v>
      </c>
      <c r="F314" s="31">
        <v>0</v>
      </c>
      <c r="G314" s="36">
        <f t="shared" si="63"/>
        <v>0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0</v>
      </c>
      <c r="O314" s="36">
        <f t="shared" si="67"/>
        <v>0</v>
      </c>
      <c r="P314" s="31">
        <v>0</v>
      </c>
      <c r="Q314" s="31">
        <v>90600</v>
      </c>
      <c r="R314" s="31">
        <v>90600</v>
      </c>
      <c r="S314" s="31">
        <v>0</v>
      </c>
      <c r="T314" s="36">
        <f t="shared" si="68"/>
        <v>0</v>
      </c>
      <c r="U314" s="36">
        <f t="shared" si="69"/>
        <v>0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0</v>
      </c>
      <c r="E315" s="31">
        <v>0</v>
      </c>
      <c r="F315" s="31">
        <v>0</v>
      </c>
      <c r="G315" s="36">
        <f t="shared" si="63"/>
        <v>0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0</v>
      </c>
      <c r="O315" s="36">
        <f t="shared" si="67"/>
        <v>0</v>
      </c>
      <c r="P315" s="31">
        <v>0</v>
      </c>
      <c r="Q315" s="31">
        <v>0</v>
      </c>
      <c r="R315" s="31">
        <v>0</v>
      </c>
      <c r="S315" s="31">
        <v>0</v>
      </c>
      <c r="T315" s="36">
        <f t="shared" si="68"/>
        <v>0</v>
      </c>
      <c r="U315" s="36">
        <f t="shared" si="69"/>
        <v>0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44400620</v>
      </c>
      <c r="E316" s="31">
        <v>44400620</v>
      </c>
      <c r="F316" s="31">
        <v>9397050</v>
      </c>
      <c r="G316" s="36">
        <f t="shared" si="63"/>
        <v>0.21164231490461169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9397050</v>
      </c>
      <c r="O316" s="36">
        <f t="shared" si="67"/>
        <v>0.21164231490461169</v>
      </c>
      <c r="P316" s="31">
        <v>8539695</v>
      </c>
      <c r="Q316" s="31">
        <v>42290531</v>
      </c>
      <c r="R316" s="31">
        <v>43841217</v>
      </c>
      <c r="S316" s="31">
        <v>8539695</v>
      </c>
      <c r="T316" s="36">
        <f t="shared" si="68"/>
        <v>0.20192924510690111</v>
      </c>
      <c r="U316" s="36">
        <f t="shared" si="69"/>
        <v>0.1003964427300974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44495961</v>
      </c>
      <c r="E317" s="32">
        <f>SUM(E311:E316)</f>
        <v>44495961</v>
      </c>
      <c r="F317" s="32">
        <f>SUM(F311:F316)</f>
        <v>9397050</v>
      </c>
      <c r="G317" s="37">
        <f t="shared" si="63"/>
        <v>0.21118883127392168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9397050</v>
      </c>
      <c r="O317" s="37">
        <f t="shared" si="67"/>
        <v>0.21118883127392168</v>
      </c>
      <c r="P317" s="32">
        <f>SUM(P311:P316)</f>
        <v>8539695</v>
      </c>
      <c r="Q317" s="32">
        <f>SUM(Q311:Q316)</f>
        <v>42381131</v>
      </c>
      <c r="R317" s="32">
        <f>SUM(R311:R316)</f>
        <v>43931817</v>
      </c>
      <c r="S317" s="32">
        <f>SUM(S311:S316)</f>
        <v>8539695</v>
      </c>
      <c r="T317" s="37">
        <f t="shared" si="68"/>
        <v>0.20149757211528876</v>
      </c>
      <c r="U317" s="37">
        <f t="shared" si="69"/>
        <v>0.1003964427300974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0</v>
      </c>
      <c r="E318" s="31">
        <v>0</v>
      </c>
      <c r="F318" s="31">
        <v>0</v>
      </c>
      <c r="G318" s="36">
        <f t="shared" si="63"/>
        <v>0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0</v>
      </c>
      <c r="O318" s="36">
        <f t="shared" si="67"/>
        <v>0</v>
      </c>
      <c r="P318" s="31">
        <v>0</v>
      </c>
      <c r="Q318" s="31">
        <v>0</v>
      </c>
      <c r="R318" s="31">
        <v>0</v>
      </c>
      <c r="S318" s="31">
        <v>0</v>
      </c>
      <c r="T318" s="36">
        <f t="shared" si="68"/>
        <v>0</v>
      </c>
      <c r="U318" s="36">
        <f t="shared" si="69"/>
        <v>0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0</v>
      </c>
      <c r="E319" s="31">
        <v>0</v>
      </c>
      <c r="F319" s="31">
        <v>0</v>
      </c>
      <c r="G319" s="36">
        <f t="shared" si="63"/>
        <v>0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0</v>
      </c>
      <c r="O319" s="36">
        <f t="shared" si="67"/>
        <v>0</v>
      </c>
      <c r="P319" s="31">
        <v>0</v>
      </c>
      <c r="Q319" s="31">
        <v>0</v>
      </c>
      <c r="R319" s="31">
        <v>0</v>
      </c>
      <c r="S319" s="31">
        <v>0</v>
      </c>
      <c r="T319" s="36">
        <f t="shared" si="68"/>
        <v>0</v>
      </c>
      <c r="U319" s="36">
        <f t="shared" si="69"/>
        <v>0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0</v>
      </c>
      <c r="E320" s="31">
        <v>0</v>
      </c>
      <c r="F320" s="31">
        <v>0</v>
      </c>
      <c r="G320" s="36">
        <f t="shared" si="63"/>
        <v>0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0</v>
      </c>
      <c r="O320" s="36">
        <f t="shared" si="67"/>
        <v>0</v>
      </c>
      <c r="P320" s="31">
        <v>0</v>
      </c>
      <c r="Q320" s="31">
        <v>0</v>
      </c>
      <c r="R320" s="31">
        <v>0</v>
      </c>
      <c r="S320" s="31">
        <v>0</v>
      </c>
      <c r="T320" s="36">
        <f t="shared" si="68"/>
        <v>0</v>
      </c>
      <c r="U320" s="36">
        <f t="shared" si="69"/>
        <v>0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1060</v>
      </c>
      <c r="E321" s="31">
        <v>1060</v>
      </c>
      <c r="F321" s="31">
        <v>265</v>
      </c>
      <c r="G321" s="36">
        <f t="shared" si="63"/>
        <v>0.25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265</v>
      </c>
      <c r="O321" s="36">
        <f t="shared" si="67"/>
        <v>0.25</v>
      </c>
      <c r="P321" s="31">
        <v>0</v>
      </c>
      <c r="Q321" s="31">
        <v>0</v>
      </c>
      <c r="R321" s="31">
        <v>1000</v>
      </c>
      <c r="S321" s="31">
        <v>0</v>
      </c>
      <c r="T321" s="36">
        <f t="shared" si="68"/>
        <v>0</v>
      </c>
      <c r="U321" s="36">
        <f t="shared" si="69"/>
        <v>0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18759240</v>
      </c>
      <c r="E322" s="31">
        <v>18759240</v>
      </c>
      <c r="F322" s="31">
        <v>4174217</v>
      </c>
      <c r="G322" s="36">
        <f t="shared" si="63"/>
        <v>0.22251525115089951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4174217</v>
      </c>
      <c r="O322" s="36">
        <f t="shared" si="67"/>
        <v>0.22251525115089951</v>
      </c>
      <c r="P322" s="31">
        <v>4061480</v>
      </c>
      <c r="Q322" s="31">
        <v>20772655</v>
      </c>
      <c r="R322" s="31">
        <v>18250520</v>
      </c>
      <c r="S322" s="31">
        <v>4061480</v>
      </c>
      <c r="T322" s="36">
        <f t="shared" si="68"/>
        <v>0.19552050520263298</v>
      </c>
      <c r="U322" s="36">
        <f t="shared" si="69"/>
        <v>2.7757615450525464E-2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18760300</v>
      </c>
      <c r="E323" s="32">
        <f>SUM(E318:E322)</f>
        <v>18760300</v>
      </c>
      <c r="F323" s="32">
        <f>SUM(F318:F322)</f>
        <v>4174482</v>
      </c>
      <c r="G323" s="37">
        <f t="shared" si="63"/>
        <v>0.22251680410227981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4174482</v>
      </c>
      <c r="O323" s="37">
        <f t="shared" si="67"/>
        <v>0.22251680410227981</v>
      </c>
      <c r="P323" s="32">
        <f>SUM(P318:P322)</f>
        <v>4061480</v>
      </c>
      <c r="Q323" s="32">
        <f>SUM(Q318:Q322)</f>
        <v>20772655</v>
      </c>
      <c r="R323" s="32">
        <f>SUM(R318:R322)</f>
        <v>18251520</v>
      </c>
      <c r="S323" s="32">
        <f>SUM(S318:S322)</f>
        <v>4061480</v>
      </c>
      <c r="T323" s="37">
        <f t="shared" si="68"/>
        <v>0.19552050520263298</v>
      </c>
      <c r="U323" s="37">
        <f t="shared" si="69"/>
        <v>2.7822862601810217E-2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0</v>
      </c>
      <c r="E325" s="31">
        <v>0</v>
      </c>
      <c r="F325" s="31">
        <v>0</v>
      </c>
      <c r="G325" s="36">
        <f t="shared" si="63"/>
        <v>0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0</v>
      </c>
      <c r="O325" s="36">
        <f t="shared" si="67"/>
        <v>0</v>
      </c>
      <c r="P325" s="31">
        <v>0</v>
      </c>
      <c r="Q325" s="31">
        <v>0</v>
      </c>
      <c r="R325" s="31">
        <v>0</v>
      </c>
      <c r="S325" s="31">
        <v>0</v>
      </c>
      <c r="T325" s="36">
        <f t="shared" si="68"/>
        <v>0</v>
      </c>
      <c r="U325" s="36">
        <f t="shared" si="69"/>
        <v>0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0</v>
      </c>
      <c r="E326" s="31">
        <v>0</v>
      </c>
      <c r="F326" s="31">
        <v>0</v>
      </c>
      <c r="G326" s="36">
        <f t="shared" si="63"/>
        <v>0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0</v>
      </c>
      <c r="O326" s="36">
        <f t="shared" si="67"/>
        <v>0</v>
      </c>
      <c r="P326" s="31">
        <v>0</v>
      </c>
      <c r="Q326" s="31">
        <v>0</v>
      </c>
      <c r="R326" s="31">
        <v>0</v>
      </c>
      <c r="S326" s="31">
        <v>0</v>
      </c>
      <c r="T326" s="36">
        <f t="shared" si="68"/>
        <v>0</v>
      </c>
      <c r="U326" s="36">
        <f t="shared" si="69"/>
        <v>0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7143100</v>
      </c>
      <c r="E327" s="31">
        <v>7143100</v>
      </c>
      <c r="F327" s="31">
        <v>1344313</v>
      </c>
      <c r="G327" s="36">
        <f t="shared" si="63"/>
        <v>0.18819742128767622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1344313</v>
      </c>
      <c r="O327" s="36">
        <f t="shared" si="67"/>
        <v>0.18819742128767622</v>
      </c>
      <c r="P327" s="31">
        <v>1308030</v>
      </c>
      <c r="Q327" s="31">
        <v>6123150</v>
      </c>
      <c r="R327" s="31">
        <v>7003774</v>
      </c>
      <c r="S327" s="31">
        <v>1308030</v>
      </c>
      <c r="T327" s="36">
        <f t="shared" si="68"/>
        <v>0.21362044045956738</v>
      </c>
      <c r="U327" s="36">
        <f t="shared" si="69"/>
        <v>2.7738660428277662E-2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0</v>
      </c>
      <c r="E328" s="31">
        <v>0</v>
      </c>
      <c r="F328" s="31">
        <v>0</v>
      </c>
      <c r="G328" s="36">
        <f t="shared" si="63"/>
        <v>0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0</v>
      </c>
      <c r="O328" s="36">
        <f t="shared" si="67"/>
        <v>0</v>
      </c>
      <c r="P328" s="31">
        <v>0</v>
      </c>
      <c r="Q328" s="31">
        <v>0</v>
      </c>
      <c r="R328" s="31">
        <v>0</v>
      </c>
      <c r="S328" s="31">
        <v>0</v>
      </c>
      <c r="T328" s="36">
        <f t="shared" si="68"/>
        <v>0</v>
      </c>
      <c r="U328" s="36">
        <f t="shared" si="69"/>
        <v>0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0</v>
      </c>
      <c r="E329" s="31">
        <v>0</v>
      </c>
      <c r="F329" s="31">
        <v>0</v>
      </c>
      <c r="G329" s="36">
        <f t="shared" si="63"/>
        <v>0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0</v>
      </c>
      <c r="O329" s="36">
        <f t="shared" si="67"/>
        <v>0</v>
      </c>
      <c r="P329" s="31">
        <v>0</v>
      </c>
      <c r="Q329" s="31">
        <v>0</v>
      </c>
      <c r="R329" s="31">
        <v>0</v>
      </c>
      <c r="S329" s="31">
        <v>0</v>
      </c>
      <c r="T329" s="36">
        <f t="shared" si="68"/>
        <v>0</v>
      </c>
      <c r="U329" s="36">
        <f t="shared" si="69"/>
        <v>0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0</v>
      </c>
      <c r="E330" s="31">
        <v>0</v>
      </c>
      <c r="F330" s="31">
        <v>0</v>
      </c>
      <c r="G330" s="36">
        <f t="shared" si="63"/>
        <v>0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0</v>
      </c>
      <c r="O330" s="36">
        <f t="shared" si="67"/>
        <v>0</v>
      </c>
      <c r="P330" s="31">
        <v>0</v>
      </c>
      <c r="Q330" s="31">
        <v>0</v>
      </c>
      <c r="R330" s="31">
        <v>0</v>
      </c>
      <c r="S330" s="31">
        <v>0</v>
      </c>
      <c r="T330" s="36">
        <f t="shared" si="68"/>
        <v>0</v>
      </c>
      <c r="U330" s="36">
        <f t="shared" si="69"/>
        <v>0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40420823</v>
      </c>
      <c r="E331" s="31">
        <v>40348897</v>
      </c>
      <c r="F331" s="31">
        <v>8518964</v>
      </c>
      <c r="G331" s="36">
        <f t="shared" si="63"/>
        <v>0.21075681709894922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8518964</v>
      </c>
      <c r="O331" s="36">
        <f t="shared" si="67"/>
        <v>0.21075681709894922</v>
      </c>
      <c r="P331" s="31">
        <v>9288273</v>
      </c>
      <c r="Q331" s="31">
        <v>39459938</v>
      </c>
      <c r="R331" s="31">
        <v>40651519</v>
      </c>
      <c r="S331" s="31">
        <v>9288273</v>
      </c>
      <c r="T331" s="36">
        <f t="shared" si="68"/>
        <v>0.23538488580493969</v>
      </c>
      <c r="U331" s="36">
        <f t="shared" si="69"/>
        <v>-8.2825838560085407E-2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47563923</v>
      </c>
      <c r="E332" s="32">
        <f>SUM(E324:E331)</f>
        <v>47491997</v>
      </c>
      <c r="F332" s="32">
        <f>SUM(F324:F331)</f>
        <v>9863277</v>
      </c>
      <c r="G332" s="37">
        <f t="shared" si="63"/>
        <v>0.20736887073002788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9863277</v>
      </c>
      <c r="O332" s="37">
        <f t="shared" si="67"/>
        <v>0.20736887073002788</v>
      </c>
      <c r="P332" s="32">
        <f>SUM(P324:P331)</f>
        <v>10596303</v>
      </c>
      <c r="Q332" s="32">
        <f>SUM(Q324:Q331)</f>
        <v>45583088</v>
      </c>
      <c r="R332" s="32">
        <f>SUM(R324:R331)</f>
        <v>47655293</v>
      </c>
      <c r="S332" s="32">
        <f>SUM(S324:S331)</f>
        <v>10596303</v>
      </c>
      <c r="T332" s="37">
        <f t="shared" si="68"/>
        <v>0.23246128037661687</v>
      </c>
      <c r="U332" s="37">
        <f t="shared" si="69"/>
        <v>-6.9177523519287853E-2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6900</v>
      </c>
      <c r="E333" s="31">
        <v>6900</v>
      </c>
      <c r="F333" s="31">
        <v>-39</v>
      </c>
      <c r="G333" s="36">
        <f t="shared" si="63"/>
        <v>-5.6521739130434784E-3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-39</v>
      </c>
      <c r="O333" s="36">
        <f t="shared" si="67"/>
        <v>-5.6521739130434784E-3</v>
      </c>
      <c r="P333" s="31">
        <v>-195</v>
      </c>
      <c r="Q333" s="31">
        <v>21252</v>
      </c>
      <c r="R333" s="31">
        <v>4080</v>
      </c>
      <c r="S333" s="31">
        <v>-195</v>
      </c>
      <c r="T333" s="36">
        <f t="shared" si="68"/>
        <v>-9.175607001693958E-3</v>
      </c>
      <c r="U333" s="36">
        <f t="shared" si="69"/>
        <v>-0.8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0</v>
      </c>
      <c r="E334" s="31">
        <v>0</v>
      </c>
      <c r="F334" s="31">
        <v>0</v>
      </c>
      <c r="G334" s="36">
        <f t="shared" si="63"/>
        <v>0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0</v>
      </c>
      <c r="O334" s="36">
        <f t="shared" si="67"/>
        <v>0</v>
      </c>
      <c r="P334" s="31">
        <v>0</v>
      </c>
      <c r="Q334" s="31">
        <v>0</v>
      </c>
      <c r="R334" s="31">
        <v>0</v>
      </c>
      <c r="S334" s="31">
        <v>0</v>
      </c>
      <c r="T334" s="36">
        <f t="shared" si="68"/>
        <v>0</v>
      </c>
      <c r="U334" s="36">
        <f t="shared" si="69"/>
        <v>0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0</v>
      </c>
      <c r="E335" s="31">
        <v>0</v>
      </c>
      <c r="F335" s="31">
        <v>0</v>
      </c>
      <c r="G335" s="36">
        <f t="shared" si="63"/>
        <v>0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0</v>
      </c>
      <c r="O335" s="36">
        <f t="shared" si="67"/>
        <v>0</v>
      </c>
      <c r="P335" s="31">
        <v>0</v>
      </c>
      <c r="Q335" s="31">
        <v>0</v>
      </c>
      <c r="R335" s="31">
        <v>0</v>
      </c>
      <c r="S335" s="31">
        <v>0</v>
      </c>
      <c r="T335" s="36">
        <f t="shared" si="68"/>
        <v>0</v>
      </c>
      <c r="U335" s="36">
        <f t="shared" si="69"/>
        <v>0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6278445</v>
      </c>
      <c r="E336" s="31">
        <v>6278445</v>
      </c>
      <c r="F336" s="31">
        <v>1367745</v>
      </c>
      <c r="G336" s="36">
        <f t="shared" si="63"/>
        <v>0.21784773140483032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1367745</v>
      </c>
      <c r="O336" s="36">
        <f t="shared" si="67"/>
        <v>0.21784773140483032</v>
      </c>
      <c r="P336" s="31">
        <v>1327652</v>
      </c>
      <c r="Q336" s="31">
        <v>5701154</v>
      </c>
      <c r="R336" s="31">
        <v>5385342</v>
      </c>
      <c r="S336" s="31">
        <v>1327652</v>
      </c>
      <c r="T336" s="36">
        <f t="shared" si="68"/>
        <v>0.23287425668557629</v>
      </c>
      <c r="U336" s="36">
        <f t="shared" si="69"/>
        <v>3.0198425491017256E-2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6285345</v>
      </c>
      <c r="E337" s="32">
        <f>SUM(E333:E336)</f>
        <v>6285345</v>
      </c>
      <c r="F337" s="32">
        <f>SUM(F333:F336)</f>
        <v>1367706</v>
      </c>
      <c r="G337" s="37">
        <f t="shared" si="63"/>
        <v>0.21760237504862501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1367706</v>
      </c>
      <c r="O337" s="37">
        <f t="shared" si="67"/>
        <v>0.21760237504862501</v>
      </c>
      <c r="P337" s="32">
        <f>SUM(P333:P336)</f>
        <v>1327457</v>
      </c>
      <c r="Q337" s="32">
        <f>SUM(Q333:Q336)</f>
        <v>5722406</v>
      </c>
      <c r="R337" s="32">
        <f>SUM(R333:R336)</f>
        <v>5389422</v>
      </c>
      <c r="S337" s="32">
        <f>SUM(S333:S336)</f>
        <v>1327457</v>
      </c>
      <c r="T337" s="37">
        <f t="shared" si="68"/>
        <v>0.23197532646233071</v>
      </c>
      <c r="U337" s="37">
        <f t="shared" si="69"/>
        <v>3.0320379492518423E-2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1713759205</v>
      </c>
      <c r="E338" s="32">
        <f>SUM(E302,E304:E309,E311:E316,E318:E322,E324:E331,E333:E336)</f>
        <v>1713687279</v>
      </c>
      <c r="F338" s="32">
        <f>SUM(F302,F304:F309,F311:F316,F318:F322,F324:F331,F333:F336)</f>
        <v>308846487</v>
      </c>
      <c r="G338" s="37">
        <f t="shared" si="63"/>
        <v>0.18021580050389868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308846487</v>
      </c>
      <c r="O338" s="37">
        <f t="shared" si="67"/>
        <v>0.18021580050389868</v>
      </c>
      <c r="P338" s="32">
        <f>SUM(P302,P304:P309,P311:P316,P318:P322,P324:P331,P333:P336)</f>
        <v>360870316</v>
      </c>
      <c r="Q338" s="32">
        <f>SUM(Q302,Q304:Q309,Q311:Q316,Q318:Q322,Q324:Q331,Q333:Q336)</f>
        <v>1697973316</v>
      </c>
      <c r="R338" s="32">
        <f>SUM(R302,R304:R309,R311:R316,R318:R322,R324:R331,R333:R336)</f>
        <v>1678685464</v>
      </c>
      <c r="S338" s="32">
        <f>SUM(S302,S304:S309,S311:S316,S318:S322,S324:S331,S333:S336)</f>
        <v>360870316</v>
      </c>
      <c r="T338" s="37">
        <f t="shared" si="68"/>
        <v>0.21253002776870494</v>
      </c>
      <c r="U338" s="37">
        <f t="shared" si="69"/>
        <v>-0.14416211778416266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7375270932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7378206200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1485793665</v>
      </c>
      <c r="G339" s="39">
        <f t="shared" si="63"/>
        <v>0.20145614699432984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1485793665</v>
      </c>
      <c r="O339" s="39">
        <f t="shared" si="67"/>
        <v>0.20145614699432984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1509246965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6962503841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6958257966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1509246965</v>
      </c>
      <c r="T339" s="39">
        <f t="shared" si="68"/>
        <v>0.21676784666351182</v>
      </c>
      <c r="U339" s="39">
        <f t="shared" si="69"/>
        <v>-1.5539736400927651E-2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60"/>
  <sheetViews>
    <sheetView showGridLines="0" workbookViewId="0">
      <selection activeCell="T8" sqref="T8:U360"/>
    </sheetView>
  </sheetViews>
  <sheetFormatPr defaultRowHeight="12.5" x14ac:dyDescent="0.25"/>
  <cols>
    <col min="1" max="1" width="4" customWidth="1"/>
    <col min="2" max="2" width="23.26953125" customWidth="1"/>
    <col min="3" max="3" width="6.81640625" customWidth="1"/>
    <col min="4" max="4" width="11.7265625" customWidth="1"/>
    <col min="5" max="5" width="11.7265625" hidden="1" customWidth="1"/>
    <col min="6" max="7" width="11.7265625" customWidth="1"/>
    <col min="8" max="13" width="11.7265625" hidden="1" customWidth="1"/>
    <col min="14" max="16" width="11.7265625" customWidth="1"/>
    <col min="17" max="19" width="11.7265625" hidden="1" customWidth="1"/>
    <col min="20" max="21" width="11.7265625" customWidth="1"/>
    <col min="22" max="23" width="12.1796875" customWidth="1"/>
  </cols>
  <sheetData>
    <row r="1" spans="1:21" ht="14" x14ac:dyDescent="0.3">
      <c r="A1" s="2" t="s">
        <v>0</v>
      </c>
      <c r="B1" s="44" t="s">
        <v>1</v>
      </c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</row>
    <row r="2" spans="1:21" ht="15.65" customHeight="1" x14ac:dyDescent="0.35">
      <c r="A2" s="4" t="s">
        <v>0</v>
      </c>
      <c r="B2" s="42" t="s">
        <v>2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3"/>
      <c r="Q2" s="43"/>
      <c r="R2" s="43"/>
      <c r="S2" s="43"/>
      <c r="T2" s="43"/>
      <c r="U2" s="3"/>
    </row>
    <row r="3" spans="1:21" ht="15.65" customHeight="1" x14ac:dyDescent="0.35">
      <c r="A3" s="2" t="s">
        <v>0</v>
      </c>
      <c r="B3" s="45" t="s">
        <v>0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T3" s="3"/>
      <c r="U3" s="3"/>
    </row>
    <row r="4" spans="1:21" ht="28.9" customHeight="1" x14ac:dyDescent="0.3">
      <c r="A4" s="5" t="s">
        <v>0</v>
      </c>
      <c r="B4" s="6" t="s">
        <v>610</v>
      </c>
      <c r="C4" s="6" t="s">
        <v>0</v>
      </c>
      <c r="D4" s="46" t="s">
        <v>4</v>
      </c>
      <c r="E4" s="47"/>
      <c r="F4" s="41" t="s">
        <v>5</v>
      </c>
      <c r="G4" s="41"/>
      <c r="H4" s="41" t="s">
        <v>6</v>
      </c>
      <c r="I4" s="41"/>
      <c r="J4" s="41" t="s">
        <v>7</v>
      </c>
      <c r="K4" s="41"/>
      <c r="L4" s="41" t="s">
        <v>8</v>
      </c>
      <c r="M4" s="41"/>
      <c r="N4" s="41" t="s">
        <v>9</v>
      </c>
      <c r="O4" s="41"/>
      <c r="P4" s="41" t="s">
        <v>10</v>
      </c>
      <c r="Q4" s="41"/>
      <c r="R4" s="41"/>
      <c r="S4" s="41"/>
      <c r="T4" s="41"/>
      <c r="U4" s="7"/>
    </row>
    <row r="5" spans="1:21" ht="43.15" customHeight="1" x14ac:dyDescent="0.3">
      <c r="A5" s="19" t="s">
        <v>0</v>
      </c>
      <c r="B5" s="2" t="s">
        <v>11</v>
      </c>
      <c r="C5" s="20" t="s">
        <v>12</v>
      </c>
      <c r="D5" s="24" t="s">
        <v>13</v>
      </c>
      <c r="E5" s="24" t="s">
        <v>14</v>
      </c>
      <c r="F5" s="24" t="s">
        <v>15</v>
      </c>
      <c r="G5" s="25" t="s">
        <v>16</v>
      </c>
      <c r="H5" s="24" t="s">
        <v>15</v>
      </c>
      <c r="I5" s="25" t="s">
        <v>17</v>
      </c>
      <c r="J5" s="24" t="s">
        <v>15</v>
      </c>
      <c r="K5" s="25" t="s">
        <v>18</v>
      </c>
      <c r="L5" s="24" t="s">
        <v>15</v>
      </c>
      <c r="M5" s="25" t="s">
        <v>19</v>
      </c>
      <c r="N5" s="24" t="s">
        <v>15</v>
      </c>
      <c r="O5" s="25" t="s">
        <v>20</v>
      </c>
      <c r="P5" s="24" t="s">
        <v>15</v>
      </c>
      <c r="Q5" s="24" t="s">
        <v>0</v>
      </c>
      <c r="R5" s="24" t="s">
        <v>0</v>
      </c>
      <c r="S5" s="24" t="s">
        <v>0</v>
      </c>
      <c r="T5" s="26" t="s">
        <v>20</v>
      </c>
      <c r="U5" s="27" t="s">
        <v>21</v>
      </c>
    </row>
    <row r="6" spans="1:21" ht="14.5" customHeight="1" x14ac:dyDescent="0.25">
      <c r="A6" s="15" t="s">
        <v>0</v>
      </c>
      <c r="B6" s="8" t="s">
        <v>618</v>
      </c>
      <c r="C6" s="8"/>
      <c r="D6" s="28"/>
      <c r="E6" s="28"/>
      <c r="F6" s="28"/>
      <c r="G6" s="29"/>
      <c r="H6" s="28"/>
      <c r="I6" s="29"/>
      <c r="J6" s="28"/>
      <c r="K6" s="29"/>
      <c r="L6" s="28"/>
      <c r="M6" s="29"/>
      <c r="N6" s="28"/>
      <c r="O6" s="29"/>
      <c r="P6" s="28"/>
      <c r="Q6" s="28"/>
      <c r="R6" s="28"/>
      <c r="S6" s="28"/>
      <c r="T6" s="29"/>
      <c r="U6" s="29"/>
    </row>
    <row r="7" spans="1:21" ht="14.5" customHeight="1" x14ac:dyDescent="0.3">
      <c r="A7" s="16" t="s">
        <v>0</v>
      </c>
      <c r="B7" s="9" t="s">
        <v>22</v>
      </c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</row>
    <row r="8" spans="1:21" ht="13" x14ac:dyDescent="0.3">
      <c r="A8" s="17" t="s">
        <v>23</v>
      </c>
      <c r="B8" s="11" t="s">
        <v>24</v>
      </c>
      <c r="C8" s="10" t="s">
        <v>25</v>
      </c>
      <c r="D8" s="31">
        <v>270733019</v>
      </c>
      <c r="E8" s="31">
        <v>270733019</v>
      </c>
      <c r="F8" s="31">
        <v>82466757</v>
      </c>
      <c r="G8" s="36">
        <f>IF(($D8       =0),0,($F8       /$D8       ))</f>
        <v>0.3046054644705159</v>
      </c>
      <c r="H8" s="31">
        <v>0</v>
      </c>
      <c r="I8" s="36">
        <f>IF(($D8       =0),0,($H8       /$D8       ))</f>
        <v>0</v>
      </c>
      <c r="J8" s="31">
        <v>0</v>
      </c>
      <c r="K8" s="36">
        <f>IF(($E8       =0),0,($J8       /$E8       ))</f>
        <v>0</v>
      </c>
      <c r="L8" s="31">
        <v>0</v>
      </c>
      <c r="M8" s="36">
        <f>IF(($E8       =0),0,($L8       /$E8       ))</f>
        <v>0</v>
      </c>
      <c r="N8" s="31">
        <v>82466757</v>
      </c>
      <c r="O8" s="36">
        <f>IF(($D8       =0),0,($N8       /$D8       ))</f>
        <v>0.3046054644705159</v>
      </c>
      <c r="P8" s="31">
        <v>89572163</v>
      </c>
      <c r="Q8" s="31">
        <v>342043730</v>
      </c>
      <c r="R8" s="31">
        <v>325792406</v>
      </c>
      <c r="S8" s="31">
        <v>89572163</v>
      </c>
      <c r="T8" s="36">
        <f>IF(($Q8       =0),0,($S8       /$Q8       ))</f>
        <v>0.26187342478109449</v>
      </c>
      <c r="U8" s="36">
        <f>IF(($P8       =0),0,(($F8       /$P8       )-1))</f>
        <v>-7.9326051331371827E-2</v>
      </c>
    </row>
    <row r="9" spans="1:21" ht="13" x14ac:dyDescent="0.3">
      <c r="A9" s="17" t="s">
        <v>23</v>
      </c>
      <c r="B9" s="11" t="s">
        <v>26</v>
      </c>
      <c r="C9" s="10" t="s">
        <v>27</v>
      </c>
      <c r="D9" s="31">
        <v>465613470</v>
      </c>
      <c r="E9" s="31">
        <v>465613470</v>
      </c>
      <c r="F9" s="31">
        <v>52913204</v>
      </c>
      <c r="G9" s="36">
        <f>IF(($D9       =0),0,($F9       /$D9       ))</f>
        <v>0.11364190988718603</v>
      </c>
      <c r="H9" s="31">
        <v>0</v>
      </c>
      <c r="I9" s="36">
        <f>IF(($D9       =0),0,($H9       /$D9       ))</f>
        <v>0</v>
      </c>
      <c r="J9" s="31">
        <v>0</v>
      </c>
      <c r="K9" s="36">
        <f>IF(($E9       =0),0,($J9       /$E9       ))</f>
        <v>0</v>
      </c>
      <c r="L9" s="31">
        <v>0</v>
      </c>
      <c r="M9" s="36">
        <f>IF(($E9       =0),0,($L9       /$E9       ))</f>
        <v>0</v>
      </c>
      <c r="N9" s="31">
        <v>52913204</v>
      </c>
      <c r="O9" s="36">
        <f>IF(($D9       =0),0,($N9       /$D9       ))</f>
        <v>0.11364190988718603</v>
      </c>
      <c r="P9" s="31">
        <v>99384416</v>
      </c>
      <c r="Q9" s="31">
        <v>397090910</v>
      </c>
      <c r="R9" s="31">
        <v>420781450</v>
      </c>
      <c r="S9" s="31">
        <v>99384416</v>
      </c>
      <c r="T9" s="36">
        <f>IF(($Q9       =0),0,($S9       /$Q9       ))</f>
        <v>0.25028126682627916</v>
      </c>
      <c r="U9" s="36">
        <f>IF(($P9       =0),0,(($F9       /$P9       )-1))</f>
        <v>-0.46759053250360705</v>
      </c>
    </row>
    <row r="10" spans="1:21" ht="14" x14ac:dyDescent="0.3">
      <c r="A10" s="18" t="s">
        <v>0</v>
      </c>
      <c r="B10" s="13" t="s">
        <v>28</v>
      </c>
      <c r="C10" s="12" t="s">
        <v>0</v>
      </c>
      <c r="D10" s="32">
        <f>SUM(D8:D9)</f>
        <v>736346489</v>
      </c>
      <c r="E10" s="32">
        <f>SUM(E8:E9)</f>
        <v>736346489</v>
      </c>
      <c r="F10" s="32">
        <f>SUM(F8:F9)</f>
        <v>135379961</v>
      </c>
      <c r="G10" s="37">
        <f t="shared" ref="G10:G54" si="0">IF(($D10      =0),0,($F10      /$D10      ))</f>
        <v>0.18385361106814485</v>
      </c>
      <c r="H10" s="32">
        <f>SUM(H8:H9)</f>
        <v>0</v>
      </c>
      <c r="I10" s="37">
        <f t="shared" ref="I10:I54" si="1">IF(($D10      =0),0,($H10      /$D10      ))</f>
        <v>0</v>
      </c>
      <c r="J10" s="32">
        <f>SUM(J8:J9)</f>
        <v>0</v>
      </c>
      <c r="K10" s="37">
        <f t="shared" ref="K10:K54" si="2">IF(($E10      =0),0,($J10      /$E10      ))</f>
        <v>0</v>
      </c>
      <c r="L10" s="32">
        <f>SUM(L8:L9)</f>
        <v>0</v>
      </c>
      <c r="M10" s="37">
        <f t="shared" ref="M10:M54" si="3">IF(($E10      =0),0,($L10      /$E10      ))</f>
        <v>0</v>
      </c>
      <c r="N10" s="32">
        <v>135379961</v>
      </c>
      <c r="O10" s="37">
        <f t="shared" ref="O10:O54" si="4">IF(($D10      =0),0,($N10      /$D10      ))</f>
        <v>0.18385361106814485</v>
      </c>
      <c r="P10" s="32">
        <f>SUM(P8:P9)</f>
        <v>188956579</v>
      </c>
      <c r="Q10" s="32">
        <f>SUM(Q8:Q9)</f>
        <v>739134640</v>
      </c>
      <c r="R10" s="32">
        <f>SUM(R8:R9)</f>
        <v>746573856</v>
      </c>
      <c r="S10" s="32">
        <f>SUM(S8:S9)</f>
        <v>188956579</v>
      </c>
      <c r="T10" s="37">
        <f t="shared" ref="T10:T54" si="5">IF(($Q10      =0),0,($S10      /$Q10      ))</f>
        <v>0.2556456818205679</v>
      </c>
      <c r="U10" s="37">
        <f t="shared" ref="U10:U54" si="6">IF(($P10      =0),0,(($F10      /$P10      )-1))</f>
        <v>-0.28353930984324183</v>
      </c>
    </row>
    <row r="11" spans="1:21" ht="13" x14ac:dyDescent="0.3">
      <c r="A11" s="17" t="s">
        <v>29</v>
      </c>
      <c r="B11" s="11" t="s">
        <v>30</v>
      </c>
      <c r="C11" s="10" t="s">
        <v>31</v>
      </c>
      <c r="D11" s="31">
        <v>21718059</v>
      </c>
      <c r="E11" s="31">
        <v>21718059</v>
      </c>
      <c r="F11" s="31">
        <v>4671009</v>
      </c>
      <c r="G11" s="36">
        <f t="shared" si="0"/>
        <v>0.2150748830731144</v>
      </c>
      <c r="H11" s="31">
        <v>0</v>
      </c>
      <c r="I11" s="36">
        <f t="shared" si="1"/>
        <v>0</v>
      </c>
      <c r="J11" s="31">
        <v>0</v>
      </c>
      <c r="K11" s="36">
        <f t="shared" si="2"/>
        <v>0</v>
      </c>
      <c r="L11" s="31">
        <v>0</v>
      </c>
      <c r="M11" s="36">
        <f t="shared" si="3"/>
        <v>0</v>
      </c>
      <c r="N11" s="31">
        <v>4671009</v>
      </c>
      <c r="O11" s="36">
        <f t="shared" si="4"/>
        <v>0.2150748830731144</v>
      </c>
      <c r="P11" s="31">
        <v>5255899</v>
      </c>
      <c r="Q11" s="31">
        <v>21332568</v>
      </c>
      <c r="R11" s="31">
        <v>22696012</v>
      </c>
      <c r="S11" s="31">
        <v>5255899</v>
      </c>
      <c r="T11" s="36">
        <f t="shared" si="5"/>
        <v>0.24637910447537306</v>
      </c>
      <c r="U11" s="36">
        <f t="shared" si="6"/>
        <v>-0.11128257982126366</v>
      </c>
    </row>
    <row r="12" spans="1:21" ht="13" x14ac:dyDescent="0.3">
      <c r="A12" s="17" t="s">
        <v>29</v>
      </c>
      <c r="B12" s="11" t="s">
        <v>32</v>
      </c>
      <c r="C12" s="10" t="s">
        <v>33</v>
      </c>
      <c r="D12" s="31">
        <v>3090656</v>
      </c>
      <c r="E12" s="31">
        <v>3090656</v>
      </c>
      <c r="F12" s="31">
        <v>494763</v>
      </c>
      <c r="G12" s="36">
        <f t="shared" si="0"/>
        <v>0.16008349036579936</v>
      </c>
      <c r="H12" s="31">
        <v>0</v>
      </c>
      <c r="I12" s="36">
        <f t="shared" si="1"/>
        <v>0</v>
      </c>
      <c r="J12" s="31">
        <v>0</v>
      </c>
      <c r="K12" s="36">
        <f t="shared" si="2"/>
        <v>0</v>
      </c>
      <c r="L12" s="31">
        <v>0</v>
      </c>
      <c r="M12" s="36">
        <f t="shared" si="3"/>
        <v>0</v>
      </c>
      <c r="N12" s="31">
        <v>494763</v>
      </c>
      <c r="O12" s="36">
        <f t="shared" si="4"/>
        <v>0.16008349036579936</v>
      </c>
      <c r="P12" s="31">
        <v>536285</v>
      </c>
      <c r="Q12" s="31">
        <v>2363796</v>
      </c>
      <c r="R12" s="31">
        <v>2439031</v>
      </c>
      <c r="S12" s="31">
        <v>536285</v>
      </c>
      <c r="T12" s="36">
        <f t="shared" si="5"/>
        <v>0.2268744849386326</v>
      </c>
      <c r="U12" s="36">
        <f t="shared" si="6"/>
        <v>-7.7425249634056503E-2</v>
      </c>
    </row>
    <row r="13" spans="1:21" ht="13" x14ac:dyDescent="0.3">
      <c r="A13" s="17" t="s">
        <v>29</v>
      </c>
      <c r="B13" s="11" t="s">
        <v>34</v>
      </c>
      <c r="C13" s="10" t="s">
        <v>35</v>
      </c>
      <c r="D13" s="31">
        <v>5197208</v>
      </c>
      <c r="E13" s="31">
        <v>5197208</v>
      </c>
      <c r="F13" s="31">
        <v>367642</v>
      </c>
      <c r="G13" s="36">
        <f t="shared" si="0"/>
        <v>7.0738365676340065E-2</v>
      </c>
      <c r="H13" s="31">
        <v>0</v>
      </c>
      <c r="I13" s="36">
        <f t="shared" si="1"/>
        <v>0</v>
      </c>
      <c r="J13" s="31">
        <v>0</v>
      </c>
      <c r="K13" s="36">
        <f t="shared" si="2"/>
        <v>0</v>
      </c>
      <c r="L13" s="31">
        <v>0</v>
      </c>
      <c r="M13" s="36">
        <f t="shared" si="3"/>
        <v>0</v>
      </c>
      <c r="N13" s="31">
        <v>367642</v>
      </c>
      <c r="O13" s="36">
        <f t="shared" si="4"/>
        <v>7.0738365676340065E-2</v>
      </c>
      <c r="P13" s="31">
        <v>1375060</v>
      </c>
      <c r="Q13" s="31">
        <v>13602360</v>
      </c>
      <c r="R13" s="31">
        <v>10957860</v>
      </c>
      <c r="S13" s="31">
        <v>1375060</v>
      </c>
      <c r="T13" s="36">
        <f t="shared" si="5"/>
        <v>0.10108981088575807</v>
      </c>
      <c r="U13" s="36">
        <f t="shared" si="6"/>
        <v>-0.73263566680726666</v>
      </c>
    </row>
    <row r="14" spans="1:21" ht="13" x14ac:dyDescent="0.3">
      <c r="A14" s="17" t="s">
        <v>29</v>
      </c>
      <c r="B14" s="11" t="s">
        <v>36</v>
      </c>
      <c r="C14" s="10" t="s">
        <v>37</v>
      </c>
      <c r="D14" s="31">
        <v>26545212</v>
      </c>
      <c r="E14" s="31">
        <v>26545212</v>
      </c>
      <c r="F14" s="31">
        <v>6016924</v>
      </c>
      <c r="G14" s="36">
        <f t="shared" si="0"/>
        <v>0.22666701625890198</v>
      </c>
      <c r="H14" s="31">
        <v>0</v>
      </c>
      <c r="I14" s="36">
        <f t="shared" si="1"/>
        <v>0</v>
      </c>
      <c r="J14" s="31">
        <v>0</v>
      </c>
      <c r="K14" s="36">
        <f t="shared" si="2"/>
        <v>0</v>
      </c>
      <c r="L14" s="31">
        <v>0</v>
      </c>
      <c r="M14" s="36">
        <f t="shared" si="3"/>
        <v>0</v>
      </c>
      <c r="N14" s="31">
        <v>6016924</v>
      </c>
      <c r="O14" s="36">
        <f t="shared" si="4"/>
        <v>0.22666701625890198</v>
      </c>
      <c r="P14" s="31">
        <v>5897769</v>
      </c>
      <c r="Q14" s="31">
        <v>25960818</v>
      </c>
      <c r="R14" s="31">
        <v>24373918</v>
      </c>
      <c r="S14" s="31">
        <v>5897769</v>
      </c>
      <c r="T14" s="36">
        <f t="shared" si="5"/>
        <v>0.22717962893156909</v>
      </c>
      <c r="U14" s="36">
        <f t="shared" si="6"/>
        <v>2.0203402337392262E-2</v>
      </c>
    </row>
    <row r="15" spans="1:21" ht="13" x14ac:dyDescent="0.3">
      <c r="A15" s="17" t="s">
        <v>29</v>
      </c>
      <c r="B15" s="11" t="s">
        <v>38</v>
      </c>
      <c r="C15" s="10" t="s">
        <v>39</v>
      </c>
      <c r="D15" s="31">
        <v>6260108</v>
      </c>
      <c r="E15" s="31">
        <v>6260108</v>
      </c>
      <c r="F15" s="31">
        <v>1101891</v>
      </c>
      <c r="G15" s="36">
        <f t="shared" si="0"/>
        <v>0.17601788978720495</v>
      </c>
      <c r="H15" s="31">
        <v>0</v>
      </c>
      <c r="I15" s="36">
        <f t="shared" si="1"/>
        <v>0</v>
      </c>
      <c r="J15" s="31">
        <v>0</v>
      </c>
      <c r="K15" s="36">
        <f t="shared" si="2"/>
        <v>0</v>
      </c>
      <c r="L15" s="31">
        <v>0</v>
      </c>
      <c r="M15" s="36">
        <f t="shared" si="3"/>
        <v>0</v>
      </c>
      <c r="N15" s="31">
        <v>1101891</v>
      </c>
      <c r="O15" s="36">
        <f t="shared" si="4"/>
        <v>0.17601788978720495</v>
      </c>
      <c r="P15" s="31">
        <v>692529</v>
      </c>
      <c r="Q15" s="31">
        <v>4656304</v>
      </c>
      <c r="R15" s="31">
        <v>4531382</v>
      </c>
      <c r="S15" s="31">
        <v>692529</v>
      </c>
      <c r="T15" s="36">
        <f t="shared" si="5"/>
        <v>0.14872933554166567</v>
      </c>
      <c r="U15" s="36">
        <f t="shared" si="6"/>
        <v>0.59111170795735624</v>
      </c>
    </row>
    <row r="16" spans="1:21" ht="13" x14ac:dyDescent="0.3">
      <c r="A16" s="17" t="s">
        <v>29</v>
      </c>
      <c r="B16" s="11" t="s">
        <v>40</v>
      </c>
      <c r="C16" s="10" t="s">
        <v>41</v>
      </c>
      <c r="D16" s="31">
        <v>31431916</v>
      </c>
      <c r="E16" s="31">
        <v>31431916</v>
      </c>
      <c r="F16" s="31">
        <v>6240659</v>
      </c>
      <c r="G16" s="36">
        <f t="shared" si="0"/>
        <v>0.19854529389808753</v>
      </c>
      <c r="H16" s="31">
        <v>0</v>
      </c>
      <c r="I16" s="36">
        <f t="shared" si="1"/>
        <v>0</v>
      </c>
      <c r="J16" s="31">
        <v>0</v>
      </c>
      <c r="K16" s="36">
        <f t="shared" si="2"/>
        <v>0</v>
      </c>
      <c r="L16" s="31">
        <v>0</v>
      </c>
      <c r="M16" s="36">
        <f t="shared" si="3"/>
        <v>0</v>
      </c>
      <c r="N16" s="31">
        <v>6240659</v>
      </c>
      <c r="O16" s="36">
        <f t="shared" si="4"/>
        <v>0.19854529389808753</v>
      </c>
      <c r="P16" s="31">
        <v>4595043</v>
      </c>
      <c r="Q16" s="31">
        <v>29222071</v>
      </c>
      <c r="R16" s="31">
        <v>28916283</v>
      </c>
      <c r="S16" s="31">
        <v>4595043</v>
      </c>
      <c r="T16" s="36">
        <f t="shared" si="5"/>
        <v>0.15724563122168855</v>
      </c>
      <c r="U16" s="36">
        <f t="shared" si="6"/>
        <v>0.35812853111494269</v>
      </c>
    </row>
    <row r="17" spans="1:21" ht="13" x14ac:dyDescent="0.3">
      <c r="A17" s="17" t="s">
        <v>29</v>
      </c>
      <c r="B17" s="11" t="s">
        <v>42</v>
      </c>
      <c r="C17" s="10" t="s">
        <v>43</v>
      </c>
      <c r="D17" s="31">
        <v>4074197</v>
      </c>
      <c r="E17" s="31">
        <v>4074197</v>
      </c>
      <c r="F17" s="31">
        <v>1165989</v>
      </c>
      <c r="G17" s="36">
        <f t="shared" si="0"/>
        <v>0.2861886649074652</v>
      </c>
      <c r="H17" s="31">
        <v>0</v>
      </c>
      <c r="I17" s="36">
        <f t="shared" si="1"/>
        <v>0</v>
      </c>
      <c r="J17" s="31">
        <v>0</v>
      </c>
      <c r="K17" s="36">
        <f t="shared" si="2"/>
        <v>0</v>
      </c>
      <c r="L17" s="31">
        <v>0</v>
      </c>
      <c r="M17" s="36">
        <f t="shared" si="3"/>
        <v>0</v>
      </c>
      <c r="N17" s="31">
        <v>1165989</v>
      </c>
      <c r="O17" s="36">
        <f t="shared" si="4"/>
        <v>0.2861886649074652</v>
      </c>
      <c r="P17" s="31">
        <v>927838</v>
      </c>
      <c r="Q17" s="31">
        <v>4586409</v>
      </c>
      <c r="R17" s="31">
        <v>3946771</v>
      </c>
      <c r="S17" s="31">
        <v>927838</v>
      </c>
      <c r="T17" s="36">
        <f t="shared" si="5"/>
        <v>0.20230162639223845</v>
      </c>
      <c r="U17" s="36">
        <f t="shared" si="6"/>
        <v>0.25667303990567314</v>
      </c>
    </row>
    <row r="18" spans="1:21" ht="13" x14ac:dyDescent="0.3">
      <c r="A18" s="17" t="s">
        <v>44</v>
      </c>
      <c r="B18" s="11" t="s">
        <v>45</v>
      </c>
      <c r="C18" s="10" t="s">
        <v>46</v>
      </c>
      <c r="D18" s="31">
        <v>47440676</v>
      </c>
      <c r="E18" s="31">
        <v>55188336</v>
      </c>
      <c r="F18" s="31">
        <v>4597022</v>
      </c>
      <c r="G18" s="36">
        <f t="shared" si="0"/>
        <v>9.6900432025884289E-2</v>
      </c>
      <c r="H18" s="31">
        <v>0</v>
      </c>
      <c r="I18" s="36">
        <f t="shared" si="1"/>
        <v>0</v>
      </c>
      <c r="J18" s="31">
        <v>0</v>
      </c>
      <c r="K18" s="36">
        <f t="shared" si="2"/>
        <v>0</v>
      </c>
      <c r="L18" s="31">
        <v>0</v>
      </c>
      <c r="M18" s="36">
        <f t="shared" si="3"/>
        <v>0</v>
      </c>
      <c r="N18" s="31">
        <v>4597022</v>
      </c>
      <c r="O18" s="36">
        <f t="shared" si="4"/>
        <v>9.6900432025884289E-2</v>
      </c>
      <c r="P18" s="31">
        <v>2810774</v>
      </c>
      <c r="Q18" s="31">
        <v>22270872</v>
      </c>
      <c r="R18" s="31">
        <v>43822872</v>
      </c>
      <c r="S18" s="31">
        <v>2810774</v>
      </c>
      <c r="T18" s="36">
        <f t="shared" si="5"/>
        <v>0.12620852923944784</v>
      </c>
      <c r="U18" s="36">
        <f t="shared" si="6"/>
        <v>0.63550039953407844</v>
      </c>
    </row>
    <row r="19" spans="1:21" ht="14" x14ac:dyDescent="0.3">
      <c r="A19" s="18" t="s">
        <v>0</v>
      </c>
      <c r="B19" s="13" t="s">
        <v>47</v>
      </c>
      <c r="C19" s="12" t="s">
        <v>0</v>
      </c>
      <c r="D19" s="32">
        <f>SUM(D11:D18)</f>
        <v>145758032</v>
      </c>
      <c r="E19" s="32">
        <f>SUM(E11:E18)</f>
        <v>153505692</v>
      </c>
      <c r="F19" s="32">
        <f>SUM(F11:F18)</f>
        <v>24655899</v>
      </c>
      <c r="G19" s="37">
        <f t="shared" si="0"/>
        <v>0.16915636594215266</v>
      </c>
      <c r="H19" s="32">
        <f>SUM(H11:H18)</f>
        <v>0</v>
      </c>
      <c r="I19" s="37">
        <f t="shared" si="1"/>
        <v>0</v>
      </c>
      <c r="J19" s="32">
        <f>SUM(J11:J18)</f>
        <v>0</v>
      </c>
      <c r="K19" s="37">
        <f t="shared" si="2"/>
        <v>0</v>
      </c>
      <c r="L19" s="32">
        <f>SUM(L11:L18)</f>
        <v>0</v>
      </c>
      <c r="M19" s="37">
        <f t="shared" si="3"/>
        <v>0</v>
      </c>
      <c r="N19" s="32">
        <v>24655899</v>
      </c>
      <c r="O19" s="37">
        <f t="shared" si="4"/>
        <v>0.16915636594215266</v>
      </c>
      <c r="P19" s="32">
        <f>SUM(P11:P18)</f>
        <v>22091197</v>
      </c>
      <c r="Q19" s="32">
        <f>SUM(Q11:Q18)</f>
        <v>123995198</v>
      </c>
      <c r="R19" s="32">
        <f>SUM(R11:R18)</f>
        <v>141684129</v>
      </c>
      <c r="S19" s="32">
        <f>SUM(S11:S18)</f>
        <v>22091197</v>
      </c>
      <c r="T19" s="37">
        <f t="shared" si="5"/>
        <v>0.17816171397218142</v>
      </c>
      <c r="U19" s="37">
        <f t="shared" si="6"/>
        <v>0.11609610832767459</v>
      </c>
    </row>
    <row r="20" spans="1:21" ht="13" x14ac:dyDescent="0.3">
      <c r="A20" s="17" t="s">
        <v>29</v>
      </c>
      <c r="B20" s="11" t="s">
        <v>48</v>
      </c>
      <c r="C20" s="10" t="s">
        <v>49</v>
      </c>
      <c r="D20" s="31">
        <v>27592265</v>
      </c>
      <c r="E20" s="31">
        <v>27592265</v>
      </c>
      <c r="F20" s="31">
        <v>1339692</v>
      </c>
      <c r="G20" s="36">
        <f t="shared" si="0"/>
        <v>4.8553172419879269E-2</v>
      </c>
      <c r="H20" s="31">
        <v>0</v>
      </c>
      <c r="I20" s="36">
        <f t="shared" si="1"/>
        <v>0</v>
      </c>
      <c r="J20" s="31">
        <v>0</v>
      </c>
      <c r="K20" s="36">
        <f t="shared" si="2"/>
        <v>0</v>
      </c>
      <c r="L20" s="31">
        <v>0</v>
      </c>
      <c r="M20" s="36">
        <f t="shared" si="3"/>
        <v>0</v>
      </c>
      <c r="N20" s="31">
        <v>1339692</v>
      </c>
      <c r="O20" s="36">
        <f t="shared" si="4"/>
        <v>4.8553172419879269E-2</v>
      </c>
      <c r="P20" s="31">
        <v>1711230</v>
      </c>
      <c r="Q20" s="31">
        <v>22988906</v>
      </c>
      <c r="R20" s="31">
        <v>22886281</v>
      </c>
      <c r="S20" s="31">
        <v>1711230</v>
      </c>
      <c r="T20" s="36">
        <f t="shared" si="5"/>
        <v>7.4437208973754554E-2</v>
      </c>
      <c r="U20" s="36">
        <f t="shared" si="6"/>
        <v>-0.21711751196507778</v>
      </c>
    </row>
    <row r="21" spans="1:21" ht="13" x14ac:dyDescent="0.3">
      <c r="A21" s="17" t="s">
        <v>29</v>
      </c>
      <c r="B21" s="11" t="s">
        <v>50</v>
      </c>
      <c r="C21" s="10" t="s">
        <v>51</v>
      </c>
      <c r="D21" s="31">
        <v>44186292</v>
      </c>
      <c r="E21" s="31">
        <v>49415842</v>
      </c>
      <c r="F21" s="31">
        <v>10581825</v>
      </c>
      <c r="G21" s="36">
        <f t="shared" si="0"/>
        <v>0.23948207738273219</v>
      </c>
      <c r="H21" s="31">
        <v>0</v>
      </c>
      <c r="I21" s="36">
        <f t="shared" si="1"/>
        <v>0</v>
      </c>
      <c r="J21" s="31">
        <v>0</v>
      </c>
      <c r="K21" s="36">
        <f t="shared" si="2"/>
        <v>0</v>
      </c>
      <c r="L21" s="31">
        <v>0</v>
      </c>
      <c r="M21" s="36">
        <f t="shared" si="3"/>
        <v>0</v>
      </c>
      <c r="N21" s="31">
        <v>10581825</v>
      </c>
      <c r="O21" s="36">
        <f t="shared" si="4"/>
        <v>0.23948207738273219</v>
      </c>
      <c r="P21" s="31">
        <v>7160681</v>
      </c>
      <c r="Q21" s="31">
        <v>55422750</v>
      </c>
      <c r="R21" s="31">
        <v>54255450</v>
      </c>
      <c r="S21" s="31">
        <v>7160681</v>
      </c>
      <c r="T21" s="36">
        <f t="shared" si="5"/>
        <v>0.12920111326125103</v>
      </c>
      <c r="U21" s="36">
        <f t="shared" si="6"/>
        <v>0.47776796648251763</v>
      </c>
    </row>
    <row r="22" spans="1:21" ht="13" x14ac:dyDescent="0.3">
      <c r="A22" s="17" t="s">
        <v>29</v>
      </c>
      <c r="B22" s="11" t="s">
        <v>52</v>
      </c>
      <c r="C22" s="10" t="s">
        <v>53</v>
      </c>
      <c r="D22" s="31">
        <v>15992201</v>
      </c>
      <c r="E22" s="31">
        <v>15992203</v>
      </c>
      <c r="F22" s="31">
        <v>2553554</v>
      </c>
      <c r="G22" s="36">
        <f t="shared" si="0"/>
        <v>0.15967495656163902</v>
      </c>
      <c r="H22" s="31">
        <v>0</v>
      </c>
      <c r="I22" s="36">
        <f t="shared" si="1"/>
        <v>0</v>
      </c>
      <c r="J22" s="31">
        <v>0</v>
      </c>
      <c r="K22" s="36">
        <f t="shared" si="2"/>
        <v>0</v>
      </c>
      <c r="L22" s="31">
        <v>0</v>
      </c>
      <c r="M22" s="36">
        <f t="shared" si="3"/>
        <v>0</v>
      </c>
      <c r="N22" s="31">
        <v>2553554</v>
      </c>
      <c r="O22" s="36">
        <f t="shared" si="4"/>
        <v>0.15967495656163902</v>
      </c>
      <c r="P22" s="31">
        <v>2630884</v>
      </c>
      <c r="Q22" s="31">
        <v>16068569</v>
      </c>
      <c r="R22" s="31">
        <v>15923568</v>
      </c>
      <c r="S22" s="31">
        <v>2630884</v>
      </c>
      <c r="T22" s="36">
        <f t="shared" si="5"/>
        <v>0.16372858093337372</v>
      </c>
      <c r="U22" s="36">
        <f t="shared" si="6"/>
        <v>-2.9393162146259533E-2</v>
      </c>
    </row>
    <row r="23" spans="1:21" ht="13" x14ac:dyDescent="0.3">
      <c r="A23" s="17" t="s">
        <v>29</v>
      </c>
      <c r="B23" s="11" t="s">
        <v>54</v>
      </c>
      <c r="C23" s="10" t="s">
        <v>55</v>
      </c>
      <c r="D23" s="31">
        <v>11024076</v>
      </c>
      <c r="E23" s="31">
        <v>11024076</v>
      </c>
      <c r="F23" s="31">
        <v>2317649</v>
      </c>
      <c r="G23" s="36">
        <f t="shared" si="0"/>
        <v>0.21023521608523019</v>
      </c>
      <c r="H23" s="31">
        <v>0</v>
      </c>
      <c r="I23" s="36">
        <f t="shared" si="1"/>
        <v>0</v>
      </c>
      <c r="J23" s="31">
        <v>0</v>
      </c>
      <c r="K23" s="36">
        <f t="shared" si="2"/>
        <v>0</v>
      </c>
      <c r="L23" s="31">
        <v>0</v>
      </c>
      <c r="M23" s="36">
        <f t="shared" si="3"/>
        <v>0</v>
      </c>
      <c r="N23" s="31">
        <v>2317649</v>
      </c>
      <c r="O23" s="36">
        <f t="shared" si="4"/>
        <v>0.21023521608523019</v>
      </c>
      <c r="P23" s="31">
        <v>1870667</v>
      </c>
      <c r="Q23" s="31">
        <v>9108303</v>
      </c>
      <c r="R23" s="31">
        <v>9377128</v>
      </c>
      <c r="S23" s="31">
        <v>1870667</v>
      </c>
      <c r="T23" s="36">
        <f t="shared" si="5"/>
        <v>0.20538040950108927</v>
      </c>
      <c r="U23" s="36">
        <f t="shared" si="6"/>
        <v>0.23894258037373839</v>
      </c>
    </row>
    <row r="24" spans="1:21" ht="13" x14ac:dyDescent="0.3">
      <c r="A24" s="17" t="s">
        <v>29</v>
      </c>
      <c r="B24" s="11" t="s">
        <v>56</v>
      </c>
      <c r="C24" s="10" t="s">
        <v>57</v>
      </c>
      <c r="D24" s="31">
        <v>6470335</v>
      </c>
      <c r="E24" s="31">
        <v>6470335</v>
      </c>
      <c r="F24" s="31">
        <v>2094003</v>
      </c>
      <c r="G24" s="36">
        <f t="shared" si="0"/>
        <v>0.32363131120722499</v>
      </c>
      <c r="H24" s="31">
        <v>0</v>
      </c>
      <c r="I24" s="36">
        <f t="shared" si="1"/>
        <v>0</v>
      </c>
      <c r="J24" s="31">
        <v>0</v>
      </c>
      <c r="K24" s="36">
        <f t="shared" si="2"/>
        <v>0</v>
      </c>
      <c r="L24" s="31">
        <v>0</v>
      </c>
      <c r="M24" s="36">
        <f t="shared" si="3"/>
        <v>0</v>
      </c>
      <c r="N24" s="31">
        <v>2094003</v>
      </c>
      <c r="O24" s="36">
        <f t="shared" si="4"/>
        <v>0.32363131120722499</v>
      </c>
      <c r="P24" s="31">
        <v>1827800</v>
      </c>
      <c r="Q24" s="31">
        <v>7607407</v>
      </c>
      <c r="R24" s="31">
        <v>6686008</v>
      </c>
      <c r="S24" s="31">
        <v>1827800</v>
      </c>
      <c r="T24" s="36">
        <f t="shared" si="5"/>
        <v>0.24026583565201651</v>
      </c>
      <c r="U24" s="36">
        <f t="shared" si="6"/>
        <v>0.14564120800962899</v>
      </c>
    </row>
    <row r="25" spans="1:21" ht="13" x14ac:dyDescent="0.3">
      <c r="A25" s="17" t="s">
        <v>29</v>
      </c>
      <c r="B25" s="11" t="s">
        <v>58</v>
      </c>
      <c r="C25" s="10" t="s">
        <v>59</v>
      </c>
      <c r="D25" s="31">
        <v>24236479</v>
      </c>
      <c r="E25" s="31">
        <v>24236479</v>
      </c>
      <c r="F25" s="31">
        <v>5702739</v>
      </c>
      <c r="G25" s="36">
        <f t="shared" si="0"/>
        <v>0.23529568795863459</v>
      </c>
      <c r="H25" s="31">
        <v>0</v>
      </c>
      <c r="I25" s="36">
        <f t="shared" si="1"/>
        <v>0</v>
      </c>
      <c r="J25" s="31">
        <v>0</v>
      </c>
      <c r="K25" s="36">
        <f t="shared" si="2"/>
        <v>0</v>
      </c>
      <c r="L25" s="31">
        <v>0</v>
      </c>
      <c r="M25" s="36">
        <f t="shared" si="3"/>
        <v>0</v>
      </c>
      <c r="N25" s="31">
        <v>5702739</v>
      </c>
      <c r="O25" s="36">
        <f t="shared" si="4"/>
        <v>0.23529568795863459</v>
      </c>
      <c r="P25" s="31">
        <v>5001066</v>
      </c>
      <c r="Q25" s="31">
        <v>22874710</v>
      </c>
      <c r="R25" s="31">
        <v>23929329</v>
      </c>
      <c r="S25" s="31">
        <v>5001066</v>
      </c>
      <c r="T25" s="36">
        <f t="shared" si="5"/>
        <v>0.21862860775065562</v>
      </c>
      <c r="U25" s="36">
        <f t="shared" si="6"/>
        <v>0.14030468704072296</v>
      </c>
    </row>
    <row r="26" spans="1:21" ht="13" x14ac:dyDescent="0.3">
      <c r="A26" s="17" t="s">
        <v>44</v>
      </c>
      <c r="B26" s="11" t="s">
        <v>60</v>
      </c>
      <c r="C26" s="10" t="s">
        <v>61</v>
      </c>
      <c r="D26" s="31">
        <v>115570265</v>
      </c>
      <c r="E26" s="31">
        <v>115570265</v>
      </c>
      <c r="F26" s="31">
        <v>21566246</v>
      </c>
      <c r="G26" s="36">
        <f t="shared" si="0"/>
        <v>0.18660722115675688</v>
      </c>
      <c r="H26" s="31">
        <v>0</v>
      </c>
      <c r="I26" s="36">
        <f t="shared" si="1"/>
        <v>0</v>
      </c>
      <c r="J26" s="31">
        <v>0</v>
      </c>
      <c r="K26" s="36">
        <f t="shared" si="2"/>
        <v>0</v>
      </c>
      <c r="L26" s="31">
        <v>0</v>
      </c>
      <c r="M26" s="36">
        <f t="shared" si="3"/>
        <v>0</v>
      </c>
      <c r="N26" s="31">
        <v>21566246</v>
      </c>
      <c r="O26" s="36">
        <f t="shared" si="4"/>
        <v>0.18660722115675688</v>
      </c>
      <c r="P26" s="31">
        <v>21563680</v>
      </c>
      <c r="Q26" s="31">
        <v>113094364</v>
      </c>
      <c r="R26" s="31">
        <v>124493822</v>
      </c>
      <c r="S26" s="31">
        <v>21563680</v>
      </c>
      <c r="T26" s="36">
        <f t="shared" si="5"/>
        <v>0.19066980207784714</v>
      </c>
      <c r="U26" s="36">
        <f t="shared" si="6"/>
        <v>1.1899638651668987E-4</v>
      </c>
    </row>
    <row r="27" spans="1:21" ht="14" x14ac:dyDescent="0.3">
      <c r="A27" s="18" t="s">
        <v>0</v>
      </c>
      <c r="B27" s="13" t="s">
        <v>62</v>
      </c>
      <c r="C27" s="12" t="s">
        <v>0</v>
      </c>
      <c r="D27" s="32">
        <f>SUM(D20:D26)</f>
        <v>245071913</v>
      </c>
      <c r="E27" s="32">
        <f>SUM(E20:E26)</f>
        <v>250301465</v>
      </c>
      <c r="F27" s="32">
        <f>SUM(F20:F26)</f>
        <v>46155708</v>
      </c>
      <c r="G27" s="37">
        <f t="shared" si="0"/>
        <v>0.18833536424061781</v>
      </c>
      <c r="H27" s="32">
        <f>SUM(H20:H26)</f>
        <v>0</v>
      </c>
      <c r="I27" s="37">
        <f t="shared" si="1"/>
        <v>0</v>
      </c>
      <c r="J27" s="32">
        <f>SUM(J20:J26)</f>
        <v>0</v>
      </c>
      <c r="K27" s="37">
        <f t="shared" si="2"/>
        <v>0</v>
      </c>
      <c r="L27" s="32">
        <f>SUM(L20:L26)</f>
        <v>0</v>
      </c>
      <c r="M27" s="37">
        <f t="shared" si="3"/>
        <v>0</v>
      </c>
      <c r="N27" s="32">
        <v>46155708</v>
      </c>
      <c r="O27" s="37">
        <f t="shared" si="4"/>
        <v>0.18833536424061781</v>
      </c>
      <c r="P27" s="32">
        <f>SUM(P20:P26)</f>
        <v>41766008</v>
      </c>
      <c r="Q27" s="32">
        <f>SUM(Q20:Q26)</f>
        <v>247165009</v>
      </c>
      <c r="R27" s="32">
        <f>SUM(R20:R26)</f>
        <v>257551586</v>
      </c>
      <c r="S27" s="32">
        <f>SUM(S20:S26)</f>
        <v>41766008</v>
      </c>
      <c r="T27" s="37">
        <f t="shared" si="5"/>
        <v>0.16898026208879752</v>
      </c>
      <c r="U27" s="37">
        <f t="shared" si="6"/>
        <v>0.10510221613710358</v>
      </c>
    </row>
    <row r="28" spans="1:21" ht="13" x14ac:dyDescent="0.3">
      <c r="A28" s="17" t="s">
        <v>29</v>
      </c>
      <c r="B28" s="11" t="s">
        <v>63</v>
      </c>
      <c r="C28" s="10" t="s">
        <v>64</v>
      </c>
      <c r="D28" s="31">
        <v>23006708</v>
      </c>
      <c r="E28" s="31">
        <v>23006708</v>
      </c>
      <c r="F28" s="31">
        <v>3268264</v>
      </c>
      <c r="G28" s="36">
        <f t="shared" si="0"/>
        <v>0.14205700354870415</v>
      </c>
      <c r="H28" s="31">
        <v>0</v>
      </c>
      <c r="I28" s="36">
        <f t="shared" si="1"/>
        <v>0</v>
      </c>
      <c r="J28" s="31">
        <v>0</v>
      </c>
      <c r="K28" s="36">
        <f t="shared" si="2"/>
        <v>0</v>
      </c>
      <c r="L28" s="31">
        <v>0</v>
      </c>
      <c r="M28" s="36">
        <f t="shared" si="3"/>
        <v>0</v>
      </c>
      <c r="N28" s="31">
        <v>3268264</v>
      </c>
      <c r="O28" s="36">
        <f t="shared" si="4"/>
        <v>0.14205700354870415</v>
      </c>
      <c r="P28" s="31">
        <v>2756669</v>
      </c>
      <c r="Q28" s="31">
        <v>13426215</v>
      </c>
      <c r="R28" s="31">
        <v>14804806</v>
      </c>
      <c r="S28" s="31">
        <v>2756669</v>
      </c>
      <c r="T28" s="36">
        <f t="shared" si="5"/>
        <v>0.20531989097448536</v>
      </c>
      <c r="U28" s="36">
        <f t="shared" si="6"/>
        <v>0.18558448620418333</v>
      </c>
    </row>
    <row r="29" spans="1:21" ht="13" x14ac:dyDescent="0.3">
      <c r="A29" s="17" t="s">
        <v>29</v>
      </c>
      <c r="B29" s="11" t="s">
        <v>65</v>
      </c>
      <c r="C29" s="10" t="s">
        <v>66</v>
      </c>
      <c r="D29" s="31">
        <v>20486818</v>
      </c>
      <c r="E29" s="31">
        <v>20486818</v>
      </c>
      <c r="F29" s="31">
        <v>3274042</v>
      </c>
      <c r="G29" s="36">
        <f t="shared" si="0"/>
        <v>0.15981212895043045</v>
      </c>
      <c r="H29" s="31">
        <v>0</v>
      </c>
      <c r="I29" s="36">
        <f t="shared" si="1"/>
        <v>0</v>
      </c>
      <c r="J29" s="31">
        <v>0</v>
      </c>
      <c r="K29" s="36">
        <f t="shared" si="2"/>
        <v>0</v>
      </c>
      <c r="L29" s="31">
        <v>0</v>
      </c>
      <c r="M29" s="36">
        <f t="shared" si="3"/>
        <v>0</v>
      </c>
      <c r="N29" s="31">
        <v>3274042</v>
      </c>
      <c r="O29" s="36">
        <f t="shared" si="4"/>
        <v>0.15981212895043045</v>
      </c>
      <c r="P29" s="31">
        <v>3164804</v>
      </c>
      <c r="Q29" s="31">
        <v>22074037</v>
      </c>
      <c r="R29" s="31">
        <v>16446732</v>
      </c>
      <c r="S29" s="31">
        <v>3164804</v>
      </c>
      <c r="T29" s="36">
        <f t="shared" si="5"/>
        <v>0.14337223408658778</v>
      </c>
      <c r="U29" s="36">
        <f t="shared" si="6"/>
        <v>3.4516513502889978E-2</v>
      </c>
    </row>
    <row r="30" spans="1:21" ht="13" x14ac:dyDescent="0.3">
      <c r="A30" s="17" t="s">
        <v>29</v>
      </c>
      <c r="B30" s="11" t="s">
        <v>67</v>
      </c>
      <c r="C30" s="10" t="s">
        <v>68</v>
      </c>
      <c r="D30" s="31">
        <v>46774809</v>
      </c>
      <c r="E30" s="31">
        <v>46774809</v>
      </c>
      <c r="F30" s="31">
        <v>9677966</v>
      </c>
      <c r="G30" s="36">
        <f t="shared" si="0"/>
        <v>0.2069055161721772</v>
      </c>
      <c r="H30" s="31">
        <v>0</v>
      </c>
      <c r="I30" s="36">
        <f t="shared" si="1"/>
        <v>0</v>
      </c>
      <c r="J30" s="31">
        <v>0</v>
      </c>
      <c r="K30" s="36">
        <f t="shared" si="2"/>
        <v>0</v>
      </c>
      <c r="L30" s="31">
        <v>0</v>
      </c>
      <c r="M30" s="36">
        <f t="shared" si="3"/>
        <v>0</v>
      </c>
      <c r="N30" s="31">
        <v>9677966</v>
      </c>
      <c r="O30" s="36">
        <f t="shared" si="4"/>
        <v>0.2069055161721772</v>
      </c>
      <c r="P30" s="31">
        <v>6719410</v>
      </c>
      <c r="Q30" s="31">
        <v>27409492</v>
      </c>
      <c r="R30" s="31">
        <v>36234943</v>
      </c>
      <c r="S30" s="31">
        <v>6719410</v>
      </c>
      <c r="T30" s="36">
        <f t="shared" si="5"/>
        <v>0.24514901626049837</v>
      </c>
      <c r="U30" s="36">
        <f t="shared" si="6"/>
        <v>0.44029996681256245</v>
      </c>
    </row>
    <row r="31" spans="1:21" ht="13" x14ac:dyDescent="0.3">
      <c r="A31" s="17" t="s">
        <v>29</v>
      </c>
      <c r="B31" s="11" t="s">
        <v>69</v>
      </c>
      <c r="C31" s="10" t="s">
        <v>70</v>
      </c>
      <c r="D31" s="31">
        <v>13170262</v>
      </c>
      <c r="E31" s="31">
        <v>13170262</v>
      </c>
      <c r="F31" s="31">
        <v>1880210</v>
      </c>
      <c r="G31" s="36">
        <f t="shared" si="0"/>
        <v>0.14276177649313279</v>
      </c>
      <c r="H31" s="31">
        <v>0</v>
      </c>
      <c r="I31" s="36">
        <f t="shared" si="1"/>
        <v>0</v>
      </c>
      <c r="J31" s="31">
        <v>0</v>
      </c>
      <c r="K31" s="36">
        <f t="shared" si="2"/>
        <v>0</v>
      </c>
      <c r="L31" s="31">
        <v>0</v>
      </c>
      <c r="M31" s="36">
        <f t="shared" si="3"/>
        <v>0</v>
      </c>
      <c r="N31" s="31">
        <v>1880210</v>
      </c>
      <c r="O31" s="36">
        <f t="shared" si="4"/>
        <v>0.14276177649313279</v>
      </c>
      <c r="P31" s="31">
        <v>2162102</v>
      </c>
      <c r="Q31" s="31">
        <v>11121997</v>
      </c>
      <c r="R31" s="31">
        <v>10566175</v>
      </c>
      <c r="S31" s="31">
        <v>2162102</v>
      </c>
      <c r="T31" s="36">
        <f t="shared" si="5"/>
        <v>0.19439872174034933</v>
      </c>
      <c r="U31" s="36">
        <f t="shared" si="6"/>
        <v>-0.13037867778670942</v>
      </c>
    </row>
    <row r="32" spans="1:21" ht="13" x14ac:dyDescent="0.3">
      <c r="A32" s="17" t="s">
        <v>29</v>
      </c>
      <c r="B32" s="11" t="s">
        <v>71</v>
      </c>
      <c r="C32" s="10" t="s">
        <v>72</v>
      </c>
      <c r="D32" s="31">
        <v>8497276</v>
      </c>
      <c r="E32" s="31">
        <v>8497276</v>
      </c>
      <c r="F32" s="31">
        <v>2294950</v>
      </c>
      <c r="G32" s="36">
        <f t="shared" si="0"/>
        <v>0.27008067055842366</v>
      </c>
      <c r="H32" s="31">
        <v>0</v>
      </c>
      <c r="I32" s="36">
        <f t="shared" si="1"/>
        <v>0</v>
      </c>
      <c r="J32" s="31">
        <v>0</v>
      </c>
      <c r="K32" s="36">
        <f t="shared" si="2"/>
        <v>0</v>
      </c>
      <c r="L32" s="31">
        <v>0</v>
      </c>
      <c r="M32" s="36">
        <f t="shared" si="3"/>
        <v>0</v>
      </c>
      <c r="N32" s="31">
        <v>2294950</v>
      </c>
      <c r="O32" s="36">
        <f t="shared" si="4"/>
        <v>0.27008067055842366</v>
      </c>
      <c r="P32" s="31">
        <v>1447836</v>
      </c>
      <c r="Q32" s="31">
        <v>7260264</v>
      </c>
      <c r="R32" s="31">
        <v>7684232</v>
      </c>
      <c r="S32" s="31">
        <v>1447836</v>
      </c>
      <c r="T32" s="36">
        <f t="shared" si="5"/>
        <v>0.1994191946739127</v>
      </c>
      <c r="U32" s="36">
        <f t="shared" si="6"/>
        <v>0.58508974773385947</v>
      </c>
    </row>
    <row r="33" spans="1:21" ht="13" x14ac:dyDescent="0.3">
      <c r="A33" s="17" t="s">
        <v>29</v>
      </c>
      <c r="B33" s="11" t="s">
        <v>73</v>
      </c>
      <c r="C33" s="10" t="s">
        <v>74</v>
      </c>
      <c r="D33" s="31">
        <v>13727247</v>
      </c>
      <c r="E33" s="31">
        <v>13727247</v>
      </c>
      <c r="F33" s="31">
        <v>3068755</v>
      </c>
      <c r="G33" s="36">
        <f t="shared" si="0"/>
        <v>0.22355210771686412</v>
      </c>
      <c r="H33" s="31">
        <v>0</v>
      </c>
      <c r="I33" s="36">
        <f t="shared" si="1"/>
        <v>0</v>
      </c>
      <c r="J33" s="31">
        <v>0</v>
      </c>
      <c r="K33" s="36">
        <f t="shared" si="2"/>
        <v>0</v>
      </c>
      <c r="L33" s="31">
        <v>0</v>
      </c>
      <c r="M33" s="36">
        <f t="shared" si="3"/>
        <v>0</v>
      </c>
      <c r="N33" s="31">
        <v>3068755</v>
      </c>
      <c r="O33" s="36">
        <f t="shared" si="4"/>
        <v>0.22355210771686412</v>
      </c>
      <c r="P33" s="31">
        <v>2719496</v>
      </c>
      <c r="Q33" s="31">
        <v>11798818</v>
      </c>
      <c r="R33" s="31">
        <v>11809160</v>
      </c>
      <c r="S33" s="31">
        <v>2719496</v>
      </c>
      <c r="T33" s="36">
        <f t="shared" si="5"/>
        <v>0.23048885066283759</v>
      </c>
      <c r="U33" s="36">
        <f t="shared" si="6"/>
        <v>0.12842784104113414</v>
      </c>
    </row>
    <row r="34" spans="1:21" ht="13" x14ac:dyDescent="0.3">
      <c r="A34" s="17" t="s">
        <v>44</v>
      </c>
      <c r="B34" s="11" t="s">
        <v>75</v>
      </c>
      <c r="C34" s="10" t="s">
        <v>76</v>
      </c>
      <c r="D34" s="31">
        <v>95469971</v>
      </c>
      <c r="E34" s="31">
        <v>95469971</v>
      </c>
      <c r="F34" s="31">
        <v>10708709</v>
      </c>
      <c r="G34" s="36">
        <f t="shared" si="0"/>
        <v>0.1121683487261141</v>
      </c>
      <c r="H34" s="31">
        <v>0</v>
      </c>
      <c r="I34" s="36">
        <f t="shared" si="1"/>
        <v>0</v>
      </c>
      <c r="J34" s="31">
        <v>0</v>
      </c>
      <c r="K34" s="36">
        <f t="shared" si="2"/>
        <v>0</v>
      </c>
      <c r="L34" s="31">
        <v>0</v>
      </c>
      <c r="M34" s="36">
        <f t="shared" si="3"/>
        <v>0</v>
      </c>
      <c r="N34" s="31">
        <v>10708709</v>
      </c>
      <c r="O34" s="36">
        <f t="shared" si="4"/>
        <v>0.1121683487261141</v>
      </c>
      <c r="P34" s="31">
        <v>24907071</v>
      </c>
      <c r="Q34" s="31">
        <v>84383082</v>
      </c>
      <c r="R34" s="31">
        <v>81288246</v>
      </c>
      <c r="S34" s="31">
        <v>24907071</v>
      </c>
      <c r="T34" s="36">
        <f t="shared" si="5"/>
        <v>0.29516664252675673</v>
      </c>
      <c r="U34" s="36">
        <f t="shared" si="6"/>
        <v>-0.57005345991907275</v>
      </c>
    </row>
    <row r="35" spans="1:21" ht="14" x14ac:dyDescent="0.3">
      <c r="A35" s="18" t="s">
        <v>0</v>
      </c>
      <c r="B35" s="13" t="s">
        <v>77</v>
      </c>
      <c r="C35" s="12" t="s">
        <v>0</v>
      </c>
      <c r="D35" s="32">
        <f>SUM(D28:D34)</f>
        <v>221133091</v>
      </c>
      <c r="E35" s="32">
        <f>SUM(E28:E34)</f>
        <v>221133091</v>
      </c>
      <c r="F35" s="32">
        <f>SUM(F28:F34)</f>
        <v>34172896</v>
      </c>
      <c r="G35" s="37">
        <f t="shared" si="0"/>
        <v>0.1545354240989649</v>
      </c>
      <c r="H35" s="32">
        <f>SUM(H28:H34)</f>
        <v>0</v>
      </c>
      <c r="I35" s="37">
        <f t="shared" si="1"/>
        <v>0</v>
      </c>
      <c r="J35" s="32">
        <f>SUM(J28:J34)</f>
        <v>0</v>
      </c>
      <c r="K35" s="37">
        <f t="shared" si="2"/>
        <v>0</v>
      </c>
      <c r="L35" s="32">
        <f>SUM(L28:L34)</f>
        <v>0</v>
      </c>
      <c r="M35" s="37">
        <f t="shared" si="3"/>
        <v>0</v>
      </c>
      <c r="N35" s="32">
        <v>34172896</v>
      </c>
      <c r="O35" s="37">
        <f t="shared" si="4"/>
        <v>0.1545354240989649</v>
      </c>
      <c r="P35" s="32">
        <f>SUM(P28:P34)</f>
        <v>43877388</v>
      </c>
      <c r="Q35" s="32">
        <f>SUM(Q28:Q34)</f>
        <v>177473905</v>
      </c>
      <c r="R35" s="32">
        <f>SUM(R28:R34)</f>
        <v>178834294</v>
      </c>
      <c r="S35" s="32">
        <f>SUM(S28:S34)</f>
        <v>43877388</v>
      </c>
      <c r="T35" s="37">
        <f t="shared" si="5"/>
        <v>0.2472328988309577</v>
      </c>
      <c r="U35" s="37">
        <f t="shared" si="6"/>
        <v>-0.22117296499053229</v>
      </c>
    </row>
    <row r="36" spans="1:21" ht="13" x14ac:dyDescent="0.3">
      <c r="A36" s="17" t="s">
        <v>29</v>
      </c>
      <c r="B36" s="11" t="s">
        <v>78</v>
      </c>
      <c r="C36" s="10" t="s">
        <v>79</v>
      </c>
      <c r="D36" s="31">
        <v>29801304</v>
      </c>
      <c r="E36" s="31">
        <v>29801304</v>
      </c>
      <c r="F36" s="31">
        <v>4260920</v>
      </c>
      <c r="G36" s="36">
        <f t="shared" si="0"/>
        <v>0.14297763614639145</v>
      </c>
      <c r="H36" s="31">
        <v>0</v>
      </c>
      <c r="I36" s="36">
        <f t="shared" si="1"/>
        <v>0</v>
      </c>
      <c r="J36" s="31">
        <v>0</v>
      </c>
      <c r="K36" s="36">
        <f t="shared" si="2"/>
        <v>0</v>
      </c>
      <c r="L36" s="31">
        <v>0</v>
      </c>
      <c r="M36" s="36">
        <f t="shared" si="3"/>
        <v>0</v>
      </c>
      <c r="N36" s="31">
        <v>4260920</v>
      </c>
      <c r="O36" s="36">
        <f t="shared" si="4"/>
        <v>0.14297763614639145</v>
      </c>
      <c r="P36" s="31">
        <v>3954979</v>
      </c>
      <c r="Q36" s="31">
        <v>24124812</v>
      </c>
      <c r="R36" s="31">
        <v>23941966</v>
      </c>
      <c r="S36" s="31">
        <v>3954979</v>
      </c>
      <c r="T36" s="36">
        <f t="shared" si="5"/>
        <v>0.16393823089688742</v>
      </c>
      <c r="U36" s="36">
        <f t="shared" si="6"/>
        <v>7.7355910107234527E-2</v>
      </c>
    </row>
    <row r="37" spans="1:21" ht="13" x14ac:dyDescent="0.3">
      <c r="A37" s="17" t="s">
        <v>29</v>
      </c>
      <c r="B37" s="11" t="s">
        <v>80</v>
      </c>
      <c r="C37" s="10" t="s">
        <v>81</v>
      </c>
      <c r="D37" s="31">
        <v>25727191</v>
      </c>
      <c r="E37" s="31">
        <v>25727295</v>
      </c>
      <c r="F37" s="31">
        <v>3941569</v>
      </c>
      <c r="G37" s="36">
        <f t="shared" si="0"/>
        <v>0.15320634887811888</v>
      </c>
      <c r="H37" s="31">
        <v>0</v>
      </c>
      <c r="I37" s="36">
        <f t="shared" si="1"/>
        <v>0</v>
      </c>
      <c r="J37" s="31">
        <v>0</v>
      </c>
      <c r="K37" s="36">
        <f t="shared" si="2"/>
        <v>0</v>
      </c>
      <c r="L37" s="31">
        <v>0</v>
      </c>
      <c r="M37" s="36">
        <f t="shared" si="3"/>
        <v>0</v>
      </c>
      <c r="N37" s="31">
        <v>3941569</v>
      </c>
      <c r="O37" s="36">
        <f t="shared" si="4"/>
        <v>0.15320634887811888</v>
      </c>
      <c r="P37" s="31">
        <v>3658328</v>
      </c>
      <c r="Q37" s="31">
        <v>24056053</v>
      </c>
      <c r="R37" s="31">
        <v>22047693</v>
      </c>
      <c r="S37" s="31">
        <v>3658328</v>
      </c>
      <c r="T37" s="36">
        <f t="shared" si="5"/>
        <v>0.15207515547126538</v>
      </c>
      <c r="U37" s="36">
        <f t="shared" si="6"/>
        <v>7.74236208453698E-2</v>
      </c>
    </row>
    <row r="38" spans="1:21" ht="13" x14ac:dyDescent="0.3">
      <c r="A38" s="17" t="s">
        <v>29</v>
      </c>
      <c r="B38" s="11" t="s">
        <v>82</v>
      </c>
      <c r="C38" s="10" t="s">
        <v>83</v>
      </c>
      <c r="D38" s="31">
        <v>8766463</v>
      </c>
      <c r="E38" s="31">
        <v>8766463</v>
      </c>
      <c r="F38" s="31">
        <v>1517580</v>
      </c>
      <c r="G38" s="36">
        <f t="shared" si="0"/>
        <v>0.17311200651847844</v>
      </c>
      <c r="H38" s="31">
        <v>0</v>
      </c>
      <c r="I38" s="36">
        <f t="shared" si="1"/>
        <v>0</v>
      </c>
      <c r="J38" s="31">
        <v>0</v>
      </c>
      <c r="K38" s="36">
        <f t="shared" si="2"/>
        <v>0</v>
      </c>
      <c r="L38" s="31">
        <v>0</v>
      </c>
      <c r="M38" s="36">
        <f t="shared" si="3"/>
        <v>0</v>
      </c>
      <c r="N38" s="31">
        <v>1517580</v>
      </c>
      <c r="O38" s="36">
        <f t="shared" si="4"/>
        <v>0.17311200651847844</v>
      </c>
      <c r="P38" s="31">
        <v>1265915</v>
      </c>
      <c r="Q38" s="31">
        <v>3056049</v>
      </c>
      <c r="R38" s="31">
        <v>3151556</v>
      </c>
      <c r="S38" s="31">
        <v>1265915</v>
      </c>
      <c r="T38" s="36">
        <f t="shared" si="5"/>
        <v>0.41423255975280499</v>
      </c>
      <c r="U38" s="36">
        <f t="shared" si="6"/>
        <v>0.19880086735681313</v>
      </c>
    </row>
    <row r="39" spans="1:21" ht="13" x14ac:dyDescent="0.3">
      <c r="A39" s="17" t="s">
        <v>44</v>
      </c>
      <c r="B39" s="11" t="s">
        <v>84</v>
      </c>
      <c r="C39" s="10" t="s">
        <v>85</v>
      </c>
      <c r="D39" s="31">
        <v>51109785</v>
      </c>
      <c r="E39" s="31">
        <v>51109785</v>
      </c>
      <c r="F39" s="31">
        <v>13806864</v>
      </c>
      <c r="G39" s="36">
        <f t="shared" si="0"/>
        <v>0.27014130464450203</v>
      </c>
      <c r="H39" s="31">
        <v>0</v>
      </c>
      <c r="I39" s="36">
        <f t="shared" si="1"/>
        <v>0</v>
      </c>
      <c r="J39" s="31">
        <v>0</v>
      </c>
      <c r="K39" s="36">
        <f t="shared" si="2"/>
        <v>0</v>
      </c>
      <c r="L39" s="31">
        <v>0</v>
      </c>
      <c r="M39" s="36">
        <f t="shared" si="3"/>
        <v>0</v>
      </c>
      <c r="N39" s="31">
        <v>13806864</v>
      </c>
      <c r="O39" s="36">
        <f t="shared" si="4"/>
        <v>0.27014130464450203</v>
      </c>
      <c r="P39" s="31">
        <v>15330626</v>
      </c>
      <c r="Q39" s="31">
        <v>51021091</v>
      </c>
      <c r="R39" s="31">
        <v>59411601</v>
      </c>
      <c r="S39" s="31">
        <v>15330626</v>
      </c>
      <c r="T39" s="36">
        <f t="shared" si="5"/>
        <v>0.30047624814608531</v>
      </c>
      <c r="U39" s="36">
        <f t="shared" si="6"/>
        <v>-9.9393332013969937E-2</v>
      </c>
    </row>
    <row r="40" spans="1:21" ht="14" x14ac:dyDescent="0.3">
      <c r="A40" s="18" t="s">
        <v>0</v>
      </c>
      <c r="B40" s="13" t="s">
        <v>86</v>
      </c>
      <c r="C40" s="12" t="s">
        <v>0</v>
      </c>
      <c r="D40" s="32">
        <f>SUM(D36:D39)</f>
        <v>115404743</v>
      </c>
      <c r="E40" s="32">
        <f>SUM(E36:E39)</f>
        <v>115404847</v>
      </c>
      <c r="F40" s="32">
        <f>SUM(F36:F39)</f>
        <v>23526933</v>
      </c>
      <c r="G40" s="37">
        <f t="shared" si="0"/>
        <v>0.20386452400834168</v>
      </c>
      <c r="H40" s="32">
        <f>SUM(H36:H39)</f>
        <v>0</v>
      </c>
      <c r="I40" s="37">
        <f t="shared" si="1"/>
        <v>0</v>
      </c>
      <c r="J40" s="32">
        <f>SUM(J36:J39)</f>
        <v>0</v>
      </c>
      <c r="K40" s="37">
        <f t="shared" si="2"/>
        <v>0</v>
      </c>
      <c r="L40" s="32">
        <f>SUM(L36:L39)</f>
        <v>0</v>
      </c>
      <c r="M40" s="37">
        <f t="shared" si="3"/>
        <v>0</v>
      </c>
      <c r="N40" s="32">
        <v>23526933</v>
      </c>
      <c r="O40" s="37">
        <f t="shared" si="4"/>
        <v>0.20386452400834168</v>
      </c>
      <c r="P40" s="32">
        <f>SUM(P36:P39)</f>
        <v>24209848</v>
      </c>
      <c r="Q40" s="32">
        <f>SUM(Q36:Q39)</f>
        <v>102258005</v>
      </c>
      <c r="R40" s="32">
        <f>SUM(R36:R39)</f>
        <v>108552816</v>
      </c>
      <c r="S40" s="32">
        <f>SUM(S36:S39)</f>
        <v>24209848</v>
      </c>
      <c r="T40" s="37">
        <f t="shared" si="5"/>
        <v>0.23675259457682554</v>
      </c>
      <c r="U40" s="37">
        <f t="shared" si="6"/>
        <v>-2.8208149014401052E-2</v>
      </c>
    </row>
    <row r="41" spans="1:21" ht="13" x14ac:dyDescent="0.3">
      <c r="A41" s="17" t="s">
        <v>29</v>
      </c>
      <c r="B41" s="11" t="s">
        <v>87</v>
      </c>
      <c r="C41" s="10" t="s">
        <v>88</v>
      </c>
      <c r="D41" s="31">
        <v>31552404</v>
      </c>
      <c r="E41" s="31">
        <v>31552404</v>
      </c>
      <c r="F41" s="31">
        <v>4895693</v>
      </c>
      <c r="G41" s="36">
        <f t="shared" si="0"/>
        <v>0.15516069710567854</v>
      </c>
      <c r="H41" s="31">
        <v>0</v>
      </c>
      <c r="I41" s="36">
        <f t="shared" si="1"/>
        <v>0</v>
      </c>
      <c r="J41" s="31">
        <v>0</v>
      </c>
      <c r="K41" s="36">
        <f t="shared" si="2"/>
        <v>0</v>
      </c>
      <c r="L41" s="31">
        <v>0</v>
      </c>
      <c r="M41" s="36">
        <f t="shared" si="3"/>
        <v>0</v>
      </c>
      <c r="N41" s="31">
        <v>4895693</v>
      </c>
      <c r="O41" s="36">
        <f t="shared" si="4"/>
        <v>0.15516069710567854</v>
      </c>
      <c r="P41" s="31">
        <v>5093144</v>
      </c>
      <c r="Q41" s="31">
        <v>30481786</v>
      </c>
      <c r="R41" s="31">
        <v>29609331</v>
      </c>
      <c r="S41" s="31">
        <v>5093144</v>
      </c>
      <c r="T41" s="36">
        <f t="shared" si="5"/>
        <v>0.16708810960092693</v>
      </c>
      <c r="U41" s="36">
        <f t="shared" si="6"/>
        <v>-3.8767998705711015E-2</v>
      </c>
    </row>
    <row r="42" spans="1:21" ht="13" x14ac:dyDescent="0.3">
      <c r="A42" s="17" t="s">
        <v>29</v>
      </c>
      <c r="B42" s="11" t="s">
        <v>89</v>
      </c>
      <c r="C42" s="10" t="s">
        <v>90</v>
      </c>
      <c r="D42" s="31">
        <v>24859954</v>
      </c>
      <c r="E42" s="31">
        <v>24859954</v>
      </c>
      <c r="F42" s="31">
        <v>5124163</v>
      </c>
      <c r="G42" s="36">
        <f t="shared" si="0"/>
        <v>0.20612117785897754</v>
      </c>
      <c r="H42" s="31">
        <v>0</v>
      </c>
      <c r="I42" s="36">
        <f t="shared" si="1"/>
        <v>0</v>
      </c>
      <c r="J42" s="31">
        <v>0</v>
      </c>
      <c r="K42" s="36">
        <f t="shared" si="2"/>
        <v>0</v>
      </c>
      <c r="L42" s="31">
        <v>0</v>
      </c>
      <c r="M42" s="36">
        <f t="shared" si="3"/>
        <v>0</v>
      </c>
      <c r="N42" s="31">
        <v>5124163</v>
      </c>
      <c r="O42" s="36">
        <f t="shared" si="4"/>
        <v>0.20612117785897754</v>
      </c>
      <c r="P42" s="31">
        <v>5106291</v>
      </c>
      <c r="Q42" s="31">
        <v>23784611</v>
      </c>
      <c r="R42" s="31">
        <v>24530286</v>
      </c>
      <c r="S42" s="31">
        <v>5106291</v>
      </c>
      <c r="T42" s="36">
        <f t="shared" si="5"/>
        <v>0.21468885911146499</v>
      </c>
      <c r="U42" s="36">
        <f t="shared" si="6"/>
        <v>3.4999963770181441E-3</v>
      </c>
    </row>
    <row r="43" spans="1:21" ht="13" x14ac:dyDescent="0.3">
      <c r="A43" s="17" t="s">
        <v>29</v>
      </c>
      <c r="B43" s="11" t="s">
        <v>91</v>
      </c>
      <c r="C43" s="10" t="s">
        <v>92</v>
      </c>
      <c r="D43" s="31">
        <v>39301958</v>
      </c>
      <c r="E43" s="31">
        <v>39301958</v>
      </c>
      <c r="F43" s="31">
        <v>5254328</v>
      </c>
      <c r="G43" s="36">
        <f t="shared" si="0"/>
        <v>0.13369125273605961</v>
      </c>
      <c r="H43" s="31">
        <v>0</v>
      </c>
      <c r="I43" s="36">
        <f t="shared" si="1"/>
        <v>0</v>
      </c>
      <c r="J43" s="31">
        <v>0</v>
      </c>
      <c r="K43" s="36">
        <f t="shared" si="2"/>
        <v>0</v>
      </c>
      <c r="L43" s="31">
        <v>0</v>
      </c>
      <c r="M43" s="36">
        <f t="shared" si="3"/>
        <v>0</v>
      </c>
      <c r="N43" s="31">
        <v>5254328</v>
      </c>
      <c r="O43" s="36">
        <f t="shared" si="4"/>
        <v>0.13369125273605961</v>
      </c>
      <c r="P43" s="31">
        <v>8576770</v>
      </c>
      <c r="Q43" s="31">
        <v>33984461</v>
      </c>
      <c r="R43" s="31">
        <v>36936430</v>
      </c>
      <c r="S43" s="31">
        <v>8576770</v>
      </c>
      <c r="T43" s="36">
        <f t="shared" si="5"/>
        <v>0.25237328318963187</v>
      </c>
      <c r="U43" s="36">
        <f t="shared" si="6"/>
        <v>-0.38737683300356662</v>
      </c>
    </row>
    <row r="44" spans="1:21" ht="13" x14ac:dyDescent="0.3">
      <c r="A44" s="17" t="s">
        <v>29</v>
      </c>
      <c r="B44" s="11" t="s">
        <v>93</v>
      </c>
      <c r="C44" s="10" t="s">
        <v>94</v>
      </c>
      <c r="D44" s="31">
        <v>40406514</v>
      </c>
      <c r="E44" s="31">
        <v>40406514</v>
      </c>
      <c r="F44" s="31">
        <v>7511797</v>
      </c>
      <c r="G44" s="36">
        <f t="shared" si="0"/>
        <v>0.18590559433065668</v>
      </c>
      <c r="H44" s="31">
        <v>0</v>
      </c>
      <c r="I44" s="36">
        <f t="shared" si="1"/>
        <v>0</v>
      </c>
      <c r="J44" s="31">
        <v>0</v>
      </c>
      <c r="K44" s="36">
        <f t="shared" si="2"/>
        <v>0</v>
      </c>
      <c r="L44" s="31">
        <v>0</v>
      </c>
      <c r="M44" s="36">
        <f t="shared" si="3"/>
        <v>0</v>
      </c>
      <c r="N44" s="31">
        <v>7511797</v>
      </c>
      <c r="O44" s="36">
        <f t="shared" si="4"/>
        <v>0.18590559433065668</v>
      </c>
      <c r="P44" s="31">
        <v>7639314</v>
      </c>
      <c r="Q44" s="31">
        <v>35567603</v>
      </c>
      <c r="R44" s="31">
        <v>42917859</v>
      </c>
      <c r="S44" s="31">
        <v>7639314</v>
      </c>
      <c r="T44" s="36">
        <f t="shared" si="5"/>
        <v>0.21478293041001387</v>
      </c>
      <c r="U44" s="36">
        <f t="shared" si="6"/>
        <v>-1.6692205609037725E-2</v>
      </c>
    </row>
    <row r="45" spans="1:21" ht="13" x14ac:dyDescent="0.3">
      <c r="A45" s="17" t="s">
        <v>29</v>
      </c>
      <c r="B45" s="11" t="s">
        <v>95</v>
      </c>
      <c r="C45" s="10" t="s">
        <v>96</v>
      </c>
      <c r="D45" s="31">
        <v>36345137</v>
      </c>
      <c r="E45" s="31">
        <v>36345137</v>
      </c>
      <c r="F45" s="31">
        <v>6639804</v>
      </c>
      <c r="G45" s="36">
        <f t="shared" si="0"/>
        <v>0.18268754909356924</v>
      </c>
      <c r="H45" s="31">
        <v>0</v>
      </c>
      <c r="I45" s="36">
        <f t="shared" si="1"/>
        <v>0</v>
      </c>
      <c r="J45" s="31">
        <v>0</v>
      </c>
      <c r="K45" s="36">
        <f t="shared" si="2"/>
        <v>0</v>
      </c>
      <c r="L45" s="31">
        <v>0</v>
      </c>
      <c r="M45" s="36">
        <f t="shared" si="3"/>
        <v>0</v>
      </c>
      <c r="N45" s="31">
        <v>6639804</v>
      </c>
      <c r="O45" s="36">
        <f t="shared" si="4"/>
        <v>0.18268754909356924</v>
      </c>
      <c r="P45" s="31">
        <v>7096239</v>
      </c>
      <c r="Q45" s="31">
        <v>43512553</v>
      </c>
      <c r="R45" s="31">
        <v>36574694</v>
      </c>
      <c r="S45" s="31">
        <v>7096239</v>
      </c>
      <c r="T45" s="36">
        <f t="shared" si="5"/>
        <v>0.16308486886531343</v>
      </c>
      <c r="U45" s="36">
        <f t="shared" si="6"/>
        <v>-6.4320691566335353E-2</v>
      </c>
    </row>
    <row r="46" spans="1:21" ht="13" x14ac:dyDescent="0.3">
      <c r="A46" s="17" t="s">
        <v>44</v>
      </c>
      <c r="B46" s="11" t="s">
        <v>97</v>
      </c>
      <c r="C46" s="10" t="s">
        <v>98</v>
      </c>
      <c r="D46" s="31">
        <v>232203376</v>
      </c>
      <c r="E46" s="31">
        <v>232203376</v>
      </c>
      <c r="F46" s="31">
        <v>15750032</v>
      </c>
      <c r="G46" s="36">
        <f t="shared" si="0"/>
        <v>6.7828609003514229E-2</v>
      </c>
      <c r="H46" s="31">
        <v>0</v>
      </c>
      <c r="I46" s="36">
        <f t="shared" si="1"/>
        <v>0</v>
      </c>
      <c r="J46" s="31">
        <v>0</v>
      </c>
      <c r="K46" s="36">
        <f t="shared" si="2"/>
        <v>0</v>
      </c>
      <c r="L46" s="31">
        <v>0</v>
      </c>
      <c r="M46" s="36">
        <f t="shared" si="3"/>
        <v>0</v>
      </c>
      <c r="N46" s="31">
        <v>15750032</v>
      </c>
      <c r="O46" s="36">
        <f t="shared" si="4"/>
        <v>6.7828609003514229E-2</v>
      </c>
      <c r="P46" s="31">
        <v>16471058</v>
      </c>
      <c r="Q46" s="31">
        <v>174949000</v>
      </c>
      <c r="R46" s="31">
        <v>177439000</v>
      </c>
      <c r="S46" s="31">
        <v>16471058</v>
      </c>
      <c r="T46" s="36">
        <f t="shared" si="5"/>
        <v>9.4147768778329685E-2</v>
      </c>
      <c r="U46" s="36">
        <f t="shared" si="6"/>
        <v>-4.3775330036479709E-2</v>
      </c>
    </row>
    <row r="47" spans="1:21" ht="14" x14ac:dyDescent="0.3">
      <c r="A47" s="18" t="s">
        <v>0</v>
      </c>
      <c r="B47" s="13" t="s">
        <v>99</v>
      </c>
      <c r="C47" s="12" t="s">
        <v>0</v>
      </c>
      <c r="D47" s="32">
        <f>SUM(D41:D46)</f>
        <v>404669343</v>
      </c>
      <c r="E47" s="32">
        <f>SUM(E41:E46)</f>
        <v>404669343</v>
      </c>
      <c r="F47" s="32">
        <f>SUM(F41:F46)</f>
        <v>45175817</v>
      </c>
      <c r="G47" s="37">
        <f t="shared" si="0"/>
        <v>0.11163637122864531</v>
      </c>
      <c r="H47" s="32">
        <f>SUM(H41:H46)</f>
        <v>0</v>
      </c>
      <c r="I47" s="37">
        <f t="shared" si="1"/>
        <v>0</v>
      </c>
      <c r="J47" s="32">
        <f>SUM(J41:J46)</f>
        <v>0</v>
      </c>
      <c r="K47" s="37">
        <f t="shared" si="2"/>
        <v>0</v>
      </c>
      <c r="L47" s="32">
        <f>SUM(L41:L46)</f>
        <v>0</v>
      </c>
      <c r="M47" s="37">
        <f t="shared" si="3"/>
        <v>0</v>
      </c>
      <c r="N47" s="32">
        <v>45175817</v>
      </c>
      <c r="O47" s="37">
        <f t="shared" si="4"/>
        <v>0.11163637122864531</v>
      </c>
      <c r="P47" s="32">
        <f>SUM(P41:P46)</f>
        <v>49982816</v>
      </c>
      <c r="Q47" s="32">
        <f>SUM(Q41:Q46)</f>
        <v>342280014</v>
      </c>
      <c r="R47" s="32">
        <f>SUM(R41:R46)</f>
        <v>348007600</v>
      </c>
      <c r="S47" s="32">
        <f>SUM(S41:S46)</f>
        <v>49982816</v>
      </c>
      <c r="T47" s="37">
        <f t="shared" si="5"/>
        <v>0.14602902289235037</v>
      </c>
      <c r="U47" s="37">
        <f t="shared" si="6"/>
        <v>-9.6173032747894793E-2</v>
      </c>
    </row>
    <row r="48" spans="1:21" ht="13" x14ac:dyDescent="0.3">
      <c r="A48" s="17" t="s">
        <v>29</v>
      </c>
      <c r="B48" s="11" t="s">
        <v>100</v>
      </c>
      <c r="C48" s="10" t="s">
        <v>101</v>
      </c>
      <c r="D48" s="31">
        <v>38759220</v>
      </c>
      <c r="E48" s="31">
        <v>38759220</v>
      </c>
      <c r="F48" s="31">
        <v>4786704</v>
      </c>
      <c r="G48" s="36">
        <f t="shared" si="0"/>
        <v>0.12349846049533504</v>
      </c>
      <c r="H48" s="31">
        <v>0</v>
      </c>
      <c r="I48" s="36">
        <f t="shared" si="1"/>
        <v>0</v>
      </c>
      <c r="J48" s="31">
        <v>0</v>
      </c>
      <c r="K48" s="36">
        <f t="shared" si="2"/>
        <v>0</v>
      </c>
      <c r="L48" s="31">
        <v>0</v>
      </c>
      <c r="M48" s="36">
        <f t="shared" si="3"/>
        <v>0</v>
      </c>
      <c r="N48" s="31">
        <v>4786704</v>
      </c>
      <c r="O48" s="36">
        <f t="shared" si="4"/>
        <v>0.12349846049533504</v>
      </c>
      <c r="P48" s="31">
        <v>3542423</v>
      </c>
      <c r="Q48" s="31">
        <v>24988764</v>
      </c>
      <c r="R48" s="31">
        <v>25870904</v>
      </c>
      <c r="S48" s="31">
        <v>3542423</v>
      </c>
      <c r="T48" s="36">
        <f t="shared" si="5"/>
        <v>0.14176063289885005</v>
      </c>
      <c r="U48" s="36">
        <f t="shared" si="6"/>
        <v>0.35125138923273713</v>
      </c>
    </row>
    <row r="49" spans="1:21" ht="13" x14ac:dyDescent="0.3">
      <c r="A49" s="17" t="s">
        <v>29</v>
      </c>
      <c r="B49" s="11" t="s">
        <v>102</v>
      </c>
      <c r="C49" s="10" t="s">
        <v>103</v>
      </c>
      <c r="D49" s="31">
        <v>48803227</v>
      </c>
      <c r="E49" s="31">
        <v>48803227</v>
      </c>
      <c r="F49" s="31">
        <v>7691153</v>
      </c>
      <c r="G49" s="36">
        <f t="shared" si="0"/>
        <v>0.15759517295854228</v>
      </c>
      <c r="H49" s="31">
        <v>0</v>
      </c>
      <c r="I49" s="36">
        <f t="shared" si="1"/>
        <v>0</v>
      </c>
      <c r="J49" s="31">
        <v>0</v>
      </c>
      <c r="K49" s="36">
        <f t="shared" si="2"/>
        <v>0</v>
      </c>
      <c r="L49" s="31">
        <v>0</v>
      </c>
      <c r="M49" s="36">
        <f t="shared" si="3"/>
        <v>0</v>
      </c>
      <c r="N49" s="31">
        <v>7691153</v>
      </c>
      <c r="O49" s="36">
        <f t="shared" si="4"/>
        <v>0.15759517295854228</v>
      </c>
      <c r="P49" s="31">
        <v>5648623</v>
      </c>
      <c r="Q49" s="31">
        <v>42330156</v>
      </c>
      <c r="R49" s="31">
        <v>74759160</v>
      </c>
      <c r="S49" s="31">
        <v>5648623</v>
      </c>
      <c r="T49" s="36">
        <f t="shared" si="5"/>
        <v>0.13344205487926858</v>
      </c>
      <c r="U49" s="36">
        <f t="shared" si="6"/>
        <v>0.36159786199220578</v>
      </c>
    </row>
    <row r="50" spans="1:21" ht="13" x14ac:dyDescent="0.3">
      <c r="A50" s="17" t="s">
        <v>29</v>
      </c>
      <c r="B50" s="11" t="s">
        <v>104</v>
      </c>
      <c r="C50" s="10" t="s">
        <v>105</v>
      </c>
      <c r="D50" s="31">
        <v>27598704</v>
      </c>
      <c r="E50" s="31">
        <v>27598704</v>
      </c>
      <c r="F50" s="31">
        <v>4431215</v>
      </c>
      <c r="G50" s="36">
        <f t="shared" si="0"/>
        <v>0.16055880739907208</v>
      </c>
      <c r="H50" s="31">
        <v>0</v>
      </c>
      <c r="I50" s="36">
        <f t="shared" si="1"/>
        <v>0</v>
      </c>
      <c r="J50" s="31">
        <v>0</v>
      </c>
      <c r="K50" s="36">
        <f t="shared" si="2"/>
        <v>0</v>
      </c>
      <c r="L50" s="31">
        <v>0</v>
      </c>
      <c r="M50" s="36">
        <f t="shared" si="3"/>
        <v>0</v>
      </c>
      <c r="N50" s="31">
        <v>4431215</v>
      </c>
      <c r="O50" s="36">
        <f t="shared" si="4"/>
        <v>0.16055880739907208</v>
      </c>
      <c r="P50" s="31">
        <v>5028100</v>
      </c>
      <c r="Q50" s="31">
        <v>37697052</v>
      </c>
      <c r="R50" s="31">
        <v>37761529</v>
      </c>
      <c r="S50" s="31">
        <v>5028100</v>
      </c>
      <c r="T50" s="36">
        <f t="shared" si="5"/>
        <v>0.1333817827452396</v>
      </c>
      <c r="U50" s="36">
        <f t="shared" si="6"/>
        <v>-0.11870985063940653</v>
      </c>
    </row>
    <row r="51" spans="1:21" ht="13" x14ac:dyDescent="0.3">
      <c r="A51" s="17" t="s">
        <v>29</v>
      </c>
      <c r="B51" s="11" t="s">
        <v>106</v>
      </c>
      <c r="C51" s="10" t="s">
        <v>107</v>
      </c>
      <c r="D51" s="31">
        <v>34469796</v>
      </c>
      <c r="E51" s="31">
        <v>32962171</v>
      </c>
      <c r="F51" s="31">
        <v>6273545</v>
      </c>
      <c r="G51" s="36">
        <f t="shared" si="0"/>
        <v>0.1820012221714338</v>
      </c>
      <c r="H51" s="31">
        <v>0</v>
      </c>
      <c r="I51" s="36">
        <f t="shared" si="1"/>
        <v>0</v>
      </c>
      <c r="J51" s="31">
        <v>0</v>
      </c>
      <c r="K51" s="36">
        <f t="shared" si="2"/>
        <v>0</v>
      </c>
      <c r="L51" s="31">
        <v>0</v>
      </c>
      <c r="M51" s="36">
        <f t="shared" si="3"/>
        <v>0</v>
      </c>
      <c r="N51" s="31">
        <v>6273545</v>
      </c>
      <c r="O51" s="36">
        <f t="shared" si="4"/>
        <v>0.1820012221714338</v>
      </c>
      <c r="P51" s="31">
        <v>5420826</v>
      </c>
      <c r="Q51" s="31">
        <v>30955318</v>
      </c>
      <c r="R51" s="31">
        <v>30764260</v>
      </c>
      <c r="S51" s="31">
        <v>5420826</v>
      </c>
      <c r="T51" s="36">
        <f t="shared" si="5"/>
        <v>0.1751177616718394</v>
      </c>
      <c r="U51" s="36">
        <f t="shared" si="6"/>
        <v>0.15730425584588037</v>
      </c>
    </row>
    <row r="52" spans="1:21" ht="13" x14ac:dyDescent="0.3">
      <c r="A52" s="17" t="s">
        <v>44</v>
      </c>
      <c r="B52" s="11" t="s">
        <v>108</v>
      </c>
      <c r="C52" s="10" t="s">
        <v>109</v>
      </c>
      <c r="D52" s="31">
        <v>85967501</v>
      </c>
      <c r="E52" s="31">
        <v>85967501</v>
      </c>
      <c r="F52" s="31">
        <v>15111331</v>
      </c>
      <c r="G52" s="36">
        <f t="shared" si="0"/>
        <v>0.1757795774475287</v>
      </c>
      <c r="H52" s="31">
        <v>0</v>
      </c>
      <c r="I52" s="36">
        <f t="shared" si="1"/>
        <v>0</v>
      </c>
      <c r="J52" s="31">
        <v>0</v>
      </c>
      <c r="K52" s="36">
        <f t="shared" si="2"/>
        <v>0</v>
      </c>
      <c r="L52" s="31">
        <v>0</v>
      </c>
      <c r="M52" s="36">
        <f t="shared" si="3"/>
        <v>0</v>
      </c>
      <c r="N52" s="31">
        <v>15111331</v>
      </c>
      <c r="O52" s="36">
        <f t="shared" si="4"/>
        <v>0.1757795774475287</v>
      </c>
      <c r="P52" s="31">
        <v>17957504</v>
      </c>
      <c r="Q52" s="31">
        <v>98361762</v>
      </c>
      <c r="R52" s="31">
        <v>102788795</v>
      </c>
      <c r="S52" s="31">
        <v>17957504</v>
      </c>
      <c r="T52" s="36">
        <f t="shared" si="5"/>
        <v>0.18256590401461087</v>
      </c>
      <c r="U52" s="36">
        <f t="shared" si="6"/>
        <v>-0.15849491109677605</v>
      </c>
    </row>
    <row r="53" spans="1:21" ht="14" x14ac:dyDescent="0.3">
      <c r="A53" s="18" t="s">
        <v>0</v>
      </c>
      <c r="B53" s="13" t="s">
        <v>110</v>
      </c>
      <c r="C53" s="12" t="s">
        <v>0</v>
      </c>
      <c r="D53" s="32">
        <f>SUM(D48:D52)</f>
        <v>235598448</v>
      </c>
      <c r="E53" s="32">
        <f>SUM(E48:E52)</f>
        <v>234090823</v>
      </c>
      <c r="F53" s="32">
        <f>SUM(F48:F52)</f>
        <v>38293948</v>
      </c>
      <c r="G53" s="37">
        <f t="shared" si="0"/>
        <v>0.16253905034213129</v>
      </c>
      <c r="H53" s="32">
        <f>SUM(H48:H52)</f>
        <v>0</v>
      </c>
      <c r="I53" s="37">
        <f t="shared" si="1"/>
        <v>0</v>
      </c>
      <c r="J53" s="32">
        <f>SUM(J48:J52)</f>
        <v>0</v>
      </c>
      <c r="K53" s="37">
        <f t="shared" si="2"/>
        <v>0</v>
      </c>
      <c r="L53" s="32">
        <f>SUM(L48:L52)</f>
        <v>0</v>
      </c>
      <c r="M53" s="37">
        <f t="shared" si="3"/>
        <v>0</v>
      </c>
      <c r="N53" s="32">
        <v>38293948</v>
      </c>
      <c r="O53" s="37">
        <f t="shared" si="4"/>
        <v>0.16253905034213129</v>
      </c>
      <c r="P53" s="32">
        <f>SUM(P48:P52)</f>
        <v>37597476</v>
      </c>
      <c r="Q53" s="32">
        <f>SUM(Q48:Q52)</f>
        <v>234333052</v>
      </c>
      <c r="R53" s="32">
        <f>SUM(R48:R52)</f>
        <v>271944648</v>
      </c>
      <c r="S53" s="32">
        <f>SUM(S48:S52)</f>
        <v>37597476</v>
      </c>
      <c r="T53" s="37">
        <f t="shared" si="5"/>
        <v>0.16044461367745938</v>
      </c>
      <c r="U53" s="37">
        <f t="shared" si="6"/>
        <v>1.852443499132761E-2</v>
      </c>
    </row>
    <row r="54" spans="1:21" ht="14" x14ac:dyDescent="0.3">
      <c r="A54" s="18" t="s">
        <v>0</v>
      </c>
      <c r="B54" s="13" t="s">
        <v>111</v>
      </c>
      <c r="C54" s="12" t="s">
        <v>0</v>
      </c>
      <c r="D54" s="32">
        <f>SUM(D8:D9,D11:D18,D20:D26,D28:D34,D36:D39,D41:D46,D48:D52)</f>
        <v>2103982059</v>
      </c>
      <c r="E54" s="32">
        <f>SUM(E8:E9,E11:E18,E20:E26,E28:E34,E36:E39,E41:E46,E48:E52)</f>
        <v>2115451750</v>
      </c>
      <c r="F54" s="32">
        <f>SUM(F8:F9,F11:F18,F20:F26,F28:F34,F36:F39,F41:F46,F48:F52)</f>
        <v>347361162</v>
      </c>
      <c r="G54" s="37">
        <f t="shared" si="0"/>
        <v>0.16509701711292016</v>
      </c>
      <c r="H54" s="32">
        <f>SUM(H8:H9,H11:H18,H20:H26,H28:H34,H36:H39,H41:H46,H48:H52)</f>
        <v>0</v>
      </c>
      <c r="I54" s="37">
        <f t="shared" si="1"/>
        <v>0</v>
      </c>
      <c r="J54" s="32">
        <f>SUM(J8:J9,J11:J18,J20:J26,J28:J34,J36:J39,J41:J46,J48:J52)</f>
        <v>0</v>
      </c>
      <c r="K54" s="37">
        <f t="shared" si="2"/>
        <v>0</v>
      </c>
      <c r="L54" s="32">
        <f>SUM(L8:L9,L11:L18,L20:L26,L28:L34,L36:L39,L41:L46,L48:L52)</f>
        <v>0</v>
      </c>
      <c r="M54" s="37">
        <f t="shared" si="3"/>
        <v>0</v>
      </c>
      <c r="N54" s="32">
        <v>347361162</v>
      </c>
      <c r="O54" s="37">
        <f t="shared" si="4"/>
        <v>0.16509701711292016</v>
      </c>
      <c r="P54" s="32">
        <f>SUM(P8:P9,P11:P18,P20:P26,P28:P34,P36:P39,P41:P46,P48:P52)</f>
        <v>408481312</v>
      </c>
      <c r="Q54" s="32">
        <f>SUM(Q8:Q9,Q11:Q18,Q20:Q26,Q28:Q34,Q36:Q39,Q41:Q46,Q48:Q52)</f>
        <v>1966639823</v>
      </c>
      <c r="R54" s="32">
        <f>SUM(R8:R9,R11:R18,R20:R26,R28:R34,R36:R39,R41:R46,R48:R52)</f>
        <v>2053148929</v>
      </c>
      <c r="S54" s="32">
        <f>SUM(S8:S9,S11:S18,S20:S26,S28:S34,S36:S39,S41:S46,S48:S52)</f>
        <v>408481312</v>
      </c>
      <c r="T54" s="37">
        <f t="shared" si="5"/>
        <v>0.20770519706902121</v>
      </c>
      <c r="U54" s="37">
        <f t="shared" si="6"/>
        <v>-0.14962777538278182</v>
      </c>
    </row>
    <row r="55" spans="1:21" ht="14.5" customHeight="1" x14ac:dyDescent="0.3">
      <c r="A55" s="16" t="s">
        <v>0</v>
      </c>
      <c r="B55" s="14" t="s">
        <v>618</v>
      </c>
      <c r="D55" s="33"/>
      <c r="E55" s="33"/>
      <c r="F55" s="33"/>
      <c r="G55" s="38"/>
      <c r="H55" s="33"/>
      <c r="I55" s="38"/>
      <c r="J55" s="33"/>
      <c r="K55" s="38"/>
      <c r="L55" s="33"/>
      <c r="M55" s="38"/>
      <c r="N55" s="33"/>
      <c r="O55" s="38"/>
      <c r="P55" s="33"/>
      <c r="Q55" s="33"/>
      <c r="R55" s="33"/>
      <c r="S55" s="33"/>
      <c r="T55" s="38"/>
      <c r="U55" s="38"/>
    </row>
    <row r="56" spans="1:21" ht="14.5" customHeight="1" x14ac:dyDescent="0.3">
      <c r="A56" s="16" t="s">
        <v>0</v>
      </c>
      <c r="B56" s="9" t="s">
        <v>112</v>
      </c>
      <c r="D56" s="33"/>
      <c r="E56" s="33"/>
      <c r="F56" s="33"/>
      <c r="G56" s="38"/>
      <c r="H56" s="33"/>
      <c r="I56" s="38"/>
      <c r="J56" s="33"/>
      <c r="K56" s="38"/>
      <c r="L56" s="33"/>
      <c r="M56" s="38"/>
      <c r="N56" s="33"/>
      <c r="O56" s="38"/>
      <c r="P56" s="33"/>
      <c r="Q56" s="33"/>
      <c r="R56" s="33"/>
      <c r="S56" s="33"/>
      <c r="T56" s="38"/>
      <c r="U56" s="38"/>
    </row>
    <row r="57" spans="1:21" ht="13" x14ac:dyDescent="0.3">
      <c r="A57" s="17" t="s">
        <v>23</v>
      </c>
      <c r="B57" s="11" t="s">
        <v>113</v>
      </c>
      <c r="C57" s="10" t="s">
        <v>114</v>
      </c>
      <c r="D57" s="31">
        <v>63537384</v>
      </c>
      <c r="E57" s="31">
        <v>63537384</v>
      </c>
      <c r="F57" s="31">
        <v>10818362</v>
      </c>
      <c r="G57" s="36">
        <f t="shared" ref="G57:G85" si="7">IF(($D57      =0),0,($F57      /$D57      ))</f>
        <v>0.17026766478141436</v>
      </c>
      <c r="H57" s="31">
        <v>0</v>
      </c>
      <c r="I57" s="36">
        <f t="shared" ref="I57:I85" si="8">IF(($D57      =0),0,($H57      /$D57      ))</f>
        <v>0</v>
      </c>
      <c r="J57" s="31">
        <v>0</v>
      </c>
      <c r="K57" s="36">
        <f t="shared" ref="K57:K85" si="9">IF(($E57      =0),0,($J57      /$E57      ))</f>
        <v>0</v>
      </c>
      <c r="L57" s="31">
        <v>0</v>
      </c>
      <c r="M57" s="36">
        <f t="shared" ref="M57:M85" si="10">IF(($E57      =0),0,($L57      /$E57      ))</f>
        <v>0</v>
      </c>
      <c r="N57" s="31">
        <v>10818362</v>
      </c>
      <c r="O57" s="36">
        <f t="shared" ref="O57:O85" si="11">IF(($D57      =0),0,($N57      /$D57      ))</f>
        <v>0.17026766478141436</v>
      </c>
      <c r="P57" s="31">
        <v>10987613</v>
      </c>
      <c r="Q57" s="31">
        <v>53659987</v>
      </c>
      <c r="R57" s="31">
        <v>48857067</v>
      </c>
      <c r="S57" s="31">
        <v>10987613</v>
      </c>
      <c r="T57" s="36">
        <f t="shared" ref="T57:T85" si="12">IF(($Q57      =0),0,($S57      /$Q57      ))</f>
        <v>0.20476361651000774</v>
      </c>
      <c r="U57" s="36">
        <f t="shared" ref="U57:U85" si="13">IF(($P57      =0),0,(($F57      /$P57      )-1))</f>
        <v>-1.5403800625304109E-2</v>
      </c>
    </row>
    <row r="58" spans="1:21" ht="14" x14ac:dyDescent="0.3">
      <c r="A58" s="18" t="s">
        <v>0</v>
      </c>
      <c r="B58" s="13" t="s">
        <v>28</v>
      </c>
      <c r="C58" s="12" t="s">
        <v>0</v>
      </c>
      <c r="D58" s="32">
        <f>D57</f>
        <v>63537384</v>
      </c>
      <c r="E58" s="32">
        <f>E57</f>
        <v>63537384</v>
      </c>
      <c r="F58" s="32">
        <f>F57</f>
        <v>10818362</v>
      </c>
      <c r="G58" s="37">
        <f t="shared" si="7"/>
        <v>0.17026766478141436</v>
      </c>
      <c r="H58" s="32">
        <f>H57</f>
        <v>0</v>
      </c>
      <c r="I58" s="37">
        <f t="shared" si="8"/>
        <v>0</v>
      </c>
      <c r="J58" s="32">
        <f>J57</f>
        <v>0</v>
      </c>
      <c r="K58" s="37">
        <f t="shared" si="9"/>
        <v>0</v>
      </c>
      <c r="L58" s="32">
        <f>L57</f>
        <v>0</v>
      </c>
      <c r="M58" s="37">
        <f t="shared" si="10"/>
        <v>0</v>
      </c>
      <c r="N58" s="32">
        <v>10818362</v>
      </c>
      <c r="O58" s="37">
        <f t="shared" si="11"/>
        <v>0.17026766478141436</v>
      </c>
      <c r="P58" s="32">
        <f>P57</f>
        <v>10987613</v>
      </c>
      <c r="Q58" s="32">
        <f>Q57</f>
        <v>53659987</v>
      </c>
      <c r="R58" s="32">
        <f>R57</f>
        <v>48857067</v>
      </c>
      <c r="S58" s="32">
        <f>S57</f>
        <v>10987613</v>
      </c>
      <c r="T58" s="37">
        <f t="shared" si="12"/>
        <v>0.20476361651000774</v>
      </c>
      <c r="U58" s="37">
        <f t="shared" si="13"/>
        <v>-1.5403800625304109E-2</v>
      </c>
    </row>
    <row r="59" spans="1:21" ht="13" x14ac:dyDescent="0.3">
      <c r="A59" s="17" t="s">
        <v>29</v>
      </c>
      <c r="B59" s="11" t="s">
        <v>115</v>
      </c>
      <c r="C59" s="10" t="s">
        <v>116</v>
      </c>
      <c r="D59" s="31">
        <v>2599252</v>
      </c>
      <c r="E59" s="31">
        <v>2599252</v>
      </c>
      <c r="F59" s="31">
        <v>0</v>
      </c>
      <c r="G59" s="36">
        <f t="shared" si="7"/>
        <v>0</v>
      </c>
      <c r="H59" s="31">
        <v>0</v>
      </c>
      <c r="I59" s="36">
        <f t="shared" si="8"/>
        <v>0</v>
      </c>
      <c r="J59" s="31">
        <v>0</v>
      </c>
      <c r="K59" s="36">
        <f t="shared" si="9"/>
        <v>0</v>
      </c>
      <c r="L59" s="31">
        <v>0</v>
      </c>
      <c r="M59" s="36">
        <f t="shared" si="10"/>
        <v>0</v>
      </c>
      <c r="N59" s="31">
        <v>0</v>
      </c>
      <c r="O59" s="36">
        <f t="shared" si="11"/>
        <v>0</v>
      </c>
      <c r="P59" s="31">
        <v>464327</v>
      </c>
      <c r="Q59" s="31">
        <v>2884792</v>
      </c>
      <c r="R59" s="31">
        <v>2658322</v>
      </c>
      <c r="S59" s="31">
        <v>464327</v>
      </c>
      <c r="T59" s="36">
        <f t="shared" si="12"/>
        <v>0.16095683848263584</v>
      </c>
      <c r="U59" s="36">
        <f t="shared" si="13"/>
        <v>-1</v>
      </c>
    </row>
    <row r="60" spans="1:21" ht="13" x14ac:dyDescent="0.3">
      <c r="A60" s="17" t="s">
        <v>29</v>
      </c>
      <c r="B60" s="11" t="s">
        <v>117</v>
      </c>
      <c r="C60" s="10" t="s">
        <v>118</v>
      </c>
      <c r="D60" s="31">
        <v>75000</v>
      </c>
      <c r="E60" s="31">
        <v>75000</v>
      </c>
      <c r="F60" s="31">
        <v>0</v>
      </c>
      <c r="G60" s="36">
        <f t="shared" si="7"/>
        <v>0</v>
      </c>
      <c r="H60" s="31">
        <v>0</v>
      </c>
      <c r="I60" s="36">
        <f t="shared" si="8"/>
        <v>0</v>
      </c>
      <c r="J60" s="31">
        <v>0</v>
      </c>
      <c r="K60" s="36">
        <f t="shared" si="9"/>
        <v>0</v>
      </c>
      <c r="L60" s="31">
        <v>0</v>
      </c>
      <c r="M60" s="36">
        <f t="shared" si="10"/>
        <v>0</v>
      </c>
      <c r="N60" s="31">
        <v>0</v>
      </c>
      <c r="O60" s="36">
        <f t="shared" si="11"/>
        <v>0</v>
      </c>
      <c r="P60" s="31">
        <v>0</v>
      </c>
      <c r="Q60" s="31">
        <v>95000</v>
      </c>
      <c r="R60" s="31">
        <v>1100000</v>
      </c>
      <c r="S60" s="31">
        <v>0</v>
      </c>
      <c r="T60" s="36">
        <f t="shared" si="12"/>
        <v>0</v>
      </c>
      <c r="U60" s="36">
        <f t="shared" si="13"/>
        <v>0</v>
      </c>
    </row>
    <row r="61" spans="1:21" ht="13" x14ac:dyDescent="0.3">
      <c r="A61" s="17" t="s">
        <v>29</v>
      </c>
      <c r="B61" s="11" t="s">
        <v>119</v>
      </c>
      <c r="C61" s="10" t="s">
        <v>120</v>
      </c>
      <c r="D61" s="31">
        <v>8487099</v>
      </c>
      <c r="E61" s="31">
        <v>8487099</v>
      </c>
      <c r="F61" s="31">
        <v>676612</v>
      </c>
      <c r="G61" s="36">
        <f t="shared" si="7"/>
        <v>7.9722411627341686E-2</v>
      </c>
      <c r="H61" s="31">
        <v>0</v>
      </c>
      <c r="I61" s="36">
        <f t="shared" si="8"/>
        <v>0</v>
      </c>
      <c r="J61" s="31">
        <v>0</v>
      </c>
      <c r="K61" s="36">
        <f t="shared" si="9"/>
        <v>0</v>
      </c>
      <c r="L61" s="31">
        <v>0</v>
      </c>
      <c r="M61" s="36">
        <f t="shared" si="10"/>
        <v>0</v>
      </c>
      <c r="N61" s="31">
        <v>676612</v>
      </c>
      <c r="O61" s="36">
        <f t="shared" si="11"/>
        <v>7.9722411627341686E-2</v>
      </c>
      <c r="P61" s="31">
        <v>2138769</v>
      </c>
      <c r="Q61" s="31">
        <v>9642420</v>
      </c>
      <c r="R61" s="31">
        <v>8849616</v>
      </c>
      <c r="S61" s="31">
        <v>2138769</v>
      </c>
      <c r="T61" s="36">
        <f t="shared" si="12"/>
        <v>0.22180832197726297</v>
      </c>
      <c r="U61" s="36">
        <f t="shared" si="13"/>
        <v>-0.68364418971847818</v>
      </c>
    </row>
    <row r="62" spans="1:21" ht="13" x14ac:dyDescent="0.3">
      <c r="A62" s="17" t="s">
        <v>44</v>
      </c>
      <c r="B62" s="11" t="s">
        <v>121</v>
      </c>
      <c r="C62" s="10" t="s">
        <v>122</v>
      </c>
      <c r="D62" s="31">
        <v>18260485</v>
      </c>
      <c r="E62" s="31">
        <v>18260485</v>
      </c>
      <c r="F62" s="31">
        <v>1745704</v>
      </c>
      <c r="G62" s="36">
        <f t="shared" si="7"/>
        <v>9.5600089482836853E-2</v>
      </c>
      <c r="H62" s="31">
        <v>0</v>
      </c>
      <c r="I62" s="36">
        <f t="shared" si="8"/>
        <v>0</v>
      </c>
      <c r="J62" s="31">
        <v>0</v>
      </c>
      <c r="K62" s="36">
        <f t="shared" si="9"/>
        <v>0</v>
      </c>
      <c r="L62" s="31">
        <v>0</v>
      </c>
      <c r="M62" s="36">
        <f t="shared" si="10"/>
        <v>0</v>
      </c>
      <c r="N62" s="31">
        <v>1745704</v>
      </c>
      <c r="O62" s="36">
        <f t="shared" si="11"/>
        <v>9.5600089482836853E-2</v>
      </c>
      <c r="P62" s="31">
        <v>4017983</v>
      </c>
      <c r="Q62" s="31">
        <v>14307588</v>
      </c>
      <c r="R62" s="31">
        <v>13769931</v>
      </c>
      <c r="S62" s="31">
        <v>4017983</v>
      </c>
      <c r="T62" s="36">
        <f t="shared" si="12"/>
        <v>0.28082881614986399</v>
      </c>
      <c r="U62" s="36">
        <f t="shared" si="13"/>
        <v>-0.56552728072766856</v>
      </c>
    </row>
    <row r="63" spans="1:21" ht="14" x14ac:dyDescent="0.3">
      <c r="A63" s="18" t="s">
        <v>0</v>
      </c>
      <c r="B63" s="13" t="s">
        <v>123</v>
      </c>
      <c r="C63" s="12" t="s">
        <v>0</v>
      </c>
      <c r="D63" s="32">
        <f>SUM(D59:D62)</f>
        <v>29421836</v>
      </c>
      <c r="E63" s="32">
        <f>SUM(E59:E62)</f>
        <v>29421836</v>
      </c>
      <c r="F63" s="32">
        <f>SUM(F59:F62)</f>
        <v>2422316</v>
      </c>
      <c r="G63" s="37">
        <f t="shared" si="7"/>
        <v>8.2330552043047206E-2</v>
      </c>
      <c r="H63" s="32">
        <f>SUM(H59:H62)</f>
        <v>0</v>
      </c>
      <c r="I63" s="37">
        <f t="shared" si="8"/>
        <v>0</v>
      </c>
      <c r="J63" s="32">
        <f>SUM(J59:J62)</f>
        <v>0</v>
      </c>
      <c r="K63" s="37">
        <f t="shared" si="9"/>
        <v>0</v>
      </c>
      <c r="L63" s="32">
        <f>SUM(L59:L62)</f>
        <v>0</v>
      </c>
      <c r="M63" s="37">
        <f t="shared" si="10"/>
        <v>0</v>
      </c>
      <c r="N63" s="32">
        <v>2422316</v>
      </c>
      <c r="O63" s="37">
        <f t="shared" si="11"/>
        <v>8.2330552043047206E-2</v>
      </c>
      <c r="P63" s="32">
        <f>SUM(P59:P62)</f>
        <v>6621079</v>
      </c>
      <c r="Q63" s="32">
        <f>SUM(Q59:Q62)</f>
        <v>26929800</v>
      </c>
      <c r="R63" s="32">
        <f>SUM(R59:R62)</f>
        <v>26377869</v>
      </c>
      <c r="S63" s="32">
        <f>SUM(S59:S62)</f>
        <v>6621079</v>
      </c>
      <c r="T63" s="37">
        <f t="shared" si="12"/>
        <v>0.24586439557664744</v>
      </c>
      <c r="U63" s="37">
        <f t="shared" si="13"/>
        <v>-0.63415086876323334</v>
      </c>
    </row>
    <row r="64" spans="1:21" ht="13" x14ac:dyDescent="0.3">
      <c r="A64" s="17" t="s">
        <v>29</v>
      </c>
      <c r="B64" s="11" t="s">
        <v>124</v>
      </c>
      <c r="C64" s="10" t="s">
        <v>125</v>
      </c>
      <c r="D64" s="31">
        <v>622509</v>
      </c>
      <c r="E64" s="31">
        <v>622509</v>
      </c>
      <c r="F64" s="31">
        <v>0</v>
      </c>
      <c r="G64" s="36">
        <f t="shared" si="7"/>
        <v>0</v>
      </c>
      <c r="H64" s="31">
        <v>0</v>
      </c>
      <c r="I64" s="36">
        <f t="shared" si="8"/>
        <v>0</v>
      </c>
      <c r="J64" s="31">
        <v>0</v>
      </c>
      <c r="K64" s="36">
        <f t="shared" si="9"/>
        <v>0</v>
      </c>
      <c r="L64" s="31">
        <v>0</v>
      </c>
      <c r="M64" s="36">
        <f t="shared" si="10"/>
        <v>0</v>
      </c>
      <c r="N64" s="31">
        <v>0</v>
      </c>
      <c r="O64" s="36">
        <f t="shared" si="11"/>
        <v>0</v>
      </c>
      <c r="P64" s="31">
        <v>0</v>
      </c>
      <c r="Q64" s="31">
        <v>16457540</v>
      </c>
      <c r="R64" s="31">
        <v>16457540</v>
      </c>
      <c r="S64" s="31">
        <v>0</v>
      </c>
      <c r="T64" s="36">
        <f t="shared" si="12"/>
        <v>0</v>
      </c>
      <c r="U64" s="36">
        <f t="shared" si="13"/>
        <v>0</v>
      </c>
    </row>
    <row r="65" spans="1:21" ht="13" x14ac:dyDescent="0.3">
      <c r="A65" s="17" t="s">
        <v>29</v>
      </c>
      <c r="B65" s="11" t="s">
        <v>126</v>
      </c>
      <c r="C65" s="10" t="s">
        <v>127</v>
      </c>
      <c r="D65" s="31">
        <v>11078892</v>
      </c>
      <c r="E65" s="31">
        <v>11078892</v>
      </c>
      <c r="F65" s="31">
        <v>2768478</v>
      </c>
      <c r="G65" s="36">
        <f t="shared" si="7"/>
        <v>0.24988762414147553</v>
      </c>
      <c r="H65" s="31">
        <v>0</v>
      </c>
      <c r="I65" s="36">
        <f t="shared" si="8"/>
        <v>0</v>
      </c>
      <c r="J65" s="31">
        <v>0</v>
      </c>
      <c r="K65" s="36">
        <f t="shared" si="9"/>
        <v>0</v>
      </c>
      <c r="L65" s="31">
        <v>0</v>
      </c>
      <c r="M65" s="36">
        <f t="shared" si="10"/>
        <v>0</v>
      </c>
      <c r="N65" s="31">
        <v>2768478</v>
      </c>
      <c r="O65" s="36">
        <f t="shared" si="11"/>
        <v>0.24988762414147553</v>
      </c>
      <c r="P65" s="31">
        <v>2454758</v>
      </c>
      <c r="Q65" s="31">
        <v>11071301</v>
      </c>
      <c r="R65" s="31">
        <v>11367582</v>
      </c>
      <c r="S65" s="31">
        <v>2454758</v>
      </c>
      <c r="T65" s="36">
        <f t="shared" si="12"/>
        <v>0.22172263223626565</v>
      </c>
      <c r="U65" s="36">
        <f t="shared" si="13"/>
        <v>0.12780078525052163</v>
      </c>
    </row>
    <row r="66" spans="1:21" ht="13" x14ac:dyDescent="0.3">
      <c r="A66" s="17" t="s">
        <v>29</v>
      </c>
      <c r="B66" s="11" t="s">
        <v>128</v>
      </c>
      <c r="C66" s="10" t="s">
        <v>129</v>
      </c>
      <c r="D66" s="31">
        <v>7905050</v>
      </c>
      <c r="E66" s="31">
        <v>7905050</v>
      </c>
      <c r="F66" s="31">
        <v>15546</v>
      </c>
      <c r="G66" s="36">
        <f t="shared" si="7"/>
        <v>1.9665909766541641E-3</v>
      </c>
      <c r="H66" s="31">
        <v>0</v>
      </c>
      <c r="I66" s="36">
        <f t="shared" si="8"/>
        <v>0</v>
      </c>
      <c r="J66" s="31">
        <v>0</v>
      </c>
      <c r="K66" s="36">
        <f t="shared" si="9"/>
        <v>0</v>
      </c>
      <c r="L66" s="31">
        <v>0</v>
      </c>
      <c r="M66" s="36">
        <f t="shared" si="10"/>
        <v>0</v>
      </c>
      <c r="N66" s="31">
        <v>15546</v>
      </c>
      <c r="O66" s="36">
        <f t="shared" si="11"/>
        <v>1.9665909766541641E-3</v>
      </c>
      <c r="P66" s="31">
        <v>14909</v>
      </c>
      <c r="Q66" s="31">
        <v>7055144</v>
      </c>
      <c r="R66" s="31">
        <v>6600204</v>
      </c>
      <c r="S66" s="31">
        <v>14909</v>
      </c>
      <c r="T66" s="36">
        <f t="shared" si="12"/>
        <v>2.1132098792030324E-3</v>
      </c>
      <c r="U66" s="36">
        <f t="shared" si="13"/>
        <v>4.2725870279696876E-2</v>
      </c>
    </row>
    <row r="67" spans="1:21" ht="13" x14ac:dyDescent="0.3">
      <c r="A67" s="17" t="s">
        <v>29</v>
      </c>
      <c r="B67" s="11" t="s">
        <v>130</v>
      </c>
      <c r="C67" s="10" t="s">
        <v>131</v>
      </c>
      <c r="D67" s="31">
        <v>58448259</v>
      </c>
      <c r="E67" s="31">
        <v>58448259</v>
      </c>
      <c r="F67" s="31">
        <v>11686819</v>
      </c>
      <c r="G67" s="36">
        <f t="shared" si="7"/>
        <v>0.19995153320135678</v>
      </c>
      <c r="H67" s="31">
        <v>0</v>
      </c>
      <c r="I67" s="36">
        <f t="shared" si="8"/>
        <v>0</v>
      </c>
      <c r="J67" s="31">
        <v>0</v>
      </c>
      <c r="K67" s="36">
        <f t="shared" si="9"/>
        <v>0</v>
      </c>
      <c r="L67" s="31">
        <v>0</v>
      </c>
      <c r="M67" s="36">
        <f t="shared" si="10"/>
        <v>0</v>
      </c>
      <c r="N67" s="31">
        <v>11686819</v>
      </c>
      <c r="O67" s="36">
        <f t="shared" si="11"/>
        <v>0.19995153320135678</v>
      </c>
      <c r="P67" s="31">
        <v>10516323</v>
      </c>
      <c r="Q67" s="31">
        <v>79328097</v>
      </c>
      <c r="R67" s="31">
        <v>77942995</v>
      </c>
      <c r="S67" s="31">
        <v>10516323</v>
      </c>
      <c r="T67" s="36">
        <f t="shared" si="12"/>
        <v>0.13256744328557385</v>
      </c>
      <c r="U67" s="36">
        <f t="shared" si="13"/>
        <v>0.11130278139992478</v>
      </c>
    </row>
    <row r="68" spans="1:21" ht="13" x14ac:dyDescent="0.3">
      <c r="A68" s="17" t="s">
        <v>29</v>
      </c>
      <c r="B68" s="11" t="s">
        <v>132</v>
      </c>
      <c r="C68" s="10" t="s">
        <v>133</v>
      </c>
      <c r="D68" s="31">
        <v>6489231</v>
      </c>
      <c r="E68" s="31">
        <v>6489231</v>
      </c>
      <c r="F68" s="31">
        <v>2128241</v>
      </c>
      <c r="G68" s="36">
        <f t="shared" si="7"/>
        <v>0.32796505471911847</v>
      </c>
      <c r="H68" s="31">
        <v>0</v>
      </c>
      <c r="I68" s="36">
        <f t="shared" si="8"/>
        <v>0</v>
      </c>
      <c r="J68" s="31">
        <v>0</v>
      </c>
      <c r="K68" s="36">
        <f t="shared" si="9"/>
        <v>0</v>
      </c>
      <c r="L68" s="31">
        <v>0</v>
      </c>
      <c r="M68" s="36">
        <f t="shared" si="10"/>
        <v>0</v>
      </c>
      <c r="N68" s="31">
        <v>2128241</v>
      </c>
      <c r="O68" s="36">
        <f t="shared" si="11"/>
        <v>0.32796505471911847</v>
      </c>
      <c r="P68" s="31">
        <v>782342</v>
      </c>
      <c r="Q68" s="31">
        <v>6191464</v>
      </c>
      <c r="R68" s="31">
        <v>6191464</v>
      </c>
      <c r="S68" s="31">
        <v>782342</v>
      </c>
      <c r="T68" s="36">
        <f t="shared" si="12"/>
        <v>0.12635816020249815</v>
      </c>
      <c r="U68" s="36">
        <f t="shared" si="13"/>
        <v>1.7203460890505688</v>
      </c>
    </row>
    <row r="69" spans="1:21" ht="13" x14ac:dyDescent="0.3">
      <c r="A69" s="17" t="s">
        <v>44</v>
      </c>
      <c r="B69" s="11" t="s">
        <v>134</v>
      </c>
      <c r="C69" s="10" t="s">
        <v>135</v>
      </c>
      <c r="D69" s="31">
        <v>11831980</v>
      </c>
      <c r="E69" s="31">
        <v>11831980</v>
      </c>
      <c r="F69" s="31">
        <v>2299240</v>
      </c>
      <c r="G69" s="36">
        <f t="shared" si="7"/>
        <v>0.1943241959502974</v>
      </c>
      <c r="H69" s="31">
        <v>0</v>
      </c>
      <c r="I69" s="36">
        <f t="shared" si="8"/>
        <v>0</v>
      </c>
      <c r="J69" s="31">
        <v>0</v>
      </c>
      <c r="K69" s="36">
        <f t="shared" si="9"/>
        <v>0</v>
      </c>
      <c r="L69" s="31">
        <v>0</v>
      </c>
      <c r="M69" s="36">
        <f t="shared" si="10"/>
        <v>0</v>
      </c>
      <c r="N69" s="31">
        <v>2299240</v>
      </c>
      <c r="O69" s="36">
        <f t="shared" si="11"/>
        <v>0.1943241959502974</v>
      </c>
      <c r="P69" s="31">
        <v>2032962</v>
      </c>
      <c r="Q69" s="31">
        <v>13941704</v>
      </c>
      <c r="R69" s="31">
        <v>9614661</v>
      </c>
      <c r="S69" s="31">
        <v>2032962</v>
      </c>
      <c r="T69" s="36">
        <f t="shared" si="12"/>
        <v>0.14581876074832748</v>
      </c>
      <c r="U69" s="36">
        <f t="shared" si="13"/>
        <v>0.1309803134539651</v>
      </c>
    </row>
    <row r="70" spans="1:21" ht="14" x14ac:dyDescent="0.3">
      <c r="A70" s="18" t="s">
        <v>0</v>
      </c>
      <c r="B70" s="13" t="s">
        <v>136</v>
      </c>
      <c r="C70" s="12" t="s">
        <v>0</v>
      </c>
      <c r="D70" s="32">
        <f>SUM(D64:D69)</f>
        <v>96375921</v>
      </c>
      <c r="E70" s="32">
        <f>SUM(E64:E69)</f>
        <v>96375921</v>
      </c>
      <c r="F70" s="32">
        <f>SUM(F64:F69)</f>
        <v>18898324</v>
      </c>
      <c r="G70" s="37">
        <f t="shared" si="7"/>
        <v>0.19608968509883293</v>
      </c>
      <c r="H70" s="32">
        <f>SUM(H64:H69)</f>
        <v>0</v>
      </c>
      <c r="I70" s="37">
        <f t="shared" si="8"/>
        <v>0</v>
      </c>
      <c r="J70" s="32">
        <f>SUM(J64:J69)</f>
        <v>0</v>
      </c>
      <c r="K70" s="37">
        <f t="shared" si="9"/>
        <v>0</v>
      </c>
      <c r="L70" s="32">
        <f>SUM(L64:L69)</f>
        <v>0</v>
      </c>
      <c r="M70" s="37">
        <f t="shared" si="10"/>
        <v>0</v>
      </c>
      <c r="N70" s="32">
        <v>18898324</v>
      </c>
      <c r="O70" s="37">
        <f t="shared" si="11"/>
        <v>0.19608968509883293</v>
      </c>
      <c r="P70" s="32">
        <f>SUM(P64:P69)</f>
        <v>15801294</v>
      </c>
      <c r="Q70" s="32">
        <f>SUM(Q64:Q69)</f>
        <v>134045250</v>
      </c>
      <c r="R70" s="32">
        <f>SUM(R64:R69)</f>
        <v>128174446</v>
      </c>
      <c r="S70" s="32">
        <f>SUM(S64:S69)</f>
        <v>15801294</v>
      </c>
      <c r="T70" s="37">
        <f t="shared" si="12"/>
        <v>0.11788029788448304</v>
      </c>
      <c r="U70" s="37">
        <f t="shared" si="13"/>
        <v>0.19599850493257076</v>
      </c>
    </row>
    <row r="71" spans="1:21" ht="13" x14ac:dyDescent="0.3">
      <c r="A71" s="17" t="s">
        <v>29</v>
      </c>
      <c r="B71" s="11" t="s">
        <v>137</v>
      </c>
      <c r="C71" s="10" t="s">
        <v>138</v>
      </c>
      <c r="D71" s="31">
        <v>10744428</v>
      </c>
      <c r="E71" s="31">
        <v>10744428</v>
      </c>
      <c r="F71" s="31">
        <v>2003618</v>
      </c>
      <c r="G71" s="36">
        <f t="shared" si="7"/>
        <v>0.1864797269803474</v>
      </c>
      <c r="H71" s="31">
        <v>0</v>
      </c>
      <c r="I71" s="36">
        <f t="shared" si="8"/>
        <v>0</v>
      </c>
      <c r="J71" s="31">
        <v>0</v>
      </c>
      <c r="K71" s="36">
        <f t="shared" si="9"/>
        <v>0</v>
      </c>
      <c r="L71" s="31">
        <v>0</v>
      </c>
      <c r="M71" s="36">
        <f t="shared" si="10"/>
        <v>0</v>
      </c>
      <c r="N71" s="31">
        <v>2003618</v>
      </c>
      <c r="O71" s="36">
        <f t="shared" si="11"/>
        <v>0.1864797269803474</v>
      </c>
      <c r="P71" s="31">
        <v>1856730</v>
      </c>
      <c r="Q71" s="31">
        <v>12935184</v>
      </c>
      <c r="R71" s="31">
        <v>7624068</v>
      </c>
      <c r="S71" s="31">
        <v>1856730</v>
      </c>
      <c r="T71" s="36">
        <f t="shared" si="12"/>
        <v>0.14354105824857227</v>
      </c>
      <c r="U71" s="36">
        <f t="shared" si="13"/>
        <v>7.9111125473278365E-2</v>
      </c>
    </row>
    <row r="72" spans="1:21" ht="13" x14ac:dyDescent="0.3">
      <c r="A72" s="17" t="s">
        <v>29</v>
      </c>
      <c r="B72" s="11" t="s">
        <v>139</v>
      </c>
      <c r="C72" s="10" t="s">
        <v>140</v>
      </c>
      <c r="D72" s="31">
        <v>22530284</v>
      </c>
      <c r="E72" s="31">
        <v>22530284</v>
      </c>
      <c r="F72" s="31">
        <v>4445342</v>
      </c>
      <c r="G72" s="36">
        <f t="shared" si="7"/>
        <v>0.19730519153686657</v>
      </c>
      <c r="H72" s="31">
        <v>0</v>
      </c>
      <c r="I72" s="36">
        <f t="shared" si="8"/>
        <v>0</v>
      </c>
      <c r="J72" s="31">
        <v>0</v>
      </c>
      <c r="K72" s="36">
        <f t="shared" si="9"/>
        <v>0</v>
      </c>
      <c r="L72" s="31">
        <v>0</v>
      </c>
      <c r="M72" s="36">
        <f t="shared" si="10"/>
        <v>0</v>
      </c>
      <c r="N72" s="31">
        <v>4445342</v>
      </c>
      <c r="O72" s="36">
        <f t="shared" si="11"/>
        <v>0.19730519153686657</v>
      </c>
      <c r="P72" s="31">
        <v>4389409</v>
      </c>
      <c r="Q72" s="31">
        <v>18274000</v>
      </c>
      <c r="R72" s="31">
        <v>20604013</v>
      </c>
      <c r="S72" s="31">
        <v>4389409</v>
      </c>
      <c r="T72" s="36">
        <f t="shared" si="12"/>
        <v>0.24019968260917149</v>
      </c>
      <c r="U72" s="36">
        <f t="shared" si="13"/>
        <v>1.2742717755397148E-2</v>
      </c>
    </row>
    <row r="73" spans="1:21" ht="13" x14ac:dyDescent="0.3">
      <c r="A73" s="17" t="s">
        <v>29</v>
      </c>
      <c r="B73" s="11" t="s">
        <v>141</v>
      </c>
      <c r="C73" s="10" t="s">
        <v>142</v>
      </c>
      <c r="D73" s="31">
        <v>3325384</v>
      </c>
      <c r="E73" s="31">
        <v>3325384</v>
      </c>
      <c r="F73" s="31">
        <v>486290</v>
      </c>
      <c r="G73" s="36">
        <f t="shared" si="7"/>
        <v>0.14623574299990619</v>
      </c>
      <c r="H73" s="31">
        <v>0</v>
      </c>
      <c r="I73" s="36">
        <f t="shared" si="8"/>
        <v>0</v>
      </c>
      <c r="J73" s="31">
        <v>0</v>
      </c>
      <c r="K73" s="36">
        <f t="shared" si="9"/>
        <v>0</v>
      </c>
      <c r="L73" s="31">
        <v>0</v>
      </c>
      <c r="M73" s="36">
        <f t="shared" si="10"/>
        <v>0</v>
      </c>
      <c r="N73" s="31">
        <v>486290</v>
      </c>
      <c r="O73" s="36">
        <f t="shared" si="11"/>
        <v>0.14623574299990619</v>
      </c>
      <c r="P73" s="31">
        <v>232650</v>
      </c>
      <c r="Q73" s="31">
        <v>3100459</v>
      </c>
      <c r="R73" s="31">
        <v>3101321</v>
      </c>
      <c r="S73" s="31">
        <v>232650</v>
      </c>
      <c r="T73" s="36">
        <f t="shared" si="12"/>
        <v>7.5037276738702238E-2</v>
      </c>
      <c r="U73" s="36">
        <f t="shared" si="13"/>
        <v>1.0902213625617883</v>
      </c>
    </row>
    <row r="74" spans="1:21" ht="13" x14ac:dyDescent="0.3">
      <c r="A74" s="17" t="s">
        <v>29</v>
      </c>
      <c r="B74" s="11" t="s">
        <v>143</v>
      </c>
      <c r="C74" s="10" t="s">
        <v>144</v>
      </c>
      <c r="D74" s="31">
        <v>33978598</v>
      </c>
      <c r="E74" s="31">
        <v>33978598</v>
      </c>
      <c r="F74" s="31">
        <v>6144825</v>
      </c>
      <c r="G74" s="36">
        <f t="shared" si="7"/>
        <v>0.18084398302719848</v>
      </c>
      <c r="H74" s="31">
        <v>0</v>
      </c>
      <c r="I74" s="36">
        <f t="shared" si="8"/>
        <v>0</v>
      </c>
      <c r="J74" s="31">
        <v>0</v>
      </c>
      <c r="K74" s="36">
        <f t="shared" si="9"/>
        <v>0</v>
      </c>
      <c r="L74" s="31">
        <v>0</v>
      </c>
      <c r="M74" s="36">
        <f t="shared" si="10"/>
        <v>0</v>
      </c>
      <c r="N74" s="31">
        <v>6144825</v>
      </c>
      <c r="O74" s="36">
        <f t="shared" si="11"/>
        <v>0.18084398302719848</v>
      </c>
      <c r="P74" s="31">
        <v>5322061</v>
      </c>
      <c r="Q74" s="31">
        <v>31834402</v>
      </c>
      <c r="R74" s="31">
        <v>27424038</v>
      </c>
      <c r="S74" s="31">
        <v>5322061</v>
      </c>
      <c r="T74" s="36">
        <f t="shared" si="12"/>
        <v>0.16717954997238521</v>
      </c>
      <c r="U74" s="36">
        <f t="shared" si="13"/>
        <v>0.15459499618662775</v>
      </c>
    </row>
    <row r="75" spans="1:21" ht="13" x14ac:dyDescent="0.3">
      <c r="A75" s="17" t="s">
        <v>29</v>
      </c>
      <c r="B75" s="11" t="s">
        <v>145</v>
      </c>
      <c r="C75" s="10" t="s">
        <v>146</v>
      </c>
      <c r="D75" s="31">
        <v>21692481</v>
      </c>
      <c r="E75" s="31">
        <v>21692481</v>
      </c>
      <c r="F75" s="31">
        <v>2767248</v>
      </c>
      <c r="G75" s="36">
        <f t="shared" si="7"/>
        <v>0.12756715103265504</v>
      </c>
      <c r="H75" s="31">
        <v>0</v>
      </c>
      <c r="I75" s="36">
        <f t="shared" si="8"/>
        <v>0</v>
      </c>
      <c r="J75" s="31">
        <v>0</v>
      </c>
      <c r="K75" s="36">
        <f t="shared" si="9"/>
        <v>0</v>
      </c>
      <c r="L75" s="31">
        <v>0</v>
      </c>
      <c r="M75" s="36">
        <f t="shared" si="10"/>
        <v>0</v>
      </c>
      <c r="N75" s="31">
        <v>2767248</v>
      </c>
      <c r="O75" s="36">
        <f t="shared" si="11"/>
        <v>0.12756715103265504</v>
      </c>
      <c r="P75" s="31">
        <v>3813156</v>
      </c>
      <c r="Q75" s="31">
        <v>18494625</v>
      </c>
      <c r="R75" s="31">
        <v>18042580</v>
      </c>
      <c r="S75" s="31">
        <v>3813156</v>
      </c>
      <c r="T75" s="36">
        <f t="shared" si="12"/>
        <v>0.20617644315578174</v>
      </c>
      <c r="U75" s="36">
        <f t="shared" si="13"/>
        <v>-0.27428932883941803</v>
      </c>
    </row>
    <row r="76" spans="1:21" ht="13" x14ac:dyDescent="0.3">
      <c r="A76" s="17" t="s">
        <v>29</v>
      </c>
      <c r="B76" s="11" t="s">
        <v>147</v>
      </c>
      <c r="C76" s="10" t="s">
        <v>148</v>
      </c>
      <c r="D76" s="31">
        <v>6353562</v>
      </c>
      <c r="E76" s="31">
        <v>6353562</v>
      </c>
      <c r="F76" s="31">
        <v>661768</v>
      </c>
      <c r="G76" s="36">
        <f t="shared" si="7"/>
        <v>0.10415700673102742</v>
      </c>
      <c r="H76" s="31">
        <v>0</v>
      </c>
      <c r="I76" s="36">
        <f t="shared" si="8"/>
        <v>0</v>
      </c>
      <c r="J76" s="31">
        <v>0</v>
      </c>
      <c r="K76" s="36">
        <f t="shared" si="9"/>
        <v>0</v>
      </c>
      <c r="L76" s="31">
        <v>0</v>
      </c>
      <c r="M76" s="36">
        <f t="shared" si="10"/>
        <v>0</v>
      </c>
      <c r="N76" s="31">
        <v>661768</v>
      </c>
      <c r="O76" s="36">
        <f t="shared" si="11"/>
        <v>0.10415700673102742</v>
      </c>
      <c r="P76" s="31">
        <v>493584</v>
      </c>
      <c r="Q76" s="31">
        <v>6130594</v>
      </c>
      <c r="R76" s="31">
        <v>5292389</v>
      </c>
      <c r="S76" s="31">
        <v>493584</v>
      </c>
      <c r="T76" s="36">
        <f t="shared" si="12"/>
        <v>8.051161110978805E-2</v>
      </c>
      <c r="U76" s="36">
        <f t="shared" si="13"/>
        <v>0.34074038056338951</v>
      </c>
    </row>
    <row r="77" spans="1:21" ht="13" x14ac:dyDescent="0.3">
      <c r="A77" s="17" t="s">
        <v>44</v>
      </c>
      <c r="B77" s="11" t="s">
        <v>149</v>
      </c>
      <c r="C77" s="10" t="s">
        <v>150</v>
      </c>
      <c r="D77" s="31">
        <v>19278600</v>
      </c>
      <c r="E77" s="31">
        <v>19278600</v>
      </c>
      <c r="F77" s="31">
        <v>5365150</v>
      </c>
      <c r="G77" s="36">
        <f t="shared" si="7"/>
        <v>0.27829562312616063</v>
      </c>
      <c r="H77" s="31">
        <v>0</v>
      </c>
      <c r="I77" s="36">
        <f t="shared" si="8"/>
        <v>0</v>
      </c>
      <c r="J77" s="31">
        <v>0</v>
      </c>
      <c r="K77" s="36">
        <f t="shared" si="9"/>
        <v>0</v>
      </c>
      <c r="L77" s="31">
        <v>0</v>
      </c>
      <c r="M77" s="36">
        <f t="shared" si="10"/>
        <v>0</v>
      </c>
      <c r="N77" s="31">
        <v>5365150</v>
      </c>
      <c r="O77" s="36">
        <f t="shared" si="11"/>
        <v>0.27829562312616063</v>
      </c>
      <c r="P77" s="31">
        <v>2875377</v>
      </c>
      <c r="Q77" s="31">
        <v>33264443</v>
      </c>
      <c r="R77" s="31">
        <v>27517449</v>
      </c>
      <c r="S77" s="31">
        <v>2875377</v>
      </c>
      <c r="T77" s="36">
        <f t="shared" si="12"/>
        <v>8.6439956322130515E-2</v>
      </c>
      <c r="U77" s="36">
        <f t="shared" si="13"/>
        <v>0.86589445488365535</v>
      </c>
    </row>
    <row r="78" spans="1:21" ht="14" x14ac:dyDescent="0.3">
      <c r="A78" s="18" t="s">
        <v>0</v>
      </c>
      <c r="B78" s="13" t="s">
        <v>151</v>
      </c>
      <c r="C78" s="12" t="s">
        <v>0</v>
      </c>
      <c r="D78" s="32">
        <f>SUM(D71:D77)</f>
        <v>117903337</v>
      </c>
      <c r="E78" s="32">
        <f>SUM(E71:E77)</f>
        <v>117903337</v>
      </c>
      <c r="F78" s="32">
        <f>SUM(F71:F77)</f>
        <v>21874241</v>
      </c>
      <c r="G78" s="37">
        <f t="shared" si="7"/>
        <v>0.18552690328009969</v>
      </c>
      <c r="H78" s="32">
        <f>SUM(H71:H77)</f>
        <v>0</v>
      </c>
      <c r="I78" s="37">
        <f t="shared" si="8"/>
        <v>0</v>
      </c>
      <c r="J78" s="32">
        <f>SUM(J71:J77)</f>
        <v>0</v>
      </c>
      <c r="K78" s="37">
        <f t="shared" si="9"/>
        <v>0</v>
      </c>
      <c r="L78" s="32">
        <f>SUM(L71:L77)</f>
        <v>0</v>
      </c>
      <c r="M78" s="37">
        <f t="shared" si="10"/>
        <v>0</v>
      </c>
      <c r="N78" s="32">
        <v>21874241</v>
      </c>
      <c r="O78" s="37">
        <f t="shared" si="11"/>
        <v>0.18552690328009969</v>
      </c>
      <c r="P78" s="32">
        <f>SUM(P71:P77)</f>
        <v>18982967</v>
      </c>
      <c r="Q78" s="32">
        <f>SUM(Q71:Q77)</f>
        <v>124033707</v>
      </c>
      <c r="R78" s="32">
        <f>SUM(R71:R77)</f>
        <v>109605858</v>
      </c>
      <c r="S78" s="32">
        <f>SUM(S71:S77)</f>
        <v>18982967</v>
      </c>
      <c r="T78" s="37">
        <f t="shared" si="12"/>
        <v>0.15304684072693239</v>
      </c>
      <c r="U78" s="37">
        <f t="shared" si="13"/>
        <v>0.15230885667135174</v>
      </c>
    </row>
    <row r="79" spans="1:21" ht="13" x14ac:dyDescent="0.3">
      <c r="A79" s="17" t="s">
        <v>29</v>
      </c>
      <c r="B79" s="11" t="s">
        <v>152</v>
      </c>
      <c r="C79" s="10" t="s">
        <v>153</v>
      </c>
      <c r="D79" s="31">
        <v>14260721</v>
      </c>
      <c r="E79" s="31">
        <v>14260721</v>
      </c>
      <c r="F79" s="31">
        <v>0</v>
      </c>
      <c r="G79" s="36">
        <f t="shared" si="7"/>
        <v>0</v>
      </c>
      <c r="H79" s="31">
        <v>0</v>
      </c>
      <c r="I79" s="36">
        <f t="shared" si="8"/>
        <v>0</v>
      </c>
      <c r="J79" s="31">
        <v>0</v>
      </c>
      <c r="K79" s="36">
        <f t="shared" si="9"/>
        <v>0</v>
      </c>
      <c r="L79" s="31">
        <v>0</v>
      </c>
      <c r="M79" s="36">
        <f t="shared" si="10"/>
        <v>0</v>
      </c>
      <c r="N79" s="31">
        <v>0</v>
      </c>
      <c r="O79" s="36">
        <f t="shared" si="11"/>
        <v>0</v>
      </c>
      <c r="P79" s="31">
        <v>2170190</v>
      </c>
      <c r="Q79" s="31">
        <v>15499725</v>
      </c>
      <c r="R79" s="31">
        <v>13590117</v>
      </c>
      <c r="S79" s="31">
        <v>2170190</v>
      </c>
      <c r="T79" s="36">
        <f t="shared" si="12"/>
        <v>0.14001474219703897</v>
      </c>
      <c r="U79" s="36">
        <f t="shared" si="13"/>
        <v>-1</v>
      </c>
    </row>
    <row r="80" spans="1:21" ht="13" x14ac:dyDescent="0.3">
      <c r="A80" s="17" t="s">
        <v>29</v>
      </c>
      <c r="B80" s="11" t="s">
        <v>154</v>
      </c>
      <c r="C80" s="10" t="s">
        <v>155</v>
      </c>
      <c r="D80" s="31">
        <v>1018675</v>
      </c>
      <c r="E80" s="31">
        <v>1018675</v>
      </c>
      <c r="F80" s="31">
        <v>124641</v>
      </c>
      <c r="G80" s="36">
        <f t="shared" si="7"/>
        <v>0.12235600166883452</v>
      </c>
      <c r="H80" s="31">
        <v>0</v>
      </c>
      <c r="I80" s="36">
        <f t="shared" si="8"/>
        <v>0</v>
      </c>
      <c r="J80" s="31">
        <v>0</v>
      </c>
      <c r="K80" s="36">
        <f t="shared" si="9"/>
        <v>0</v>
      </c>
      <c r="L80" s="31">
        <v>0</v>
      </c>
      <c r="M80" s="36">
        <f t="shared" si="10"/>
        <v>0</v>
      </c>
      <c r="N80" s="31">
        <v>124641</v>
      </c>
      <c r="O80" s="36">
        <f t="shared" si="11"/>
        <v>0.12235600166883452</v>
      </c>
      <c r="P80" s="31">
        <v>0</v>
      </c>
      <c r="Q80" s="31">
        <v>1108403</v>
      </c>
      <c r="R80" s="31">
        <v>967403</v>
      </c>
      <c r="S80" s="31">
        <v>0</v>
      </c>
      <c r="T80" s="36">
        <f t="shared" si="12"/>
        <v>0</v>
      </c>
      <c r="U80" s="36">
        <f t="shared" si="13"/>
        <v>0</v>
      </c>
    </row>
    <row r="81" spans="1:21" ht="13" x14ac:dyDescent="0.3">
      <c r="A81" s="17" t="s">
        <v>29</v>
      </c>
      <c r="B81" s="11" t="s">
        <v>156</v>
      </c>
      <c r="C81" s="10" t="s">
        <v>157</v>
      </c>
      <c r="D81" s="31">
        <v>23473020</v>
      </c>
      <c r="E81" s="31">
        <v>23473020</v>
      </c>
      <c r="F81" s="31">
        <v>3606787</v>
      </c>
      <c r="G81" s="36">
        <f t="shared" si="7"/>
        <v>0.15365670885126839</v>
      </c>
      <c r="H81" s="31">
        <v>0</v>
      </c>
      <c r="I81" s="36">
        <f t="shared" si="8"/>
        <v>0</v>
      </c>
      <c r="J81" s="31">
        <v>0</v>
      </c>
      <c r="K81" s="36">
        <f t="shared" si="9"/>
        <v>0</v>
      </c>
      <c r="L81" s="31">
        <v>0</v>
      </c>
      <c r="M81" s="36">
        <f t="shared" si="10"/>
        <v>0</v>
      </c>
      <c r="N81" s="31">
        <v>3606787</v>
      </c>
      <c r="O81" s="36">
        <f t="shared" si="11"/>
        <v>0.15365670885126839</v>
      </c>
      <c r="P81" s="31">
        <v>3514166</v>
      </c>
      <c r="Q81" s="31">
        <v>25424580</v>
      </c>
      <c r="R81" s="31">
        <v>21931530</v>
      </c>
      <c r="S81" s="31">
        <v>3514166</v>
      </c>
      <c r="T81" s="36">
        <f t="shared" si="12"/>
        <v>0.13821923508667597</v>
      </c>
      <c r="U81" s="36">
        <f t="shared" si="13"/>
        <v>2.6356466939808865E-2</v>
      </c>
    </row>
    <row r="82" spans="1:21" ht="13" x14ac:dyDescent="0.3">
      <c r="A82" s="17" t="s">
        <v>29</v>
      </c>
      <c r="B82" s="11" t="s">
        <v>158</v>
      </c>
      <c r="C82" s="10" t="s">
        <v>159</v>
      </c>
      <c r="D82" s="31">
        <v>11673498</v>
      </c>
      <c r="E82" s="31">
        <v>11673498</v>
      </c>
      <c r="F82" s="31">
        <v>1110503</v>
      </c>
      <c r="G82" s="36">
        <f t="shared" si="7"/>
        <v>9.5130268579306732E-2</v>
      </c>
      <c r="H82" s="31">
        <v>0</v>
      </c>
      <c r="I82" s="36">
        <f t="shared" si="8"/>
        <v>0</v>
      </c>
      <c r="J82" s="31">
        <v>0</v>
      </c>
      <c r="K82" s="36">
        <f t="shared" si="9"/>
        <v>0</v>
      </c>
      <c r="L82" s="31">
        <v>0</v>
      </c>
      <c r="M82" s="36">
        <f t="shared" si="10"/>
        <v>0</v>
      </c>
      <c r="N82" s="31">
        <v>1110503</v>
      </c>
      <c r="O82" s="36">
        <f t="shared" si="11"/>
        <v>9.5130268579306732E-2</v>
      </c>
      <c r="P82" s="31">
        <v>1805706</v>
      </c>
      <c r="Q82" s="31">
        <v>10537897</v>
      </c>
      <c r="R82" s="31">
        <v>9530348</v>
      </c>
      <c r="S82" s="31">
        <v>1805706</v>
      </c>
      <c r="T82" s="36">
        <f t="shared" si="12"/>
        <v>0.17135354426030167</v>
      </c>
      <c r="U82" s="36">
        <f t="shared" si="13"/>
        <v>-0.385003428022059</v>
      </c>
    </row>
    <row r="83" spans="1:21" ht="13" x14ac:dyDescent="0.3">
      <c r="A83" s="17" t="s">
        <v>44</v>
      </c>
      <c r="B83" s="11" t="s">
        <v>160</v>
      </c>
      <c r="C83" s="10" t="s">
        <v>161</v>
      </c>
      <c r="D83" s="31">
        <v>2350000</v>
      </c>
      <c r="E83" s="31">
        <v>2350000</v>
      </c>
      <c r="F83" s="31">
        <v>0</v>
      </c>
      <c r="G83" s="36">
        <f t="shared" si="7"/>
        <v>0</v>
      </c>
      <c r="H83" s="31">
        <v>0</v>
      </c>
      <c r="I83" s="36">
        <f t="shared" si="8"/>
        <v>0</v>
      </c>
      <c r="J83" s="31">
        <v>0</v>
      </c>
      <c r="K83" s="36">
        <f t="shared" si="9"/>
        <v>0</v>
      </c>
      <c r="L83" s="31">
        <v>0</v>
      </c>
      <c r="M83" s="36">
        <f t="shared" si="10"/>
        <v>0</v>
      </c>
      <c r="N83" s="31">
        <v>0</v>
      </c>
      <c r="O83" s="36">
        <f t="shared" si="11"/>
        <v>0</v>
      </c>
      <c r="P83" s="31">
        <v>0</v>
      </c>
      <c r="Q83" s="31">
        <v>2341000</v>
      </c>
      <c r="R83" s="31">
        <v>3943160</v>
      </c>
      <c r="S83" s="31">
        <v>0</v>
      </c>
      <c r="T83" s="36">
        <f t="shared" si="12"/>
        <v>0</v>
      </c>
      <c r="U83" s="36">
        <f t="shared" si="13"/>
        <v>0</v>
      </c>
    </row>
    <row r="84" spans="1:21" ht="14" x14ac:dyDescent="0.3">
      <c r="A84" s="18" t="s">
        <v>0</v>
      </c>
      <c r="B84" s="13" t="s">
        <v>162</v>
      </c>
      <c r="C84" s="12" t="s">
        <v>0</v>
      </c>
      <c r="D84" s="32">
        <f>SUM(D79:D83)</f>
        <v>52775914</v>
      </c>
      <c r="E84" s="32">
        <f>SUM(E79:E83)</f>
        <v>52775914</v>
      </c>
      <c r="F84" s="32">
        <f>SUM(F79:F83)</f>
        <v>4841931</v>
      </c>
      <c r="G84" s="37">
        <f t="shared" si="7"/>
        <v>9.1745090383465455E-2</v>
      </c>
      <c r="H84" s="32">
        <f>SUM(H79:H83)</f>
        <v>0</v>
      </c>
      <c r="I84" s="37">
        <f t="shared" si="8"/>
        <v>0</v>
      </c>
      <c r="J84" s="32">
        <f>SUM(J79:J83)</f>
        <v>0</v>
      </c>
      <c r="K84" s="37">
        <f t="shared" si="9"/>
        <v>0</v>
      </c>
      <c r="L84" s="32">
        <f>SUM(L79:L83)</f>
        <v>0</v>
      </c>
      <c r="M84" s="37">
        <f t="shared" si="10"/>
        <v>0</v>
      </c>
      <c r="N84" s="32">
        <v>4841931</v>
      </c>
      <c r="O84" s="37">
        <f t="shared" si="11"/>
        <v>9.1745090383465455E-2</v>
      </c>
      <c r="P84" s="32">
        <f>SUM(P79:P83)</f>
        <v>7490062</v>
      </c>
      <c r="Q84" s="32">
        <f>SUM(Q79:Q83)</f>
        <v>54911605</v>
      </c>
      <c r="R84" s="32">
        <f>SUM(R79:R83)</f>
        <v>49962558</v>
      </c>
      <c r="S84" s="32">
        <f>SUM(S79:S83)</f>
        <v>7490062</v>
      </c>
      <c r="T84" s="37">
        <f t="shared" si="12"/>
        <v>0.13640216853978315</v>
      </c>
      <c r="U84" s="37">
        <f t="shared" si="13"/>
        <v>-0.35355261411721295</v>
      </c>
    </row>
    <row r="85" spans="1:21" ht="14" x14ac:dyDescent="0.3">
      <c r="A85" s="18" t="s">
        <v>0</v>
      </c>
      <c r="B85" s="13" t="s">
        <v>163</v>
      </c>
      <c r="C85" s="12" t="s">
        <v>0</v>
      </c>
      <c r="D85" s="32">
        <f>SUM(D57,D59:D62,D64:D69,D71:D77,D79:D83)</f>
        <v>360014392</v>
      </c>
      <c r="E85" s="32">
        <f>SUM(E57,E59:E62,E64:E69,E71:E77,E79:E83)</f>
        <v>360014392</v>
      </c>
      <c r="F85" s="32">
        <f>SUM(F57,F59:F62,F64:F69,F71:F77,F79:F83)</f>
        <v>58855174</v>
      </c>
      <c r="G85" s="37">
        <f t="shared" si="7"/>
        <v>0.16348005887497966</v>
      </c>
      <c r="H85" s="32">
        <f>SUM(H57,H59:H62,H64:H69,H71:H77,H79:H83)</f>
        <v>0</v>
      </c>
      <c r="I85" s="37">
        <f t="shared" si="8"/>
        <v>0</v>
      </c>
      <c r="J85" s="32">
        <f>SUM(J57,J59:J62,J64:J69,J71:J77,J79:J83)</f>
        <v>0</v>
      </c>
      <c r="K85" s="37">
        <f t="shared" si="9"/>
        <v>0</v>
      </c>
      <c r="L85" s="32">
        <f>SUM(L57,L59:L62,L64:L69,L71:L77,L79:L83)</f>
        <v>0</v>
      </c>
      <c r="M85" s="37">
        <f t="shared" si="10"/>
        <v>0</v>
      </c>
      <c r="N85" s="32">
        <v>58855174</v>
      </c>
      <c r="O85" s="37">
        <f t="shared" si="11"/>
        <v>0.16348005887497966</v>
      </c>
      <c r="P85" s="32">
        <f>SUM(P57,P59:P62,P64:P69,P71:P77,P79:P83)</f>
        <v>59883015</v>
      </c>
      <c r="Q85" s="32">
        <f>SUM(Q57,Q59:Q62,Q64:Q69,Q71:Q77,Q79:Q83)</f>
        <v>393580349</v>
      </c>
      <c r="R85" s="32">
        <f>SUM(R57,R59:R62,R64:R69,R71:R77,R79:R83)</f>
        <v>362977798</v>
      </c>
      <c r="S85" s="32">
        <f>SUM(S57,S59:S62,S64:S69,S71:S77,S79:S83)</f>
        <v>59883015</v>
      </c>
      <c r="T85" s="37">
        <f t="shared" si="12"/>
        <v>0.15214940266237734</v>
      </c>
      <c r="U85" s="37">
        <f t="shared" si="13"/>
        <v>-1.71641491331056E-2</v>
      </c>
    </row>
    <row r="86" spans="1:21" ht="14.5" customHeight="1" x14ac:dyDescent="0.3">
      <c r="A86" s="16" t="s">
        <v>0</v>
      </c>
      <c r="B86" s="14" t="s">
        <v>618</v>
      </c>
      <c r="D86" s="33"/>
      <c r="E86" s="33"/>
      <c r="F86" s="33"/>
      <c r="G86" s="38"/>
      <c r="H86" s="33"/>
      <c r="I86" s="38"/>
      <c r="J86" s="33"/>
      <c r="K86" s="38"/>
      <c r="L86" s="33"/>
      <c r="M86" s="38"/>
      <c r="N86" s="33"/>
      <c r="O86" s="38"/>
      <c r="P86" s="33"/>
      <c r="Q86" s="33"/>
      <c r="R86" s="33"/>
      <c r="S86" s="33"/>
      <c r="T86" s="38"/>
      <c r="U86" s="38"/>
    </row>
    <row r="87" spans="1:21" ht="14.5" customHeight="1" x14ac:dyDescent="0.3">
      <c r="A87" s="16" t="s">
        <v>0</v>
      </c>
      <c r="B87" s="9" t="s">
        <v>164</v>
      </c>
      <c r="D87" s="33"/>
      <c r="E87" s="33"/>
      <c r="F87" s="33"/>
      <c r="G87" s="38"/>
      <c r="H87" s="33"/>
      <c r="I87" s="38"/>
      <c r="J87" s="33"/>
      <c r="K87" s="38"/>
      <c r="L87" s="33"/>
      <c r="M87" s="38"/>
      <c r="N87" s="33"/>
      <c r="O87" s="38"/>
      <c r="P87" s="33"/>
      <c r="Q87" s="33"/>
      <c r="R87" s="33"/>
      <c r="S87" s="33"/>
      <c r="T87" s="38"/>
      <c r="U87" s="38"/>
    </row>
    <row r="88" spans="1:21" ht="13" x14ac:dyDescent="0.3">
      <c r="A88" s="17" t="s">
        <v>23</v>
      </c>
      <c r="B88" s="11" t="s">
        <v>165</v>
      </c>
      <c r="C88" s="10" t="s">
        <v>166</v>
      </c>
      <c r="D88" s="31">
        <v>812449533</v>
      </c>
      <c r="E88" s="31">
        <v>812449533</v>
      </c>
      <c r="F88" s="31">
        <v>121467825</v>
      </c>
      <c r="G88" s="36">
        <f t="shared" ref="G88:G99" si="14">IF(($D88      =0),0,($F88      /$D88      ))</f>
        <v>0.14950814797255843</v>
      </c>
      <c r="H88" s="31">
        <v>0</v>
      </c>
      <c r="I88" s="36">
        <f t="shared" ref="I88:I99" si="15">IF(($D88      =0),0,($H88      /$D88      ))</f>
        <v>0</v>
      </c>
      <c r="J88" s="31">
        <v>0</v>
      </c>
      <c r="K88" s="36">
        <f t="shared" ref="K88:K99" si="16">IF(($E88      =0),0,($J88      /$E88      ))</f>
        <v>0</v>
      </c>
      <c r="L88" s="31">
        <v>0</v>
      </c>
      <c r="M88" s="36">
        <f t="shared" ref="M88:M99" si="17">IF(($E88      =0),0,($L88      /$E88      ))</f>
        <v>0</v>
      </c>
      <c r="N88" s="31">
        <v>121467825</v>
      </c>
      <c r="O88" s="36">
        <f t="shared" ref="O88:O99" si="18">IF(($D88      =0),0,($N88      /$D88      ))</f>
        <v>0.14950814797255843</v>
      </c>
      <c r="P88" s="31">
        <v>131247933</v>
      </c>
      <c r="Q88" s="31">
        <v>724358401</v>
      </c>
      <c r="R88" s="31">
        <v>762199834</v>
      </c>
      <c r="S88" s="31">
        <v>131247933</v>
      </c>
      <c r="T88" s="36">
        <f t="shared" ref="T88:T99" si="19">IF(($Q88      =0),0,($S88      /$Q88      ))</f>
        <v>0.1811919801286325</v>
      </c>
      <c r="U88" s="36">
        <f t="shared" ref="U88:U99" si="20">IF(($P88      =0),0,(($F88      /$P88      )-1))</f>
        <v>-7.4516282096419806E-2</v>
      </c>
    </row>
    <row r="89" spans="1:21" ht="13" x14ac:dyDescent="0.3">
      <c r="A89" s="17" t="s">
        <v>23</v>
      </c>
      <c r="B89" s="11" t="s">
        <v>167</v>
      </c>
      <c r="C89" s="10" t="s">
        <v>168</v>
      </c>
      <c r="D89" s="31">
        <v>1193224326</v>
      </c>
      <c r="E89" s="31">
        <v>1193224326</v>
      </c>
      <c r="F89" s="31">
        <v>253024510</v>
      </c>
      <c r="G89" s="36">
        <f t="shared" si="14"/>
        <v>0.21205108250533605</v>
      </c>
      <c r="H89" s="31">
        <v>0</v>
      </c>
      <c r="I89" s="36">
        <f t="shared" si="15"/>
        <v>0</v>
      </c>
      <c r="J89" s="31">
        <v>0</v>
      </c>
      <c r="K89" s="36">
        <f t="shared" si="16"/>
        <v>0</v>
      </c>
      <c r="L89" s="31">
        <v>0</v>
      </c>
      <c r="M89" s="36">
        <f t="shared" si="17"/>
        <v>0</v>
      </c>
      <c r="N89" s="31">
        <v>253024510</v>
      </c>
      <c r="O89" s="36">
        <f t="shared" si="18"/>
        <v>0.21205108250533605</v>
      </c>
      <c r="P89" s="31">
        <v>152512688</v>
      </c>
      <c r="Q89" s="31">
        <v>1366430689</v>
      </c>
      <c r="R89" s="31">
        <v>1134789279</v>
      </c>
      <c r="S89" s="31">
        <v>152512688</v>
      </c>
      <c r="T89" s="36">
        <f t="shared" si="19"/>
        <v>0.11161392175084557</v>
      </c>
      <c r="U89" s="36">
        <f t="shared" si="20"/>
        <v>0.65903908270241751</v>
      </c>
    </row>
    <row r="90" spans="1:21" ht="13" x14ac:dyDescent="0.3">
      <c r="A90" s="17" t="s">
        <v>23</v>
      </c>
      <c r="B90" s="11" t="s">
        <v>169</v>
      </c>
      <c r="C90" s="10" t="s">
        <v>170</v>
      </c>
      <c r="D90" s="31">
        <v>1135672271</v>
      </c>
      <c r="E90" s="31">
        <v>1135672271</v>
      </c>
      <c r="F90" s="31">
        <v>164958553</v>
      </c>
      <c r="G90" s="36">
        <f t="shared" si="14"/>
        <v>0.14525189811559641</v>
      </c>
      <c r="H90" s="31">
        <v>0</v>
      </c>
      <c r="I90" s="36">
        <f t="shared" si="15"/>
        <v>0</v>
      </c>
      <c r="J90" s="31">
        <v>0</v>
      </c>
      <c r="K90" s="36">
        <f t="shared" si="16"/>
        <v>0</v>
      </c>
      <c r="L90" s="31">
        <v>0</v>
      </c>
      <c r="M90" s="36">
        <f t="shared" si="17"/>
        <v>0</v>
      </c>
      <c r="N90" s="31">
        <v>164958553</v>
      </c>
      <c r="O90" s="36">
        <f t="shared" si="18"/>
        <v>0.14525189811559641</v>
      </c>
      <c r="P90" s="31">
        <v>143313050</v>
      </c>
      <c r="Q90" s="31">
        <v>778376703</v>
      </c>
      <c r="R90" s="31">
        <v>1056177537</v>
      </c>
      <c r="S90" s="31">
        <v>143313050</v>
      </c>
      <c r="T90" s="36">
        <f t="shared" si="19"/>
        <v>0.18411785636395134</v>
      </c>
      <c r="U90" s="36">
        <f t="shared" si="20"/>
        <v>0.15103651063179524</v>
      </c>
    </row>
    <row r="91" spans="1:21" ht="14" x14ac:dyDescent="0.3">
      <c r="A91" s="18" t="s">
        <v>0</v>
      </c>
      <c r="B91" s="13" t="s">
        <v>28</v>
      </c>
      <c r="C91" s="12" t="s">
        <v>0</v>
      </c>
      <c r="D91" s="32">
        <f>SUM(D88:D90)</f>
        <v>3141346130</v>
      </c>
      <c r="E91" s="32">
        <f>SUM(E88:E90)</f>
        <v>3141346130</v>
      </c>
      <c r="F91" s="32">
        <f>SUM(F88:F90)</f>
        <v>539450888</v>
      </c>
      <c r="G91" s="37">
        <f t="shared" si="14"/>
        <v>0.17172602625613881</v>
      </c>
      <c r="H91" s="32">
        <f>SUM(H88:H90)</f>
        <v>0</v>
      </c>
      <c r="I91" s="37">
        <f t="shared" si="15"/>
        <v>0</v>
      </c>
      <c r="J91" s="32">
        <f>SUM(J88:J90)</f>
        <v>0</v>
      </c>
      <c r="K91" s="37">
        <f t="shared" si="16"/>
        <v>0</v>
      </c>
      <c r="L91" s="32">
        <f>SUM(L88:L90)</f>
        <v>0</v>
      </c>
      <c r="M91" s="37">
        <f t="shared" si="17"/>
        <v>0</v>
      </c>
      <c r="N91" s="32">
        <v>539450888</v>
      </c>
      <c r="O91" s="37">
        <f t="shared" si="18"/>
        <v>0.17172602625613881</v>
      </c>
      <c r="P91" s="32">
        <f>SUM(P88:P90)</f>
        <v>427073671</v>
      </c>
      <c r="Q91" s="32">
        <f>SUM(Q88:Q90)</f>
        <v>2869165793</v>
      </c>
      <c r="R91" s="32">
        <f>SUM(R88:R90)</f>
        <v>2953166650</v>
      </c>
      <c r="S91" s="32">
        <f>SUM(S88:S90)</f>
        <v>427073671</v>
      </c>
      <c r="T91" s="37">
        <f t="shared" si="19"/>
        <v>0.14884942237982413</v>
      </c>
      <c r="U91" s="37">
        <f t="shared" si="20"/>
        <v>0.26313309536705209</v>
      </c>
    </row>
    <row r="92" spans="1:21" ht="13" x14ac:dyDescent="0.3">
      <c r="A92" s="17" t="s">
        <v>29</v>
      </c>
      <c r="B92" s="11" t="s">
        <v>171</v>
      </c>
      <c r="C92" s="10" t="s">
        <v>172</v>
      </c>
      <c r="D92" s="31">
        <v>255015504</v>
      </c>
      <c r="E92" s="31">
        <v>255015504</v>
      </c>
      <c r="F92" s="31">
        <v>36954762</v>
      </c>
      <c r="G92" s="36">
        <f t="shared" si="14"/>
        <v>0.1449118246551786</v>
      </c>
      <c r="H92" s="31">
        <v>0</v>
      </c>
      <c r="I92" s="36">
        <f t="shared" si="15"/>
        <v>0</v>
      </c>
      <c r="J92" s="31">
        <v>0</v>
      </c>
      <c r="K92" s="36">
        <f t="shared" si="16"/>
        <v>0</v>
      </c>
      <c r="L92" s="31">
        <v>0</v>
      </c>
      <c r="M92" s="36">
        <f t="shared" si="17"/>
        <v>0</v>
      </c>
      <c r="N92" s="31">
        <v>36954762</v>
      </c>
      <c r="O92" s="36">
        <f t="shared" si="18"/>
        <v>0.1449118246551786</v>
      </c>
      <c r="P92" s="31">
        <v>36338118</v>
      </c>
      <c r="Q92" s="31">
        <v>185159025</v>
      </c>
      <c r="R92" s="31">
        <v>153212236</v>
      </c>
      <c r="S92" s="31">
        <v>36338118</v>
      </c>
      <c r="T92" s="36">
        <f t="shared" si="19"/>
        <v>0.19625356095928892</v>
      </c>
      <c r="U92" s="36">
        <f t="shared" si="20"/>
        <v>1.696961851464085E-2</v>
      </c>
    </row>
    <row r="93" spans="1:21" ht="13" x14ac:dyDescent="0.3">
      <c r="A93" s="17" t="s">
        <v>29</v>
      </c>
      <c r="B93" s="11" t="s">
        <v>173</v>
      </c>
      <c r="C93" s="10" t="s">
        <v>174</v>
      </c>
      <c r="D93" s="31">
        <v>46363791</v>
      </c>
      <c r="E93" s="31">
        <v>46363791</v>
      </c>
      <c r="F93" s="31">
        <v>8833724</v>
      </c>
      <c r="G93" s="36">
        <f t="shared" si="14"/>
        <v>0.19053066648497316</v>
      </c>
      <c r="H93" s="31">
        <v>0</v>
      </c>
      <c r="I93" s="36">
        <f t="shared" si="15"/>
        <v>0</v>
      </c>
      <c r="J93" s="31">
        <v>0</v>
      </c>
      <c r="K93" s="36">
        <f t="shared" si="16"/>
        <v>0</v>
      </c>
      <c r="L93" s="31">
        <v>0</v>
      </c>
      <c r="M93" s="36">
        <f t="shared" si="17"/>
        <v>0</v>
      </c>
      <c r="N93" s="31">
        <v>8833724</v>
      </c>
      <c r="O93" s="36">
        <f t="shared" si="18"/>
        <v>0.19053066648497316</v>
      </c>
      <c r="P93" s="31">
        <v>9574782</v>
      </c>
      <c r="Q93" s="31">
        <v>43666738</v>
      </c>
      <c r="R93" s="31">
        <v>43345911</v>
      </c>
      <c r="S93" s="31">
        <v>9574782</v>
      </c>
      <c r="T93" s="36">
        <f t="shared" si="19"/>
        <v>0.21926945859798366</v>
      </c>
      <c r="U93" s="36">
        <f t="shared" si="20"/>
        <v>-7.7396853526273457E-2</v>
      </c>
    </row>
    <row r="94" spans="1:21" ht="13" x14ac:dyDescent="0.3">
      <c r="A94" s="17" t="s">
        <v>29</v>
      </c>
      <c r="B94" s="11" t="s">
        <v>175</v>
      </c>
      <c r="C94" s="10" t="s">
        <v>176</v>
      </c>
      <c r="D94" s="31">
        <v>17277208</v>
      </c>
      <c r="E94" s="31">
        <v>17277208</v>
      </c>
      <c r="F94" s="31">
        <v>2177378</v>
      </c>
      <c r="G94" s="36">
        <f t="shared" si="14"/>
        <v>0.12602603383602257</v>
      </c>
      <c r="H94" s="31">
        <v>0</v>
      </c>
      <c r="I94" s="36">
        <f t="shared" si="15"/>
        <v>0</v>
      </c>
      <c r="J94" s="31">
        <v>0</v>
      </c>
      <c r="K94" s="36">
        <f t="shared" si="16"/>
        <v>0</v>
      </c>
      <c r="L94" s="31">
        <v>0</v>
      </c>
      <c r="M94" s="36">
        <f t="shared" si="17"/>
        <v>0</v>
      </c>
      <c r="N94" s="31">
        <v>2177378</v>
      </c>
      <c r="O94" s="36">
        <f t="shared" si="18"/>
        <v>0.12602603383602257</v>
      </c>
      <c r="P94" s="31">
        <v>1975911</v>
      </c>
      <c r="Q94" s="31">
        <v>19780542</v>
      </c>
      <c r="R94" s="31">
        <v>16398443</v>
      </c>
      <c r="S94" s="31">
        <v>1975911</v>
      </c>
      <c r="T94" s="36">
        <f t="shared" si="19"/>
        <v>9.9891651098336948E-2</v>
      </c>
      <c r="U94" s="36">
        <f t="shared" si="20"/>
        <v>0.10196157620459623</v>
      </c>
    </row>
    <row r="95" spans="1:21" ht="13" x14ac:dyDescent="0.3">
      <c r="A95" s="17" t="s">
        <v>44</v>
      </c>
      <c r="B95" s="11" t="s">
        <v>177</v>
      </c>
      <c r="C95" s="10" t="s">
        <v>178</v>
      </c>
      <c r="D95" s="31">
        <v>25874797</v>
      </c>
      <c r="E95" s="31">
        <v>25874797</v>
      </c>
      <c r="F95" s="31">
        <v>5831240</v>
      </c>
      <c r="G95" s="36">
        <f t="shared" si="14"/>
        <v>0.22536370043792034</v>
      </c>
      <c r="H95" s="31">
        <v>0</v>
      </c>
      <c r="I95" s="36">
        <f t="shared" si="15"/>
        <v>0</v>
      </c>
      <c r="J95" s="31">
        <v>0</v>
      </c>
      <c r="K95" s="36">
        <f t="shared" si="16"/>
        <v>0</v>
      </c>
      <c r="L95" s="31">
        <v>0</v>
      </c>
      <c r="M95" s="36">
        <f t="shared" si="17"/>
        <v>0</v>
      </c>
      <c r="N95" s="31">
        <v>5831240</v>
      </c>
      <c r="O95" s="36">
        <f t="shared" si="18"/>
        <v>0.22536370043792034</v>
      </c>
      <c r="P95" s="31">
        <v>5469997</v>
      </c>
      <c r="Q95" s="31">
        <v>26455373</v>
      </c>
      <c r="R95" s="31">
        <v>24493985</v>
      </c>
      <c r="S95" s="31">
        <v>5469997</v>
      </c>
      <c r="T95" s="36">
        <f t="shared" si="19"/>
        <v>0.20676317812642445</v>
      </c>
      <c r="U95" s="36">
        <f t="shared" si="20"/>
        <v>6.6040804044316559E-2</v>
      </c>
    </row>
    <row r="96" spans="1:21" ht="14" x14ac:dyDescent="0.3">
      <c r="A96" s="18" t="s">
        <v>0</v>
      </c>
      <c r="B96" s="13" t="s">
        <v>179</v>
      </c>
      <c r="C96" s="12" t="s">
        <v>0</v>
      </c>
      <c r="D96" s="32">
        <f>SUM(D92:D95)</f>
        <v>344531300</v>
      </c>
      <c r="E96" s="32">
        <f>SUM(E92:E95)</f>
        <v>344531300</v>
      </c>
      <c r="F96" s="32">
        <f>SUM(F92:F95)</f>
        <v>53797104</v>
      </c>
      <c r="G96" s="37">
        <f t="shared" si="14"/>
        <v>0.15614576672714497</v>
      </c>
      <c r="H96" s="32">
        <f>SUM(H92:H95)</f>
        <v>0</v>
      </c>
      <c r="I96" s="37">
        <f t="shared" si="15"/>
        <v>0</v>
      </c>
      <c r="J96" s="32">
        <f>SUM(J92:J95)</f>
        <v>0</v>
      </c>
      <c r="K96" s="37">
        <f t="shared" si="16"/>
        <v>0</v>
      </c>
      <c r="L96" s="32">
        <f>SUM(L92:L95)</f>
        <v>0</v>
      </c>
      <c r="M96" s="37">
        <f t="shared" si="17"/>
        <v>0</v>
      </c>
      <c r="N96" s="32">
        <v>53797104</v>
      </c>
      <c r="O96" s="37">
        <f t="shared" si="18"/>
        <v>0.15614576672714497</v>
      </c>
      <c r="P96" s="32">
        <f>SUM(P92:P95)</f>
        <v>53358808</v>
      </c>
      <c r="Q96" s="32">
        <f>SUM(Q92:Q95)</f>
        <v>275061678</v>
      </c>
      <c r="R96" s="32">
        <f>SUM(R92:R95)</f>
        <v>237450575</v>
      </c>
      <c r="S96" s="32">
        <f>SUM(S92:S95)</f>
        <v>53358808</v>
      </c>
      <c r="T96" s="37">
        <f t="shared" si="19"/>
        <v>0.19398852064008712</v>
      </c>
      <c r="U96" s="37">
        <f t="shared" si="20"/>
        <v>8.2141265224664473E-3</v>
      </c>
    </row>
    <row r="97" spans="1:21" ht="13" x14ac:dyDescent="0.3">
      <c r="A97" s="17" t="s">
        <v>29</v>
      </c>
      <c r="B97" s="11" t="s">
        <v>180</v>
      </c>
      <c r="C97" s="10" t="s">
        <v>181</v>
      </c>
      <c r="D97" s="31">
        <v>92674505</v>
      </c>
      <c r="E97" s="31">
        <v>92674505</v>
      </c>
      <c r="F97" s="31">
        <v>29464630</v>
      </c>
      <c r="G97" s="36">
        <f t="shared" si="14"/>
        <v>0.3179367399912198</v>
      </c>
      <c r="H97" s="31">
        <v>0</v>
      </c>
      <c r="I97" s="36">
        <f t="shared" si="15"/>
        <v>0</v>
      </c>
      <c r="J97" s="31">
        <v>0</v>
      </c>
      <c r="K97" s="36">
        <f t="shared" si="16"/>
        <v>0</v>
      </c>
      <c r="L97" s="31">
        <v>0</v>
      </c>
      <c r="M97" s="36">
        <f t="shared" si="17"/>
        <v>0</v>
      </c>
      <c r="N97" s="31">
        <v>29464630</v>
      </c>
      <c r="O97" s="36">
        <f t="shared" si="18"/>
        <v>0.3179367399912198</v>
      </c>
      <c r="P97" s="31">
        <v>18731013</v>
      </c>
      <c r="Q97" s="31">
        <v>94436000</v>
      </c>
      <c r="R97" s="31">
        <v>87905400</v>
      </c>
      <c r="S97" s="31">
        <v>18731013</v>
      </c>
      <c r="T97" s="36">
        <f t="shared" si="19"/>
        <v>0.19834610741666314</v>
      </c>
      <c r="U97" s="36">
        <f t="shared" si="20"/>
        <v>0.57303985641353195</v>
      </c>
    </row>
    <row r="98" spans="1:21" ht="13" x14ac:dyDescent="0.3">
      <c r="A98" s="17" t="s">
        <v>29</v>
      </c>
      <c r="B98" s="11" t="s">
        <v>182</v>
      </c>
      <c r="C98" s="10" t="s">
        <v>183</v>
      </c>
      <c r="D98" s="31">
        <v>28350365</v>
      </c>
      <c r="E98" s="31">
        <v>28350365</v>
      </c>
      <c r="F98" s="31">
        <v>4572410</v>
      </c>
      <c r="G98" s="36">
        <f t="shared" si="14"/>
        <v>0.16128222687785501</v>
      </c>
      <c r="H98" s="31">
        <v>0</v>
      </c>
      <c r="I98" s="36">
        <f t="shared" si="15"/>
        <v>0</v>
      </c>
      <c r="J98" s="31">
        <v>0</v>
      </c>
      <c r="K98" s="36">
        <f t="shared" si="16"/>
        <v>0</v>
      </c>
      <c r="L98" s="31">
        <v>0</v>
      </c>
      <c r="M98" s="36">
        <f t="shared" si="17"/>
        <v>0</v>
      </c>
      <c r="N98" s="31">
        <v>4572410</v>
      </c>
      <c r="O98" s="36">
        <f t="shared" si="18"/>
        <v>0.16128222687785501</v>
      </c>
      <c r="P98" s="31">
        <v>4490567</v>
      </c>
      <c r="Q98" s="31">
        <v>26003453</v>
      </c>
      <c r="R98" s="31">
        <v>20264384</v>
      </c>
      <c r="S98" s="31">
        <v>4490567</v>
      </c>
      <c r="T98" s="36">
        <f t="shared" si="19"/>
        <v>0.17269118066742906</v>
      </c>
      <c r="U98" s="36">
        <f t="shared" si="20"/>
        <v>1.8225538111334316E-2</v>
      </c>
    </row>
    <row r="99" spans="1:21" ht="13" x14ac:dyDescent="0.3">
      <c r="A99" s="17" t="s">
        <v>29</v>
      </c>
      <c r="B99" s="11" t="s">
        <v>184</v>
      </c>
      <c r="C99" s="10" t="s">
        <v>185</v>
      </c>
      <c r="D99" s="31">
        <v>57440418</v>
      </c>
      <c r="E99" s="31">
        <v>57440418</v>
      </c>
      <c r="F99" s="31">
        <v>16478350</v>
      </c>
      <c r="G99" s="36">
        <f t="shared" si="14"/>
        <v>0.28687726471628394</v>
      </c>
      <c r="H99" s="31">
        <v>0</v>
      </c>
      <c r="I99" s="36">
        <f t="shared" si="15"/>
        <v>0</v>
      </c>
      <c r="J99" s="31">
        <v>0</v>
      </c>
      <c r="K99" s="36">
        <f t="shared" si="16"/>
        <v>0</v>
      </c>
      <c r="L99" s="31">
        <v>0</v>
      </c>
      <c r="M99" s="36">
        <f t="shared" si="17"/>
        <v>0</v>
      </c>
      <c r="N99" s="31">
        <v>16478350</v>
      </c>
      <c r="O99" s="36">
        <f t="shared" si="18"/>
        <v>0.28687726471628394</v>
      </c>
      <c r="P99" s="31">
        <v>16737584</v>
      </c>
      <c r="Q99" s="31">
        <v>70856788</v>
      </c>
      <c r="R99" s="31">
        <v>51760833</v>
      </c>
      <c r="S99" s="31">
        <v>16737584</v>
      </c>
      <c r="T99" s="36">
        <f t="shared" si="19"/>
        <v>0.23621708621621404</v>
      </c>
      <c r="U99" s="36">
        <f t="shared" si="20"/>
        <v>-1.5488137356024612E-2</v>
      </c>
    </row>
    <row r="100" spans="1:21" ht="13" x14ac:dyDescent="0.3">
      <c r="A100" s="17" t="s">
        <v>44</v>
      </c>
      <c r="B100" s="11" t="s">
        <v>186</v>
      </c>
      <c r="C100" s="10" t="s">
        <v>187</v>
      </c>
      <c r="D100" s="31">
        <v>87549804</v>
      </c>
      <c r="E100" s="31">
        <v>87549804</v>
      </c>
      <c r="F100" s="31">
        <v>6501051</v>
      </c>
      <c r="G100" s="36">
        <f>IF(($D100     =0),0,($F100     /$D100     ))</f>
        <v>7.4255460354885547E-2</v>
      </c>
      <c r="H100" s="31">
        <v>0</v>
      </c>
      <c r="I100" s="36">
        <f>IF(($D100     =0),0,($H100     /$D100     ))</f>
        <v>0</v>
      </c>
      <c r="J100" s="31">
        <v>0</v>
      </c>
      <c r="K100" s="36">
        <f>IF(($E100     =0),0,($J100     /$E100     ))</f>
        <v>0</v>
      </c>
      <c r="L100" s="31">
        <v>0</v>
      </c>
      <c r="M100" s="36">
        <f>IF(($E100     =0),0,($L100     /$E100     ))</f>
        <v>0</v>
      </c>
      <c r="N100" s="31">
        <v>6501051</v>
      </c>
      <c r="O100" s="36">
        <f>IF(($D100     =0),0,($N100     /$D100     ))</f>
        <v>7.4255460354885547E-2</v>
      </c>
      <c r="P100" s="31">
        <v>10050355</v>
      </c>
      <c r="Q100" s="31">
        <v>28642474</v>
      </c>
      <c r="R100" s="31">
        <v>28211474</v>
      </c>
      <c r="S100" s="31">
        <v>10050355</v>
      </c>
      <c r="T100" s="36">
        <f>IF(($Q100     =0),0,($S100     /$Q100     ))</f>
        <v>0.35088990566946138</v>
      </c>
      <c r="U100" s="36">
        <f>IF(($P100     =0),0,(($F100     /$P100     )-1))</f>
        <v>-0.35315210258742102</v>
      </c>
    </row>
    <row r="101" spans="1:21" ht="14" x14ac:dyDescent="0.3">
      <c r="A101" s="18" t="s">
        <v>0</v>
      </c>
      <c r="B101" s="13" t="s">
        <v>188</v>
      </c>
      <c r="C101" s="12" t="s">
        <v>0</v>
      </c>
      <c r="D101" s="32">
        <f>SUM(D97:D100)</f>
        <v>266015092</v>
      </c>
      <c r="E101" s="32">
        <f>SUM(E97:E100)</f>
        <v>266015092</v>
      </c>
      <c r="F101" s="32">
        <f>SUM(F97:F100)</f>
        <v>57016441</v>
      </c>
      <c r="G101" s="37">
        <f>IF(($D101     =0),0,($F101     /$D101     ))</f>
        <v>0.21433536184480842</v>
      </c>
      <c r="H101" s="32">
        <f>SUM(H97:H100)</f>
        <v>0</v>
      </c>
      <c r="I101" s="37">
        <f>IF(($D101     =0),0,($H101     /$D101     ))</f>
        <v>0</v>
      </c>
      <c r="J101" s="32">
        <f>SUM(J97:J100)</f>
        <v>0</v>
      </c>
      <c r="K101" s="37">
        <f>IF(($E101     =0),0,($J101     /$E101     ))</f>
        <v>0</v>
      </c>
      <c r="L101" s="32">
        <f>SUM(L97:L100)</f>
        <v>0</v>
      </c>
      <c r="M101" s="37">
        <f>IF(($E101     =0),0,($L101     /$E101     ))</f>
        <v>0</v>
      </c>
      <c r="N101" s="32">
        <v>57016441</v>
      </c>
      <c r="O101" s="37">
        <f>IF(($D101     =0),0,($N101     /$D101     ))</f>
        <v>0.21433536184480842</v>
      </c>
      <c r="P101" s="32">
        <f>SUM(P97:P100)</f>
        <v>50009519</v>
      </c>
      <c r="Q101" s="32">
        <f>SUM(Q97:Q100)</f>
        <v>219938715</v>
      </c>
      <c r="R101" s="32">
        <f>SUM(R97:R100)</f>
        <v>188142091</v>
      </c>
      <c r="S101" s="32">
        <f>SUM(S97:S100)</f>
        <v>50009519</v>
      </c>
      <c r="T101" s="37">
        <f>IF(($Q101     =0),0,($S101     /$Q101     ))</f>
        <v>0.22737933610278663</v>
      </c>
      <c r="U101" s="37">
        <f>IF(($P101     =0),0,(($F101     /$P101     )-1))</f>
        <v>0.14011176552207982</v>
      </c>
    </row>
    <row r="102" spans="1:21" ht="14" x14ac:dyDescent="0.3">
      <c r="A102" s="18" t="s">
        <v>0</v>
      </c>
      <c r="B102" s="13" t="s">
        <v>189</v>
      </c>
      <c r="C102" s="12" t="s">
        <v>0</v>
      </c>
      <c r="D102" s="32">
        <f>SUM(D88:D90,D92:D95,D97:D100)</f>
        <v>3751892522</v>
      </c>
      <c r="E102" s="32">
        <f>SUM(E88:E90,E92:E95,E97:E100)</f>
        <v>3751892522</v>
      </c>
      <c r="F102" s="32">
        <f>SUM(F88:F90,F92:F95,F97:F100)</f>
        <v>650264433</v>
      </c>
      <c r="G102" s="37">
        <f>IF(($D102     =0),0,($F102     /$D102     ))</f>
        <v>0.17331638078304207</v>
      </c>
      <c r="H102" s="32">
        <f>SUM(H88:H90,H92:H95,H97:H100)</f>
        <v>0</v>
      </c>
      <c r="I102" s="37">
        <f>IF(($D102     =0),0,($H102     /$D102     ))</f>
        <v>0</v>
      </c>
      <c r="J102" s="32">
        <f>SUM(J88:J90,J92:J95,J97:J100)</f>
        <v>0</v>
      </c>
      <c r="K102" s="37">
        <f>IF(($E102     =0),0,($J102     /$E102     ))</f>
        <v>0</v>
      </c>
      <c r="L102" s="32">
        <f>SUM(L88:L90,L92:L95,L97:L100)</f>
        <v>0</v>
      </c>
      <c r="M102" s="37">
        <f>IF(($E102     =0),0,($L102     /$E102     ))</f>
        <v>0</v>
      </c>
      <c r="N102" s="32">
        <v>650264433</v>
      </c>
      <c r="O102" s="37">
        <f>IF(($D102     =0),0,($N102     /$D102     ))</f>
        <v>0.17331638078304207</v>
      </c>
      <c r="P102" s="32">
        <f>SUM(P88:P90,P92:P95,P97:P100)</f>
        <v>530441998</v>
      </c>
      <c r="Q102" s="32">
        <f>SUM(Q88:Q90,Q92:Q95,Q97:Q100)</f>
        <v>3364166186</v>
      </c>
      <c r="R102" s="32">
        <f>SUM(R88:R90,R92:R95,R97:R100)</f>
        <v>3378759316</v>
      </c>
      <c r="S102" s="32">
        <f>SUM(S88:S90,S92:S95,S97:S100)</f>
        <v>530441998</v>
      </c>
      <c r="T102" s="37">
        <f>IF(($Q102     =0),0,($S102     /$Q102     ))</f>
        <v>0.15767413637514041</v>
      </c>
      <c r="U102" s="37">
        <f>IF(($P102     =0),0,(($F102     /$P102     )-1))</f>
        <v>0.22589168175179064</v>
      </c>
    </row>
    <row r="103" spans="1:21" ht="14.5" customHeight="1" x14ac:dyDescent="0.3">
      <c r="A103" s="16" t="s">
        <v>0</v>
      </c>
      <c r="B103" s="14" t="s">
        <v>618</v>
      </c>
      <c r="D103" s="33"/>
      <c r="E103" s="33"/>
      <c r="F103" s="33"/>
      <c r="G103" s="38"/>
      <c r="H103" s="33"/>
      <c r="I103" s="38"/>
      <c r="J103" s="33"/>
      <c r="K103" s="38"/>
      <c r="L103" s="33"/>
      <c r="M103" s="38"/>
      <c r="N103" s="33"/>
      <c r="O103" s="38"/>
      <c r="P103" s="33"/>
      <c r="Q103" s="33"/>
      <c r="R103" s="33"/>
      <c r="S103" s="33"/>
      <c r="T103" s="38"/>
      <c r="U103" s="38"/>
    </row>
    <row r="104" spans="1:21" ht="28.9" customHeight="1" x14ac:dyDescent="0.3">
      <c r="A104" s="16" t="s">
        <v>0</v>
      </c>
      <c r="B104" s="9" t="s">
        <v>190</v>
      </c>
      <c r="D104" s="33"/>
      <c r="E104" s="33"/>
      <c r="F104" s="33"/>
      <c r="G104" s="38"/>
      <c r="H104" s="33"/>
      <c r="I104" s="38"/>
      <c r="J104" s="33"/>
      <c r="K104" s="38"/>
      <c r="L104" s="33"/>
      <c r="M104" s="38"/>
      <c r="N104" s="33"/>
      <c r="O104" s="38"/>
      <c r="P104" s="33"/>
      <c r="Q104" s="33"/>
      <c r="R104" s="33"/>
      <c r="S104" s="33"/>
      <c r="T104" s="38"/>
      <c r="U104" s="38"/>
    </row>
    <row r="105" spans="1:21" ht="13" x14ac:dyDescent="0.3">
      <c r="A105" s="17" t="s">
        <v>23</v>
      </c>
      <c r="B105" s="11" t="s">
        <v>191</v>
      </c>
      <c r="C105" s="10" t="s">
        <v>192</v>
      </c>
      <c r="D105" s="31">
        <v>1087959970</v>
      </c>
      <c r="E105" s="31">
        <v>1087959970</v>
      </c>
      <c r="F105" s="31">
        <v>296699319</v>
      </c>
      <c r="G105" s="36">
        <f t="shared" ref="G105:G136" si="21">IF(($D105     =0),0,($F105     /$D105     ))</f>
        <v>0.27271161364512336</v>
      </c>
      <c r="H105" s="31">
        <v>0</v>
      </c>
      <c r="I105" s="36">
        <f t="shared" ref="I105:I136" si="22">IF(($D105     =0),0,($H105     /$D105     ))</f>
        <v>0</v>
      </c>
      <c r="J105" s="31">
        <v>0</v>
      </c>
      <c r="K105" s="36">
        <f t="shared" ref="K105:K136" si="23">IF(($E105     =0),0,($J105     /$E105     ))</f>
        <v>0</v>
      </c>
      <c r="L105" s="31">
        <v>0</v>
      </c>
      <c r="M105" s="36">
        <f t="shared" ref="M105:M136" si="24">IF(($E105     =0),0,($L105     /$E105     ))</f>
        <v>0</v>
      </c>
      <c r="N105" s="31">
        <v>296699319</v>
      </c>
      <c r="O105" s="36">
        <f t="shared" ref="O105:O136" si="25">IF(($D105     =0),0,($N105     /$D105     ))</f>
        <v>0.27271161364512336</v>
      </c>
      <c r="P105" s="31">
        <v>244494165</v>
      </c>
      <c r="Q105" s="31">
        <v>1169439690</v>
      </c>
      <c r="R105" s="31">
        <v>1297244579</v>
      </c>
      <c r="S105" s="31">
        <v>244494165</v>
      </c>
      <c r="T105" s="36">
        <f t="shared" ref="T105:T136" si="26">IF(($Q105     =0),0,($S105     /$Q105     ))</f>
        <v>0.20906949463977917</v>
      </c>
      <c r="U105" s="36">
        <f t="shared" ref="U105:U136" si="27">IF(($P105     =0),0,(($F105     /$P105     )-1))</f>
        <v>0.21352310800546093</v>
      </c>
    </row>
    <row r="106" spans="1:21" ht="14" x14ac:dyDescent="0.3">
      <c r="A106" s="18" t="s">
        <v>0</v>
      </c>
      <c r="B106" s="13" t="s">
        <v>28</v>
      </c>
      <c r="C106" s="12" t="s">
        <v>0</v>
      </c>
      <c r="D106" s="32">
        <f>D105</f>
        <v>1087959970</v>
      </c>
      <c r="E106" s="32">
        <f>E105</f>
        <v>1087959970</v>
      </c>
      <c r="F106" s="32">
        <f>F105</f>
        <v>296699319</v>
      </c>
      <c r="G106" s="37">
        <f t="shared" si="21"/>
        <v>0.27271161364512336</v>
      </c>
      <c r="H106" s="32">
        <f>H105</f>
        <v>0</v>
      </c>
      <c r="I106" s="37">
        <f t="shared" si="22"/>
        <v>0</v>
      </c>
      <c r="J106" s="32">
        <f>J105</f>
        <v>0</v>
      </c>
      <c r="K106" s="37">
        <f t="shared" si="23"/>
        <v>0</v>
      </c>
      <c r="L106" s="32">
        <f>L105</f>
        <v>0</v>
      </c>
      <c r="M106" s="37">
        <f t="shared" si="24"/>
        <v>0</v>
      </c>
      <c r="N106" s="32">
        <v>296699319</v>
      </c>
      <c r="O106" s="37">
        <f t="shared" si="25"/>
        <v>0.27271161364512336</v>
      </c>
      <c r="P106" s="32">
        <f>P105</f>
        <v>244494165</v>
      </c>
      <c r="Q106" s="32">
        <f>Q105</f>
        <v>1169439690</v>
      </c>
      <c r="R106" s="32">
        <f>R105</f>
        <v>1297244579</v>
      </c>
      <c r="S106" s="32">
        <f>S105</f>
        <v>244494165</v>
      </c>
      <c r="T106" s="37">
        <f t="shared" si="26"/>
        <v>0.20906949463977917</v>
      </c>
      <c r="U106" s="37">
        <f t="shared" si="27"/>
        <v>0.21352310800546093</v>
      </c>
    </row>
    <row r="107" spans="1:21" ht="13" x14ac:dyDescent="0.3">
      <c r="A107" s="17" t="s">
        <v>29</v>
      </c>
      <c r="B107" s="11" t="s">
        <v>193</v>
      </c>
      <c r="C107" s="10" t="s">
        <v>194</v>
      </c>
      <c r="D107" s="31">
        <v>22555608</v>
      </c>
      <c r="E107" s="31">
        <v>22555608</v>
      </c>
      <c r="F107" s="31">
        <v>6328068</v>
      </c>
      <c r="G107" s="36">
        <f t="shared" si="21"/>
        <v>0.28055408659345382</v>
      </c>
      <c r="H107" s="31">
        <v>0</v>
      </c>
      <c r="I107" s="36">
        <f t="shared" si="22"/>
        <v>0</v>
      </c>
      <c r="J107" s="31">
        <v>0</v>
      </c>
      <c r="K107" s="36">
        <f t="shared" si="23"/>
        <v>0</v>
      </c>
      <c r="L107" s="31">
        <v>0</v>
      </c>
      <c r="M107" s="36">
        <f t="shared" si="24"/>
        <v>0</v>
      </c>
      <c r="N107" s="31">
        <v>6328068</v>
      </c>
      <c r="O107" s="36">
        <f t="shared" si="25"/>
        <v>0.28055408659345382</v>
      </c>
      <c r="P107" s="31">
        <v>2646610</v>
      </c>
      <c r="Q107" s="31">
        <v>18820922</v>
      </c>
      <c r="R107" s="31">
        <v>17938364</v>
      </c>
      <c r="S107" s="31">
        <v>2646610</v>
      </c>
      <c r="T107" s="36">
        <f t="shared" si="26"/>
        <v>0.14062063484456289</v>
      </c>
      <c r="U107" s="36">
        <f t="shared" si="27"/>
        <v>1.3910088755048911</v>
      </c>
    </row>
    <row r="108" spans="1:21" ht="13" x14ac:dyDescent="0.3">
      <c r="A108" s="17" t="s">
        <v>29</v>
      </c>
      <c r="B108" s="11" t="s">
        <v>195</v>
      </c>
      <c r="C108" s="10" t="s">
        <v>196</v>
      </c>
      <c r="D108" s="31">
        <v>30364206</v>
      </c>
      <c r="E108" s="31">
        <v>30364206</v>
      </c>
      <c r="F108" s="31">
        <v>4816239</v>
      </c>
      <c r="G108" s="36">
        <f t="shared" si="21"/>
        <v>0.1586156739945711</v>
      </c>
      <c r="H108" s="31">
        <v>0</v>
      </c>
      <c r="I108" s="36">
        <f t="shared" si="22"/>
        <v>0</v>
      </c>
      <c r="J108" s="31">
        <v>0</v>
      </c>
      <c r="K108" s="36">
        <f t="shared" si="23"/>
        <v>0</v>
      </c>
      <c r="L108" s="31">
        <v>0</v>
      </c>
      <c r="M108" s="36">
        <f t="shared" si="24"/>
        <v>0</v>
      </c>
      <c r="N108" s="31">
        <v>4816239</v>
      </c>
      <c r="O108" s="36">
        <f t="shared" si="25"/>
        <v>0.1586156739945711</v>
      </c>
      <c r="P108" s="31">
        <v>1437855</v>
      </c>
      <c r="Q108" s="31">
        <v>20428777</v>
      </c>
      <c r="R108" s="31">
        <v>29019715</v>
      </c>
      <c r="S108" s="31">
        <v>1437855</v>
      </c>
      <c r="T108" s="36">
        <f t="shared" si="26"/>
        <v>7.0383802221738484E-2</v>
      </c>
      <c r="U108" s="36">
        <f t="shared" si="27"/>
        <v>2.3495999248881145</v>
      </c>
    </row>
    <row r="109" spans="1:21" ht="13" x14ac:dyDescent="0.3">
      <c r="A109" s="17" t="s">
        <v>29</v>
      </c>
      <c r="B109" s="11" t="s">
        <v>197</v>
      </c>
      <c r="C109" s="10" t="s">
        <v>198</v>
      </c>
      <c r="D109" s="31">
        <v>18569352</v>
      </c>
      <c r="E109" s="31">
        <v>18569352</v>
      </c>
      <c r="F109" s="31">
        <v>3314993</v>
      </c>
      <c r="G109" s="36">
        <f t="shared" si="21"/>
        <v>0.17851958431290441</v>
      </c>
      <c r="H109" s="31">
        <v>0</v>
      </c>
      <c r="I109" s="36">
        <f t="shared" si="22"/>
        <v>0</v>
      </c>
      <c r="J109" s="31">
        <v>0</v>
      </c>
      <c r="K109" s="36">
        <f t="shared" si="23"/>
        <v>0</v>
      </c>
      <c r="L109" s="31">
        <v>0</v>
      </c>
      <c r="M109" s="36">
        <f t="shared" si="24"/>
        <v>0</v>
      </c>
      <c r="N109" s="31">
        <v>3314993</v>
      </c>
      <c r="O109" s="36">
        <f t="shared" si="25"/>
        <v>0.17851958431290441</v>
      </c>
      <c r="P109" s="31">
        <v>2532034</v>
      </c>
      <c r="Q109" s="31">
        <v>18550056</v>
      </c>
      <c r="R109" s="31">
        <v>17800806</v>
      </c>
      <c r="S109" s="31">
        <v>2532034</v>
      </c>
      <c r="T109" s="36">
        <f t="shared" si="26"/>
        <v>0.13649737768985712</v>
      </c>
      <c r="U109" s="36">
        <f t="shared" si="27"/>
        <v>0.30922136116655619</v>
      </c>
    </row>
    <row r="110" spans="1:21" ht="13" x14ac:dyDescent="0.3">
      <c r="A110" s="17" t="s">
        <v>29</v>
      </c>
      <c r="B110" s="11" t="s">
        <v>199</v>
      </c>
      <c r="C110" s="10" t="s">
        <v>200</v>
      </c>
      <c r="D110" s="31">
        <v>45113998</v>
      </c>
      <c r="E110" s="31">
        <v>45113998</v>
      </c>
      <c r="F110" s="31">
        <v>8667048</v>
      </c>
      <c r="G110" s="36">
        <f t="shared" si="21"/>
        <v>0.19211438542866452</v>
      </c>
      <c r="H110" s="31">
        <v>0</v>
      </c>
      <c r="I110" s="36">
        <f t="shared" si="22"/>
        <v>0</v>
      </c>
      <c r="J110" s="31">
        <v>0</v>
      </c>
      <c r="K110" s="36">
        <f t="shared" si="23"/>
        <v>0</v>
      </c>
      <c r="L110" s="31">
        <v>0</v>
      </c>
      <c r="M110" s="36">
        <f t="shared" si="24"/>
        <v>0</v>
      </c>
      <c r="N110" s="31">
        <v>8667048</v>
      </c>
      <c r="O110" s="36">
        <f t="shared" si="25"/>
        <v>0.19211438542866452</v>
      </c>
      <c r="P110" s="31">
        <v>8473028</v>
      </c>
      <c r="Q110" s="31">
        <v>50100512</v>
      </c>
      <c r="R110" s="31">
        <v>42323216</v>
      </c>
      <c r="S110" s="31">
        <v>8473028</v>
      </c>
      <c r="T110" s="36">
        <f t="shared" si="26"/>
        <v>0.16912058703112653</v>
      </c>
      <c r="U110" s="36">
        <f t="shared" si="27"/>
        <v>2.2898543472298138E-2</v>
      </c>
    </row>
    <row r="111" spans="1:21" ht="13" x14ac:dyDescent="0.3">
      <c r="A111" s="17" t="s">
        <v>44</v>
      </c>
      <c r="B111" s="11" t="s">
        <v>201</v>
      </c>
      <c r="C111" s="10" t="s">
        <v>202</v>
      </c>
      <c r="D111" s="31">
        <v>17993573</v>
      </c>
      <c r="E111" s="31">
        <v>17993573</v>
      </c>
      <c r="F111" s="31">
        <v>19931525</v>
      </c>
      <c r="G111" s="36">
        <f t="shared" si="21"/>
        <v>1.1077024557601762</v>
      </c>
      <c r="H111" s="31">
        <v>0</v>
      </c>
      <c r="I111" s="36">
        <f t="shared" si="22"/>
        <v>0</v>
      </c>
      <c r="J111" s="31">
        <v>0</v>
      </c>
      <c r="K111" s="36">
        <f t="shared" si="23"/>
        <v>0</v>
      </c>
      <c r="L111" s="31">
        <v>0</v>
      </c>
      <c r="M111" s="36">
        <f t="shared" si="24"/>
        <v>0</v>
      </c>
      <c r="N111" s="31">
        <v>19931525</v>
      </c>
      <c r="O111" s="36">
        <f t="shared" si="25"/>
        <v>1.1077024557601762</v>
      </c>
      <c r="P111" s="31">
        <v>6926309</v>
      </c>
      <c r="Q111" s="31">
        <v>41237467</v>
      </c>
      <c r="R111" s="31">
        <v>28012325</v>
      </c>
      <c r="S111" s="31">
        <v>6926309</v>
      </c>
      <c r="T111" s="36">
        <f t="shared" si="26"/>
        <v>0.16796155302167323</v>
      </c>
      <c r="U111" s="36">
        <f t="shared" si="27"/>
        <v>1.877654606515534</v>
      </c>
    </row>
    <row r="112" spans="1:21" ht="14" x14ac:dyDescent="0.3">
      <c r="A112" s="18" t="s">
        <v>0</v>
      </c>
      <c r="B112" s="13" t="s">
        <v>203</v>
      </c>
      <c r="C112" s="12" t="s">
        <v>0</v>
      </c>
      <c r="D112" s="32">
        <f>SUM(D107:D111)</f>
        <v>134596737</v>
      </c>
      <c r="E112" s="32">
        <f>SUM(E107:E111)</f>
        <v>134596737</v>
      </c>
      <c r="F112" s="32">
        <f>SUM(F107:F111)</f>
        <v>43057873</v>
      </c>
      <c r="G112" s="37">
        <f t="shared" si="21"/>
        <v>0.3199027997238893</v>
      </c>
      <c r="H112" s="32">
        <f>SUM(H107:H111)</f>
        <v>0</v>
      </c>
      <c r="I112" s="37">
        <f t="shared" si="22"/>
        <v>0</v>
      </c>
      <c r="J112" s="32">
        <f>SUM(J107:J111)</f>
        <v>0</v>
      </c>
      <c r="K112" s="37">
        <f t="shared" si="23"/>
        <v>0</v>
      </c>
      <c r="L112" s="32">
        <f>SUM(L107:L111)</f>
        <v>0</v>
      </c>
      <c r="M112" s="37">
        <f t="shared" si="24"/>
        <v>0</v>
      </c>
      <c r="N112" s="32">
        <v>43057873</v>
      </c>
      <c r="O112" s="37">
        <f t="shared" si="25"/>
        <v>0.3199027997238893</v>
      </c>
      <c r="P112" s="32">
        <f>SUM(P107:P111)</f>
        <v>22015836</v>
      </c>
      <c r="Q112" s="32">
        <f>SUM(Q107:Q111)</f>
        <v>149137734</v>
      </c>
      <c r="R112" s="32">
        <f>SUM(R107:R111)</f>
        <v>135094426</v>
      </c>
      <c r="S112" s="32">
        <f>SUM(S107:S111)</f>
        <v>22015836</v>
      </c>
      <c r="T112" s="37">
        <f t="shared" si="26"/>
        <v>0.1476208294810219</v>
      </c>
      <c r="U112" s="37">
        <f t="shared" si="27"/>
        <v>0.95576824791027692</v>
      </c>
    </row>
    <row r="113" spans="1:21" ht="13" x14ac:dyDescent="0.3">
      <c r="A113" s="17" t="s">
        <v>29</v>
      </c>
      <c r="B113" s="11" t="s">
        <v>204</v>
      </c>
      <c r="C113" s="10" t="s">
        <v>205</v>
      </c>
      <c r="D113" s="31">
        <v>19557080</v>
      </c>
      <c r="E113" s="31">
        <v>19557080</v>
      </c>
      <c r="F113" s="31">
        <v>3234526</v>
      </c>
      <c r="G113" s="36">
        <f t="shared" si="21"/>
        <v>0.16538900490257236</v>
      </c>
      <c r="H113" s="31">
        <v>0</v>
      </c>
      <c r="I113" s="36">
        <f t="shared" si="22"/>
        <v>0</v>
      </c>
      <c r="J113" s="31">
        <v>0</v>
      </c>
      <c r="K113" s="36">
        <f t="shared" si="23"/>
        <v>0</v>
      </c>
      <c r="L113" s="31">
        <v>0</v>
      </c>
      <c r="M113" s="36">
        <f t="shared" si="24"/>
        <v>0</v>
      </c>
      <c r="N113" s="31">
        <v>3234526</v>
      </c>
      <c r="O113" s="36">
        <f t="shared" si="25"/>
        <v>0.16538900490257236</v>
      </c>
      <c r="P113" s="31">
        <v>3262688</v>
      </c>
      <c r="Q113" s="31">
        <v>14061433</v>
      </c>
      <c r="R113" s="31">
        <v>29390450</v>
      </c>
      <c r="S113" s="31">
        <v>3262688</v>
      </c>
      <c r="T113" s="36">
        <f t="shared" si="26"/>
        <v>0.23203097436797515</v>
      </c>
      <c r="U113" s="36">
        <f t="shared" si="27"/>
        <v>-8.6315332633705166E-3</v>
      </c>
    </row>
    <row r="114" spans="1:21" ht="13" x14ac:dyDescent="0.3">
      <c r="A114" s="17" t="s">
        <v>29</v>
      </c>
      <c r="B114" s="11" t="s">
        <v>206</v>
      </c>
      <c r="C114" s="10" t="s">
        <v>207</v>
      </c>
      <c r="D114" s="31">
        <v>19689049</v>
      </c>
      <c r="E114" s="31">
        <v>19689049</v>
      </c>
      <c r="F114" s="31">
        <v>4117620</v>
      </c>
      <c r="G114" s="36">
        <f t="shared" si="21"/>
        <v>0.20913249796879474</v>
      </c>
      <c r="H114" s="31">
        <v>0</v>
      </c>
      <c r="I114" s="36">
        <f t="shared" si="22"/>
        <v>0</v>
      </c>
      <c r="J114" s="31">
        <v>0</v>
      </c>
      <c r="K114" s="36">
        <f t="shared" si="23"/>
        <v>0</v>
      </c>
      <c r="L114" s="31">
        <v>0</v>
      </c>
      <c r="M114" s="36">
        <f t="shared" si="24"/>
        <v>0</v>
      </c>
      <c r="N114" s="31">
        <v>4117620</v>
      </c>
      <c r="O114" s="36">
        <f t="shared" si="25"/>
        <v>0.20913249796879474</v>
      </c>
      <c r="P114" s="31">
        <v>3766209</v>
      </c>
      <c r="Q114" s="31">
        <v>15985487</v>
      </c>
      <c r="R114" s="31">
        <v>16481075</v>
      </c>
      <c r="S114" s="31">
        <v>3766209</v>
      </c>
      <c r="T114" s="36">
        <f t="shared" si="26"/>
        <v>0.23560176802871255</v>
      </c>
      <c r="U114" s="36">
        <f t="shared" si="27"/>
        <v>9.330629287965686E-2</v>
      </c>
    </row>
    <row r="115" spans="1:21" ht="13" x14ac:dyDescent="0.3">
      <c r="A115" s="17" t="s">
        <v>29</v>
      </c>
      <c r="B115" s="11" t="s">
        <v>208</v>
      </c>
      <c r="C115" s="10" t="s">
        <v>209</v>
      </c>
      <c r="D115" s="31">
        <v>5190011</v>
      </c>
      <c r="E115" s="31">
        <v>5190011</v>
      </c>
      <c r="F115" s="31">
        <v>1748601</v>
      </c>
      <c r="G115" s="36">
        <f t="shared" si="21"/>
        <v>0.33691662695897945</v>
      </c>
      <c r="H115" s="31">
        <v>0</v>
      </c>
      <c r="I115" s="36">
        <f t="shared" si="22"/>
        <v>0</v>
      </c>
      <c r="J115" s="31">
        <v>0</v>
      </c>
      <c r="K115" s="36">
        <f t="shared" si="23"/>
        <v>0</v>
      </c>
      <c r="L115" s="31">
        <v>0</v>
      </c>
      <c r="M115" s="36">
        <f t="shared" si="24"/>
        <v>0</v>
      </c>
      <c r="N115" s="31">
        <v>1748601</v>
      </c>
      <c r="O115" s="36">
        <f t="shared" si="25"/>
        <v>0.33691662695897945</v>
      </c>
      <c r="P115" s="31">
        <v>3867591</v>
      </c>
      <c r="Q115" s="31">
        <v>5062815</v>
      </c>
      <c r="R115" s="31">
        <v>5190010</v>
      </c>
      <c r="S115" s="31">
        <v>3867591</v>
      </c>
      <c r="T115" s="36">
        <f t="shared" si="26"/>
        <v>0.76392105972665403</v>
      </c>
      <c r="U115" s="36">
        <f t="shared" si="27"/>
        <v>-0.54788368263345322</v>
      </c>
    </row>
    <row r="116" spans="1:21" ht="13" x14ac:dyDescent="0.3">
      <c r="A116" s="17" t="s">
        <v>29</v>
      </c>
      <c r="B116" s="11" t="s">
        <v>210</v>
      </c>
      <c r="C116" s="10" t="s">
        <v>211</v>
      </c>
      <c r="D116" s="31">
        <v>892950</v>
      </c>
      <c r="E116" s="31">
        <v>892950</v>
      </c>
      <c r="F116" s="31">
        <v>1076146</v>
      </c>
      <c r="G116" s="36">
        <f t="shared" si="21"/>
        <v>1.2051581835489109</v>
      </c>
      <c r="H116" s="31">
        <v>0</v>
      </c>
      <c r="I116" s="36">
        <f t="shared" si="22"/>
        <v>0</v>
      </c>
      <c r="J116" s="31">
        <v>0</v>
      </c>
      <c r="K116" s="36">
        <f t="shared" si="23"/>
        <v>0</v>
      </c>
      <c r="L116" s="31">
        <v>0</v>
      </c>
      <c r="M116" s="36">
        <f t="shared" si="24"/>
        <v>0</v>
      </c>
      <c r="N116" s="31">
        <v>1076146</v>
      </c>
      <c r="O116" s="36">
        <f t="shared" si="25"/>
        <v>1.2051581835489109</v>
      </c>
      <c r="P116" s="31">
        <v>433390</v>
      </c>
      <c r="Q116" s="31">
        <v>2817775</v>
      </c>
      <c r="R116" s="31">
        <v>2354660</v>
      </c>
      <c r="S116" s="31">
        <v>433390</v>
      </c>
      <c r="T116" s="36">
        <f t="shared" si="26"/>
        <v>0.15380575099147378</v>
      </c>
      <c r="U116" s="36">
        <f t="shared" si="27"/>
        <v>1.4830891344977966</v>
      </c>
    </row>
    <row r="117" spans="1:21" ht="13" x14ac:dyDescent="0.3">
      <c r="A117" s="17" t="s">
        <v>29</v>
      </c>
      <c r="B117" s="11" t="s">
        <v>212</v>
      </c>
      <c r="C117" s="10" t="s">
        <v>213</v>
      </c>
      <c r="D117" s="31">
        <v>146973507</v>
      </c>
      <c r="E117" s="31">
        <v>146973507</v>
      </c>
      <c r="F117" s="31">
        <v>21010755</v>
      </c>
      <c r="G117" s="36">
        <f t="shared" si="21"/>
        <v>0.14295607030728333</v>
      </c>
      <c r="H117" s="31">
        <v>0</v>
      </c>
      <c r="I117" s="36">
        <f t="shared" si="22"/>
        <v>0</v>
      </c>
      <c r="J117" s="31">
        <v>0</v>
      </c>
      <c r="K117" s="36">
        <f t="shared" si="23"/>
        <v>0</v>
      </c>
      <c r="L117" s="31">
        <v>0</v>
      </c>
      <c r="M117" s="36">
        <f t="shared" si="24"/>
        <v>0</v>
      </c>
      <c r="N117" s="31">
        <v>21010755</v>
      </c>
      <c r="O117" s="36">
        <f t="shared" si="25"/>
        <v>0.14295607030728333</v>
      </c>
      <c r="P117" s="31">
        <v>9047449</v>
      </c>
      <c r="Q117" s="31">
        <v>21986373</v>
      </c>
      <c r="R117" s="31">
        <v>183786458</v>
      </c>
      <c r="S117" s="31">
        <v>9047449</v>
      </c>
      <c r="T117" s="36">
        <f t="shared" si="26"/>
        <v>0.4115025702511278</v>
      </c>
      <c r="U117" s="36">
        <f t="shared" si="27"/>
        <v>1.3222849888405008</v>
      </c>
    </row>
    <row r="118" spans="1:21" ht="13" x14ac:dyDescent="0.3">
      <c r="A118" s="17" t="s">
        <v>29</v>
      </c>
      <c r="B118" s="11" t="s">
        <v>214</v>
      </c>
      <c r="C118" s="10" t="s">
        <v>215</v>
      </c>
      <c r="D118" s="31">
        <v>568550</v>
      </c>
      <c r="E118" s="31">
        <v>568550</v>
      </c>
      <c r="F118" s="31">
        <v>0</v>
      </c>
      <c r="G118" s="36">
        <f t="shared" si="21"/>
        <v>0</v>
      </c>
      <c r="H118" s="31">
        <v>0</v>
      </c>
      <c r="I118" s="36">
        <f t="shared" si="22"/>
        <v>0</v>
      </c>
      <c r="J118" s="31">
        <v>0</v>
      </c>
      <c r="K118" s="36">
        <f t="shared" si="23"/>
        <v>0</v>
      </c>
      <c r="L118" s="31">
        <v>0</v>
      </c>
      <c r="M118" s="36">
        <f t="shared" si="24"/>
        <v>0</v>
      </c>
      <c r="N118" s="31">
        <v>0</v>
      </c>
      <c r="O118" s="36">
        <f t="shared" si="25"/>
        <v>0</v>
      </c>
      <c r="P118" s="31">
        <v>214588</v>
      </c>
      <c r="Q118" s="31">
        <v>620400</v>
      </c>
      <c r="R118" s="31">
        <v>633800</v>
      </c>
      <c r="S118" s="31">
        <v>214588</v>
      </c>
      <c r="T118" s="36">
        <f t="shared" si="26"/>
        <v>0.34588652482269505</v>
      </c>
      <c r="U118" s="36">
        <f t="shared" si="27"/>
        <v>-1</v>
      </c>
    </row>
    <row r="119" spans="1:21" ht="13" x14ac:dyDescent="0.3">
      <c r="A119" s="17" t="s">
        <v>29</v>
      </c>
      <c r="B119" s="11" t="s">
        <v>216</v>
      </c>
      <c r="C119" s="10" t="s">
        <v>217</v>
      </c>
      <c r="D119" s="31">
        <v>11336760</v>
      </c>
      <c r="E119" s="31">
        <v>11336760</v>
      </c>
      <c r="F119" s="31">
        <v>2856217</v>
      </c>
      <c r="G119" s="36">
        <f t="shared" si="21"/>
        <v>0.25194297136042398</v>
      </c>
      <c r="H119" s="31">
        <v>0</v>
      </c>
      <c r="I119" s="36">
        <f t="shared" si="22"/>
        <v>0</v>
      </c>
      <c r="J119" s="31">
        <v>0</v>
      </c>
      <c r="K119" s="36">
        <f t="shared" si="23"/>
        <v>0</v>
      </c>
      <c r="L119" s="31">
        <v>0</v>
      </c>
      <c r="M119" s="36">
        <f t="shared" si="24"/>
        <v>0</v>
      </c>
      <c r="N119" s="31">
        <v>2856217</v>
      </c>
      <c r="O119" s="36">
        <f t="shared" si="25"/>
        <v>0.25194297136042398</v>
      </c>
      <c r="P119" s="31">
        <v>1877303</v>
      </c>
      <c r="Q119" s="31">
        <v>9996612</v>
      </c>
      <c r="R119" s="31">
        <v>9392572</v>
      </c>
      <c r="S119" s="31">
        <v>1877303</v>
      </c>
      <c r="T119" s="36">
        <f t="shared" si="26"/>
        <v>0.18779392458164826</v>
      </c>
      <c r="U119" s="36">
        <f t="shared" si="27"/>
        <v>0.52144699070954448</v>
      </c>
    </row>
    <row r="120" spans="1:21" ht="13" x14ac:dyDescent="0.3">
      <c r="A120" s="17" t="s">
        <v>44</v>
      </c>
      <c r="B120" s="11" t="s">
        <v>218</v>
      </c>
      <c r="C120" s="10" t="s">
        <v>219</v>
      </c>
      <c r="D120" s="31">
        <v>33449398</v>
      </c>
      <c r="E120" s="31">
        <v>33449398</v>
      </c>
      <c r="F120" s="31">
        <v>9463381</v>
      </c>
      <c r="G120" s="36">
        <f t="shared" si="21"/>
        <v>0.28291633230589081</v>
      </c>
      <c r="H120" s="31">
        <v>0</v>
      </c>
      <c r="I120" s="36">
        <f t="shared" si="22"/>
        <v>0</v>
      </c>
      <c r="J120" s="31">
        <v>0</v>
      </c>
      <c r="K120" s="36">
        <f t="shared" si="23"/>
        <v>0</v>
      </c>
      <c r="L120" s="31">
        <v>0</v>
      </c>
      <c r="M120" s="36">
        <f t="shared" si="24"/>
        <v>0</v>
      </c>
      <c r="N120" s="31">
        <v>9463381</v>
      </c>
      <c r="O120" s="36">
        <f t="shared" si="25"/>
        <v>0.28291633230589081</v>
      </c>
      <c r="P120" s="31">
        <v>3303075</v>
      </c>
      <c r="Q120" s="31">
        <v>61626145</v>
      </c>
      <c r="R120" s="31">
        <v>12672464</v>
      </c>
      <c r="S120" s="31">
        <v>3303075</v>
      </c>
      <c r="T120" s="36">
        <f t="shared" si="26"/>
        <v>5.3598598452004424E-2</v>
      </c>
      <c r="U120" s="36">
        <f t="shared" si="27"/>
        <v>1.8650215329654944</v>
      </c>
    </row>
    <row r="121" spans="1:21" ht="14" x14ac:dyDescent="0.3">
      <c r="A121" s="18" t="s">
        <v>0</v>
      </c>
      <c r="B121" s="13" t="s">
        <v>220</v>
      </c>
      <c r="C121" s="12" t="s">
        <v>0</v>
      </c>
      <c r="D121" s="32">
        <f>SUM(D113:D120)</f>
        <v>237657305</v>
      </c>
      <c r="E121" s="32">
        <f>SUM(E113:E120)</f>
        <v>237657305</v>
      </c>
      <c r="F121" s="32">
        <f>SUM(F113:F120)</f>
        <v>43507246</v>
      </c>
      <c r="G121" s="37">
        <f t="shared" si="21"/>
        <v>0.18306715209111707</v>
      </c>
      <c r="H121" s="32">
        <f>SUM(H113:H120)</f>
        <v>0</v>
      </c>
      <c r="I121" s="37">
        <f t="shared" si="22"/>
        <v>0</v>
      </c>
      <c r="J121" s="32">
        <f>SUM(J113:J120)</f>
        <v>0</v>
      </c>
      <c r="K121" s="37">
        <f t="shared" si="23"/>
        <v>0</v>
      </c>
      <c r="L121" s="32">
        <f>SUM(L113:L120)</f>
        <v>0</v>
      </c>
      <c r="M121" s="37">
        <f t="shared" si="24"/>
        <v>0</v>
      </c>
      <c r="N121" s="32">
        <v>43507246</v>
      </c>
      <c r="O121" s="37">
        <f t="shared" si="25"/>
        <v>0.18306715209111707</v>
      </c>
      <c r="P121" s="32">
        <f>SUM(P113:P120)</f>
        <v>25772293</v>
      </c>
      <c r="Q121" s="32">
        <f>SUM(Q113:Q120)</f>
        <v>132157040</v>
      </c>
      <c r="R121" s="32">
        <f>SUM(R113:R120)</f>
        <v>259901489</v>
      </c>
      <c r="S121" s="32">
        <f>SUM(S113:S120)</f>
        <v>25772293</v>
      </c>
      <c r="T121" s="37">
        <f t="shared" si="26"/>
        <v>0.19501263799491877</v>
      </c>
      <c r="U121" s="37">
        <f t="shared" si="27"/>
        <v>0.68814028305513997</v>
      </c>
    </row>
    <row r="122" spans="1:21" ht="13" x14ac:dyDescent="0.3">
      <c r="A122" s="17" t="s">
        <v>29</v>
      </c>
      <c r="B122" s="11" t="s">
        <v>221</v>
      </c>
      <c r="C122" s="10" t="s">
        <v>222</v>
      </c>
      <c r="D122" s="31">
        <v>51467121</v>
      </c>
      <c r="E122" s="31">
        <v>51467121</v>
      </c>
      <c r="F122" s="31">
        <v>8663845</v>
      </c>
      <c r="G122" s="36">
        <f t="shared" si="21"/>
        <v>0.16833747121778969</v>
      </c>
      <c r="H122" s="31">
        <v>0</v>
      </c>
      <c r="I122" s="36">
        <f t="shared" si="22"/>
        <v>0</v>
      </c>
      <c r="J122" s="31">
        <v>0</v>
      </c>
      <c r="K122" s="36">
        <f t="shared" si="23"/>
        <v>0</v>
      </c>
      <c r="L122" s="31">
        <v>0</v>
      </c>
      <c r="M122" s="36">
        <f t="shared" si="24"/>
        <v>0</v>
      </c>
      <c r="N122" s="31">
        <v>8663845</v>
      </c>
      <c r="O122" s="36">
        <f t="shared" si="25"/>
        <v>0.16833747121778969</v>
      </c>
      <c r="P122" s="31">
        <v>8332482</v>
      </c>
      <c r="Q122" s="31">
        <v>45900055</v>
      </c>
      <c r="R122" s="31">
        <v>49867293</v>
      </c>
      <c r="S122" s="31">
        <v>8332482</v>
      </c>
      <c r="T122" s="36">
        <f t="shared" si="26"/>
        <v>0.18153533802955138</v>
      </c>
      <c r="U122" s="36">
        <f t="shared" si="27"/>
        <v>3.9767622660330959E-2</v>
      </c>
    </row>
    <row r="123" spans="1:21" ht="13" x14ac:dyDescent="0.3">
      <c r="A123" s="17" t="s">
        <v>29</v>
      </c>
      <c r="B123" s="11" t="s">
        <v>223</v>
      </c>
      <c r="C123" s="10" t="s">
        <v>224</v>
      </c>
      <c r="D123" s="31">
        <v>13660082</v>
      </c>
      <c r="E123" s="31">
        <v>13660082</v>
      </c>
      <c r="F123" s="31">
        <v>3179513</v>
      </c>
      <c r="G123" s="36">
        <f t="shared" si="21"/>
        <v>0.23275943731523721</v>
      </c>
      <c r="H123" s="31">
        <v>0</v>
      </c>
      <c r="I123" s="36">
        <f t="shared" si="22"/>
        <v>0</v>
      </c>
      <c r="J123" s="31">
        <v>0</v>
      </c>
      <c r="K123" s="36">
        <f t="shared" si="23"/>
        <v>0</v>
      </c>
      <c r="L123" s="31">
        <v>0</v>
      </c>
      <c r="M123" s="36">
        <f t="shared" si="24"/>
        <v>0</v>
      </c>
      <c r="N123" s="31">
        <v>3179513</v>
      </c>
      <c r="O123" s="36">
        <f t="shared" si="25"/>
        <v>0.23275943731523721</v>
      </c>
      <c r="P123" s="31">
        <v>1597724</v>
      </c>
      <c r="Q123" s="31">
        <v>8967575</v>
      </c>
      <c r="R123" s="31">
        <v>14021926</v>
      </c>
      <c r="S123" s="31">
        <v>1597724</v>
      </c>
      <c r="T123" s="36">
        <f t="shared" si="26"/>
        <v>0.17816678421981416</v>
      </c>
      <c r="U123" s="36">
        <f t="shared" si="27"/>
        <v>0.99002643760749676</v>
      </c>
    </row>
    <row r="124" spans="1:21" ht="13" x14ac:dyDescent="0.3">
      <c r="A124" s="17" t="s">
        <v>29</v>
      </c>
      <c r="B124" s="11" t="s">
        <v>225</v>
      </c>
      <c r="C124" s="10" t="s">
        <v>226</v>
      </c>
      <c r="D124" s="31">
        <v>36465760</v>
      </c>
      <c r="E124" s="31">
        <v>36465760</v>
      </c>
      <c r="F124" s="31">
        <v>31926852</v>
      </c>
      <c r="G124" s="36">
        <f t="shared" si="21"/>
        <v>0.87552959269188413</v>
      </c>
      <c r="H124" s="31">
        <v>0</v>
      </c>
      <c r="I124" s="36">
        <f t="shared" si="22"/>
        <v>0</v>
      </c>
      <c r="J124" s="31">
        <v>0</v>
      </c>
      <c r="K124" s="36">
        <f t="shared" si="23"/>
        <v>0</v>
      </c>
      <c r="L124" s="31">
        <v>0</v>
      </c>
      <c r="M124" s="36">
        <f t="shared" si="24"/>
        <v>0</v>
      </c>
      <c r="N124" s="31">
        <v>31926852</v>
      </c>
      <c r="O124" s="36">
        <f t="shared" si="25"/>
        <v>0.87552959269188413</v>
      </c>
      <c r="P124" s="31">
        <v>19129646</v>
      </c>
      <c r="Q124" s="31">
        <v>147916092</v>
      </c>
      <c r="R124" s="31">
        <v>186721472</v>
      </c>
      <c r="S124" s="31">
        <v>19129646</v>
      </c>
      <c r="T124" s="36">
        <f t="shared" si="26"/>
        <v>0.12932768667252242</v>
      </c>
      <c r="U124" s="36">
        <f t="shared" si="27"/>
        <v>0.66897244204100792</v>
      </c>
    </row>
    <row r="125" spans="1:21" ht="13" x14ac:dyDescent="0.3">
      <c r="A125" s="17" t="s">
        <v>44</v>
      </c>
      <c r="B125" s="11" t="s">
        <v>227</v>
      </c>
      <c r="C125" s="10" t="s">
        <v>228</v>
      </c>
      <c r="D125" s="31">
        <v>28784616</v>
      </c>
      <c r="E125" s="31">
        <v>28784616</v>
      </c>
      <c r="F125" s="31">
        <v>3638021</v>
      </c>
      <c r="G125" s="36">
        <f t="shared" si="21"/>
        <v>0.12638768569988915</v>
      </c>
      <c r="H125" s="31">
        <v>0</v>
      </c>
      <c r="I125" s="36">
        <f t="shared" si="22"/>
        <v>0</v>
      </c>
      <c r="J125" s="31">
        <v>0</v>
      </c>
      <c r="K125" s="36">
        <f t="shared" si="23"/>
        <v>0</v>
      </c>
      <c r="L125" s="31">
        <v>0</v>
      </c>
      <c r="M125" s="36">
        <f t="shared" si="24"/>
        <v>0</v>
      </c>
      <c r="N125" s="31">
        <v>3638021</v>
      </c>
      <c r="O125" s="36">
        <f t="shared" si="25"/>
        <v>0.12638768569988915</v>
      </c>
      <c r="P125" s="31">
        <v>3533141</v>
      </c>
      <c r="Q125" s="31">
        <v>23476000</v>
      </c>
      <c r="R125" s="31">
        <v>27403291</v>
      </c>
      <c r="S125" s="31">
        <v>3533141</v>
      </c>
      <c r="T125" s="36">
        <f t="shared" si="26"/>
        <v>0.15050012779008348</v>
      </c>
      <c r="U125" s="36">
        <f t="shared" si="27"/>
        <v>2.9684634720210656E-2</v>
      </c>
    </row>
    <row r="126" spans="1:21" ht="14" x14ac:dyDescent="0.3">
      <c r="A126" s="18" t="s">
        <v>0</v>
      </c>
      <c r="B126" s="13" t="s">
        <v>229</v>
      </c>
      <c r="C126" s="12" t="s">
        <v>0</v>
      </c>
      <c r="D126" s="32">
        <f>SUM(D122:D125)</f>
        <v>130377579</v>
      </c>
      <c r="E126" s="32">
        <f>SUM(E122:E125)</f>
        <v>130377579</v>
      </c>
      <c r="F126" s="32">
        <f>SUM(F122:F125)</f>
        <v>47408231</v>
      </c>
      <c r="G126" s="37">
        <f t="shared" si="21"/>
        <v>0.3636225750134538</v>
      </c>
      <c r="H126" s="32">
        <f>SUM(H122:H125)</f>
        <v>0</v>
      </c>
      <c r="I126" s="37">
        <f t="shared" si="22"/>
        <v>0</v>
      </c>
      <c r="J126" s="32">
        <f>SUM(J122:J125)</f>
        <v>0</v>
      </c>
      <c r="K126" s="37">
        <f t="shared" si="23"/>
        <v>0</v>
      </c>
      <c r="L126" s="32">
        <f>SUM(L122:L125)</f>
        <v>0</v>
      </c>
      <c r="M126" s="37">
        <f t="shared" si="24"/>
        <v>0</v>
      </c>
      <c r="N126" s="32">
        <v>47408231</v>
      </c>
      <c r="O126" s="37">
        <f t="shared" si="25"/>
        <v>0.3636225750134538</v>
      </c>
      <c r="P126" s="32">
        <f>SUM(P122:P125)</f>
        <v>32592993</v>
      </c>
      <c r="Q126" s="32">
        <f>SUM(Q122:Q125)</f>
        <v>226259722</v>
      </c>
      <c r="R126" s="32">
        <f>SUM(R122:R125)</f>
        <v>278013982</v>
      </c>
      <c r="S126" s="32">
        <f>SUM(S122:S125)</f>
        <v>32592993</v>
      </c>
      <c r="T126" s="37">
        <f t="shared" si="26"/>
        <v>0.14405123771874873</v>
      </c>
      <c r="U126" s="37">
        <f t="shared" si="27"/>
        <v>0.45455285435124049</v>
      </c>
    </row>
    <row r="127" spans="1:21" ht="13" x14ac:dyDescent="0.3">
      <c r="A127" s="17" t="s">
        <v>29</v>
      </c>
      <c r="B127" s="11" t="s">
        <v>230</v>
      </c>
      <c r="C127" s="10" t="s">
        <v>231</v>
      </c>
      <c r="D127" s="31">
        <v>11955278</v>
      </c>
      <c r="E127" s="31">
        <v>11955278</v>
      </c>
      <c r="F127" s="31">
        <v>3471921</v>
      </c>
      <c r="G127" s="36">
        <f t="shared" si="21"/>
        <v>0.29040905615076457</v>
      </c>
      <c r="H127" s="31">
        <v>0</v>
      </c>
      <c r="I127" s="36">
        <f t="shared" si="22"/>
        <v>0</v>
      </c>
      <c r="J127" s="31">
        <v>0</v>
      </c>
      <c r="K127" s="36">
        <f t="shared" si="23"/>
        <v>0</v>
      </c>
      <c r="L127" s="31">
        <v>0</v>
      </c>
      <c r="M127" s="36">
        <f t="shared" si="24"/>
        <v>0</v>
      </c>
      <c r="N127" s="31">
        <v>3471921</v>
      </c>
      <c r="O127" s="36">
        <f t="shared" si="25"/>
        <v>0.29040905615076457</v>
      </c>
      <c r="P127" s="31">
        <v>3582551</v>
      </c>
      <c r="Q127" s="31">
        <v>10803771</v>
      </c>
      <c r="R127" s="31">
        <v>11805448</v>
      </c>
      <c r="S127" s="31">
        <v>3582551</v>
      </c>
      <c r="T127" s="36">
        <f t="shared" si="26"/>
        <v>0.3316019008548034</v>
      </c>
      <c r="U127" s="36">
        <f t="shared" si="27"/>
        <v>-3.088023031633047E-2</v>
      </c>
    </row>
    <row r="128" spans="1:21" ht="13" x14ac:dyDescent="0.3">
      <c r="A128" s="17" t="s">
        <v>29</v>
      </c>
      <c r="B128" s="11" t="s">
        <v>232</v>
      </c>
      <c r="C128" s="10" t="s">
        <v>233</v>
      </c>
      <c r="D128" s="31">
        <v>24136190</v>
      </c>
      <c r="E128" s="31">
        <v>24136190</v>
      </c>
      <c r="F128" s="31">
        <v>1167236</v>
      </c>
      <c r="G128" s="36">
        <f t="shared" si="21"/>
        <v>4.8360408167154798E-2</v>
      </c>
      <c r="H128" s="31">
        <v>0</v>
      </c>
      <c r="I128" s="36">
        <f t="shared" si="22"/>
        <v>0</v>
      </c>
      <c r="J128" s="31">
        <v>0</v>
      </c>
      <c r="K128" s="36">
        <f t="shared" si="23"/>
        <v>0</v>
      </c>
      <c r="L128" s="31">
        <v>0</v>
      </c>
      <c r="M128" s="36">
        <f t="shared" si="24"/>
        <v>0</v>
      </c>
      <c r="N128" s="31">
        <v>1167236</v>
      </c>
      <c r="O128" s="36">
        <f t="shared" si="25"/>
        <v>4.8360408167154798E-2</v>
      </c>
      <c r="P128" s="31">
        <v>2295566</v>
      </c>
      <c r="Q128" s="31">
        <v>22188100</v>
      </c>
      <c r="R128" s="31">
        <v>23645459</v>
      </c>
      <c r="S128" s="31">
        <v>2295566</v>
      </c>
      <c r="T128" s="36">
        <f t="shared" si="26"/>
        <v>0.10345933180398502</v>
      </c>
      <c r="U128" s="36">
        <f t="shared" si="27"/>
        <v>-0.49152583720093435</v>
      </c>
    </row>
    <row r="129" spans="1:21" ht="13" x14ac:dyDescent="0.3">
      <c r="A129" s="17" t="s">
        <v>29</v>
      </c>
      <c r="B129" s="11" t="s">
        <v>234</v>
      </c>
      <c r="C129" s="10" t="s">
        <v>235</v>
      </c>
      <c r="D129" s="31">
        <v>23959992</v>
      </c>
      <c r="E129" s="31">
        <v>23959992</v>
      </c>
      <c r="F129" s="31">
        <v>693793</v>
      </c>
      <c r="G129" s="36">
        <f t="shared" si="21"/>
        <v>2.8956311838501447E-2</v>
      </c>
      <c r="H129" s="31">
        <v>0</v>
      </c>
      <c r="I129" s="36">
        <f t="shared" si="22"/>
        <v>0</v>
      </c>
      <c r="J129" s="31">
        <v>0</v>
      </c>
      <c r="K129" s="36">
        <f t="shared" si="23"/>
        <v>0</v>
      </c>
      <c r="L129" s="31">
        <v>0</v>
      </c>
      <c r="M129" s="36">
        <f t="shared" si="24"/>
        <v>0</v>
      </c>
      <c r="N129" s="31">
        <v>693793</v>
      </c>
      <c r="O129" s="36">
        <f t="shared" si="25"/>
        <v>2.8956311838501447E-2</v>
      </c>
      <c r="P129" s="31">
        <v>4789051</v>
      </c>
      <c r="Q129" s="31">
        <v>24642801</v>
      </c>
      <c r="R129" s="31">
        <v>20402844</v>
      </c>
      <c r="S129" s="31">
        <v>4789051</v>
      </c>
      <c r="T129" s="36">
        <f t="shared" si="26"/>
        <v>0.19433874420363173</v>
      </c>
      <c r="U129" s="36">
        <f t="shared" si="27"/>
        <v>-0.85512933564499516</v>
      </c>
    </row>
    <row r="130" spans="1:21" ht="13" x14ac:dyDescent="0.3">
      <c r="A130" s="17" t="s">
        <v>29</v>
      </c>
      <c r="B130" s="11" t="s">
        <v>236</v>
      </c>
      <c r="C130" s="10" t="s">
        <v>237</v>
      </c>
      <c r="D130" s="31">
        <v>18347620</v>
      </c>
      <c r="E130" s="31">
        <v>18347620</v>
      </c>
      <c r="F130" s="31">
        <v>2029114</v>
      </c>
      <c r="G130" s="36">
        <f t="shared" si="21"/>
        <v>0.11059276353009273</v>
      </c>
      <c r="H130" s="31">
        <v>0</v>
      </c>
      <c r="I130" s="36">
        <f t="shared" si="22"/>
        <v>0</v>
      </c>
      <c r="J130" s="31">
        <v>0</v>
      </c>
      <c r="K130" s="36">
        <f t="shared" si="23"/>
        <v>0</v>
      </c>
      <c r="L130" s="31">
        <v>0</v>
      </c>
      <c r="M130" s="36">
        <f t="shared" si="24"/>
        <v>0</v>
      </c>
      <c r="N130" s="31">
        <v>2029114</v>
      </c>
      <c r="O130" s="36">
        <f t="shared" si="25"/>
        <v>0.11059276353009273</v>
      </c>
      <c r="P130" s="31">
        <v>2133062</v>
      </c>
      <c r="Q130" s="31">
        <v>19093072</v>
      </c>
      <c r="R130" s="31">
        <v>19316694</v>
      </c>
      <c r="S130" s="31">
        <v>2133062</v>
      </c>
      <c r="T130" s="36">
        <f t="shared" si="26"/>
        <v>0.11171916179858328</v>
      </c>
      <c r="U130" s="36">
        <f t="shared" si="27"/>
        <v>-4.8731823078747794E-2</v>
      </c>
    </row>
    <row r="131" spans="1:21" ht="13" x14ac:dyDescent="0.3">
      <c r="A131" s="17" t="s">
        <v>44</v>
      </c>
      <c r="B131" s="11" t="s">
        <v>238</v>
      </c>
      <c r="C131" s="10" t="s">
        <v>239</v>
      </c>
      <c r="D131" s="31">
        <v>64243628</v>
      </c>
      <c r="E131" s="31">
        <v>64243628</v>
      </c>
      <c r="F131" s="31">
        <v>3314056</v>
      </c>
      <c r="G131" s="36">
        <f t="shared" si="21"/>
        <v>5.1585754154482057E-2</v>
      </c>
      <c r="H131" s="31">
        <v>0</v>
      </c>
      <c r="I131" s="36">
        <f t="shared" si="22"/>
        <v>0</v>
      </c>
      <c r="J131" s="31">
        <v>0</v>
      </c>
      <c r="K131" s="36">
        <f t="shared" si="23"/>
        <v>0</v>
      </c>
      <c r="L131" s="31">
        <v>0</v>
      </c>
      <c r="M131" s="36">
        <f t="shared" si="24"/>
        <v>0</v>
      </c>
      <c r="N131" s="31">
        <v>3314056</v>
      </c>
      <c r="O131" s="36">
        <f t="shared" si="25"/>
        <v>5.1585754154482057E-2</v>
      </c>
      <c r="P131" s="31">
        <v>4857141</v>
      </c>
      <c r="Q131" s="31">
        <v>38118177</v>
      </c>
      <c r="R131" s="31">
        <v>37941948</v>
      </c>
      <c r="S131" s="31">
        <v>4857141</v>
      </c>
      <c r="T131" s="36">
        <f t="shared" si="26"/>
        <v>0.12742322383360569</v>
      </c>
      <c r="U131" s="36">
        <f t="shared" si="27"/>
        <v>-0.31769409205950583</v>
      </c>
    </row>
    <row r="132" spans="1:21" ht="14" x14ac:dyDescent="0.3">
      <c r="A132" s="18" t="s">
        <v>0</v>
      </c>
      <c r="B132" s="13" t="s">
        <v>240</v>
      </c>
      <c r="C132" s="12" t="s">
        <v>0</v>
      </c>
      <c r="D132" s="32">
        <f>SUM(D127:D131)</f>
        <v>142642708</v>
      </c>
      <c r="E132" s="32">
        <f>SUM(E127:E131)</f>
        <v>142642708</v>
      </c>
      <c r="F132" s="32">
        <f>SUM(F127:F131)</f>
        <v>10676120</v>
      </c>
      <c r="G132" s="37">
        <f t="shared" si="21"/>
        <v>7.4845185917249979E-2</v>
      </c>
      <c r="H132" s="32">
        <f>SUM(H127:H131)</f>
        <v>0</v>
      </c>
      <c r="I132" s="37">
        <f t="shared" si="22"/>
        <v>0</v>
      </c>
      <c r="J132" s="32">
        <f>SUM(J127:J131)</f>
        <v>0</v>
      </c>
      <c r="K132" s="37">
        <f t="shared" si="23"/>
        <v>0</v>
      </c>
      <c r="L132" s="32">
        <f>SUM(L127:L131)</f>
        <v>0</v>
      </c>
      <c r="M132" s="37">
        <f t="shared" si="24"/>
        <v>0</v>
      </c>
      <c r="N132" s="32">
        <v>10676120</v>
      </c>
      <c r="O132" s="37">
        <f t="shared" si="25"/>
        <v>7.4845185917249979E-2</v>
      </c>
      <c r="P132" s="32">
        <f>SUM(P127:P131)</f>
        <v>17657371</v>
      </c>
      <c r="Q132" s="32">
        <f>SUM(Q127:Q131)</f>
        <v>114845921</v>
      </c>
      <c r="R132" s="32">
        <f>SUM(R127:R131)</f>
        <v>113112393</v>
      </c>
      <c r="S132" s="32">
        <f>SUM(S127:S131)</f>
        <v>17657371</v>
      </c>
      <c r="T132" s="37">
        <f t="shared" si="26"/>
        <v>0.15374835123661032</v>
      </c>
      <c r="U132" s="37">
        <f t="shared" si="27"/>
        <v>-0.39537318437722124</v>
      </c>
    </row>
    <row r="133" spans="1:21" ht="13" x14ac:dyDescent="0.3">
      <c r="A133" s="17" t="s">
        <v>29</v>
      </c>
      <c r="B133" s="11" t="s">
        <v>241</v>
      </c>
      <c r="C133" s="10" t="s">
        <v>242</v>
      </c>
      <c r="D133" s="31">
        <v>85178962</v>
      </c>
      <c r="E133" s="31">
        <v>85178962</v>
      </c>
      <c r="F133" s="31">
        <v>19198369</v>
      </c>
      <c r="G133" s="36">
        <f t="shared" si="21"/>
        <v>0.22538862354298236</v>
      </c>
      <c r="H133" s="31">
        <v>0</v>
      </c>
      <c r="I133" s="36">
        <f t="shared" si="22"/>
        <v>0</v>
      </c>
      <c r="J133" s="31">
        <v>0</v>
      </c>
      <c r="K133" s="36">
        <f t="shared" si="23"/>
        <v>0</v>
      </c>
      <c r="L133" s="31">
        <v>0</v>
      </c>
      <c r="M133" s="36">
        <f t="shared" si="24"/>
        <v>0</v>
      </c>
      <c r="N133" s="31">
        <v>19198369</v>
      </c>
      <c r="O133" s="36">
        <f t="shared" si="25"/>
        <v>0.22538862354298236</v>
      </c>
      <c r="P133" s="31">
        <v>21201180</v>
      </c>
      <c r="Q133" s="31">
        <v>85041223</v>
      </c>
      <c r="R133" s="31">
        <v>85664469</v>
      </c>
      <c r="S133" s="31">
        <v>21201180</v>
      </c>
      <c r="T133" s="36">
        <f t="shared" si="26"/>
        <v>0.24930474012585638</v>
      </c>
      <c r="U133" s="36">
        <f t="shared" si="27"/>
        <v>-9.4466958914551036E-2</v>
      </c>
    </row>
    <row r="134" spans="1:21" ht="13" x14ac:dyDescent="0.3">
      <c r="A134" s="17" t="s">
        <v>29</v>
      </c>
      <c r="B134" s="11" t="s">
        <v>243</v>
      </c>
      <c r="C134" s="10" t="s">
        <v>244</v>
      </c>
      <c r="D134" s="31">
        <v>4798311</v>
      </c>
      <c r="E134" s="31">
        <v>4798311</v>
      </c>
      <c r="F134" s="31">
        <v>1048737</v>
      </c>
      <c r="G134" s="36">
        <f t="shared" si="21"/>
        <v>0.2185637821308373</v>
      </c>
      <c r="H134" s="31">
        <v>0</v>
      </c>
      <c r="I134" s="36">
        <f t="shared" si="22"/>
        <v>0</v>
      </c>
      <c r="J134" s="31">
        <v>0</v>
      </c>
      <c r="K134" s="36">
        <f t="shared" si="23"/>
        <v>0</v>
      </c>
      <c r="L134" s="31">
        <v>0</v>
      </c>
      <c r="M134" s="36">
        <f t="shared" si="24"/>
        <v>0</v>
      </c>
      <c r="N134" s="31">
        <v>1048737</v>
      </c>
      <c r="O134" s="36">
        <f t="shared" si="25"/>
        <v>0.2185637821308373</v>
      </c>
      <c r="P134" s="31">
        <v>1330418</v>
      </c>
      <c r="Q134" s="31">
        <v>3989284</v>
      </c>
      <c r="R134" s="31">
        <v>3668447</v>
      </c>
      <c r="S134" s="31">
        <v>1330418</v>
      </c>
      <c r="T134" s="36">
        <f t="shared" si="26"/>
        <v>0.33349794098389585</v>
      </c>
      <c r="U134" s="36">
        <f t="shared" si="27"/>
        <v>-0.21172368383470463</v>
      </c>
    </row>
    <row r="135" spans="1:21" ht="13" x14ac:dyDescent="0.3">
      <c r="A135" s="17" t="s">
        <v>29</v>
      </c>
      <c r="B135" s="11" t="s">
        <v>245</v>
      </c>
      <c r="C135" s="10" t="s">
        <v>246</v>
      </c>
      <c r="D135" s="31">
        <v>33805087</v>
      </c>
      <c r="E135" s="31">
        <v>33805087</v>
      </c>
      <c r="F135" s="31">
        <v>6737008</v>
      </c>
      <c r="G135" s="36">
        <f t="shared" si="21"/>
        <v>0.1992897696136679</v>
      </c>
      <c r="H135" s="31">
        <v>0</v>
      </c>
      <c r="I135" s="36">
        <f t="shared" si="22"/>
        <v>0</v>
      </c>
      <c r="J135" s="31">
        <v>0</v>
      </c>
      <c r="K135" s="36">
        <f t="shared" si="23"/>
        <v>0</v>
      </c>
      <c r="L135" s="31">
        <v>0</v>
      </c>
      <c r="M135" s="36">
        <f t="shared" si="24"/>
        <v>0</v>
      </c>
      <c r="N135" s="31">
        <v>6737008</v>
      </c>
      <c r="O135" s="36">
        <f t="shared" si="25"/>
        <v>0.1992897696136679</v>
      </c>
      <c r="P135" s="31">
        <v>22947554</v>
      </c>
      <c r="Q135" s="31">
        <v>24969600</v>
      </c>
      <c r="R135" s="31">
        <v>41281890</v>
      </c>
      <c r="S135" s="31">
        <v>22947554</v>
      </c>
      <c r="T135" s="36">
        <f t="shared" si="26"/>
        <v>0.91901968794053568</v>
      </c>
      <c r="U135" s="36">
        <f t="shared" si="27"/>
        <v>-0.70641716324101478</v>
      </c>
    </row>
    <row r="136" spans="1:21" ht="13" x14ac:dyDescent="0.3">
      <c r="A136" s="17" t="s">
        <v>44</v>
      </c>
      <c r="B136" s="11" t="s">
        <v>247</v>
      </c>
      <c r="C136" s="10" t="s">
        <v>248</v>
      </c>
      <c r="D136" s="31">
        <v>17259308</v>
      </c>
      <c r="E136" s="31">
        <v>17259308</v>
      </c>
      <c r="F136" s="31">
        <v>4074039</v>
      </c>
      <c r="G136" s="36">
        <f t="shared" si="21"/>
        <v>0.23604880334715622</v>
      </c>
      <c r="H136" s="31">
        <v>0</v>
      </c>
      <c r="I136" s="36">
        <f t="shared" si="22"/>
        <v>0</v>
      </c>
      <c r="J136" s="31">
        <v>0</v>
      </c>
      <c r="K136" s="36">
        <f t="shared" si="23"/>
        <v>0</v>
      </c>
      <c r="L136" s="31">
        <v>0</v>
      </c>
      <c r="M136" s="36">
        <f t="shared" si="24"/>
        <v>0</v>
      </c>
      <c r="N136" s="31">
        <v>4074039</v>
      </c>
      <c r="O136" s="36">
        <f t="shared" si="25"/>
        <v>0.23604880334715622</v>
      </c>
      <c r="P136" s="31">
        <v>3946094</v>
      </c>
      <c r="Q136" s="31">
        <v>16120564</v>
      </c>
      <c r="R136" s="31">
        <v>17905148</v>
      </c>
      <c r="S136" s="31">
        <v>3946094</v>
      </c>
      <c r="T136" s="36">
        <f t="shared" si="26"/>
        <v>0.24478634866621293</v>
      </c>
      <c r="U136" s="36">
        <f t="shared" si="27"/>
        <v>3.2423201271941426E-2</v>
      </c>
    </row>
    <row r="137" spans="1:21" ht="14" x14ac:dyDescent="0.3">
      <c r="A137" s="18" t="s">
        <v>0</v>
      </c>
      <c r="B137" s="13" t="s">
        <v>249</v>
      </c>
      <c r="C137" s="12" t="s">
        <v>0</v>
      </c>
      <c r="D137" s="32">
        <f>SUM(D133:D136)</f>
        <v>141041668</v>
      </c>
      <c r="E137" s="32">
        <f>SUM(E133:E136)</f>
        <v>141041668</v>
      </c>
      <c r="F137" s="32">
        <f>SUM(F133:F136)</f>
        <v>31058153</v>
      </c>
      <c r="G137" s="37">
        <f t="shared" ref="G137:G170" si="28">IF(($D137     =0),0,($F137     /$D137     ))</f>
        <v>0.22020551401873664</v>
      </c>
      <c r="H137" s="32">
        <f>SUM(H133:H136)</f>
        <v>0</v>
      </c>
      <c r="I137" s="37">
        <f t="shared" ref="I137:I170" si="29">IF(($D137     =0),0,($H137     /$D137     ))</f>
        <v>0</v>
      </c>
      <c r="J137" s="32">
        <f>SUM(J133:J136)</f>
        <v>0</v>
      </c>
      <c r="K137" s="37">
        <f t="shared" ref="K137:K170" si="30">IF(($E137     =0),0,($J137     /$E137     ))</f>
        <v>0</v>
      </c>
      <c r="L137" s="32">
        <f>SUM(L133:L136)</f>
        <v>0</v>
      </c>
      <c r="M137" s="37">
        <f t="shared" ref="M137:M170" si="31">IF(($E137     =0),0,($L137     /$E137     ))</f>
        <v>0</v>
      </c>
      <c r="N137" s="32">
        <v>31058153</v>
      </c>
      <c r="O137" s="37">
        <f t="shared" ref="O137:O170" si="32">IF(($D137     =0),0,($N137     /$D137     ))</f>
        <v>0.22020551401873664</v>
      </c>
      <c r="P137" s="32">
        <f>SUM(P133:P136)</f>
        <v>49425246</v>
      </c>
      <c r="Q137" s="32">
        <f>SUM(Q133:Q136)</f>
        <v>130120671</v>
      </c>
      <c r="R137" s="32">
        <f>SUM(R133:R136)</f>
        <v>148519954</v>
      </c>
      <c r="S137" s="32">
        <f>SUM(S133:S136)</f>
        <v>49425246</v>
      </c>
      <c r="T137" s="37">
        <f t="shared" ref="T137:T170" si="33">IF(($Q137     =0),0,($S137     /$Q137     ))</f>
        <v>0.37984161640236241</v>
      </c>
      <c r="U137" s="37">
        <f t="shared" ref="U137:U170" si="34">IF(($P137     =0),0,(($F137     /$P137     )-1))</f>
        <v>-0.3716135879222533</v>
      </c>
    </row>
    <row r="138" spans="1:21" ht="13" x14ac:dyDescent="0.3">
      <c r="A138" s="17" t="s">
        <v>29</v>
      </c>
      <c r="B138" s="11" t="s">
        <v>250</v>
      </c>
      <c r="C138" s="10" t="s">
        <v>251</v>
      </c>
      <c r="D138" s="31">
        <v>25665191</v>
      </c>
      <c r="E138" s="31">
        <v>25665191</v>
      </c>
      <c r="F138" s="31">
        <v>5654592</v>
      </c>
      <c r="G138" s="36">
        <f t="shared" si="28"/>
        <v>0.22032144627328118</v>
      </c>
      <c r="H138" s="31">
        <v>0</v>
      </c>
      <c r="I138" s="36">
        <f t="shared" si="29"/>
        <v>0</v>
      </c>
      <c r="J138" s="31">
        <v>0</v>
      </c>
      <c r="K138" s="36">
        <f t="shared" si="30"/>
        <v>0</v>
      </c>
      <c r="L138" s="31">
        <v>0</v>
      </c>
      <c r="M138" s="36">
        <f t="shared" si="31"/>
        <v>0</v>
      </c>
      <c r="N138" s="31">
        <v>5654592</v>
      </c>
      <c r="O138" s="36">
        <f t="shared" si="32"/>
        <v>0.22032144627328118</v>
      </c>
      <c r="P138" s="31">
        <v>5138696</v>
      </c>
      <c r="Q138" s="31">
        <v>24293251</v>
      </c>
      <c r="R138" s="31">
        <v>21887064</v>
      </c>
      <c r="S138" s="31">
        <v>5138696</v>
      </c>
      <c r="T138" s="36">
        <f t="shared" si="33"/>
        <v>0.21152772018862359</v>
      </c>
      <c r="U138" s="36">
        <f t="shared" si="34"/>
        <v>0.10039434128814007</v>
      </c>
    </row>
    <row r="139" spans="1:21" ht="13" x14ac:dyDescent="0.3">
      <c r="A139" s="17" t="s">
        <v>29</v>
      </c>
      <c r="B139" s="11" t="s">
        <v>252</v>
      </c>
      <c r="C139" s="10" t="s">
        <v>253</v>
      </c>
      <c r="D139" s="31">
        <v>16126890</v>
      </c>
      <c r="E139" s="31">
        <v>16126890</v>
      </c>
      <c r="F139" s="31">
        <v>3950498</v>
      </c>
      <c r="G139" s="36">
        <f t="shared" si="28"/>
        <v>0.24496341204038721</v>
      </c>
      <c r="H139" s="31">
        <v>0</v>
      </c>
      <c r="I139" s="36">
        <f t="shared" si="29"/>
        <v>0</v>
      </c>
      <c r="J139" s="31">
        <v>0</v>
      </c>
      <c r="K139" s="36">
        <f t="shared" si="30"/>
        <v>0</v>
      </c>
      <c r="L139" s="31">
        <v>0</v>
      </c>
      <c r="M139" s="36">
        <f t="shared" si="31"/>
        <v>0</v>
      </c>
      <c r="N139" s="31">
        <v>3950498</v>
      </c>
      <c r="O139" s="36">
        <f t="shared" si="32"/>
        <v>0.24496341204038721</v>
      </c>
      <c r="P139" s="31">
        <v>2809946</v>
      </c>
      <c r="Q139" s="31">
        <v>15744942</v>
      </c>
      <c r="R139" s="31">
        <v>17234706</v>
      </c>
      <c r="S139" s="31">
        <v>2809946</v>
      </c>
      <c r="T139" s="36">
        <f t="shared" si="33"/>
        <v>0.1784665831096742</v>
      </c>
      <c r="U139" s="36">
        <f t="shared" si="34"/>
        <v>0.40589819163784635</v>
      </c>
    </row>
    <row r="140" spans="1:21" ht="13" x14ac:dyDescent="0.3">
      <c r="A140" s="17" t="s">
        <v>29</v>
      </c>
      <c r="B140" s="11" t="s">
        <v>254</v>
      </c>
      <c r="C140" s="10" t="s">
        <v>255</v>
      </c>
      <c r="D140" s="31">
        <v>19866658</v>
      </c>
      <c r="E140" s="31">
        <v>19866658</v>
      </c>
      <c r="F140" s="31">
        <v>3034617</v>
      </c>
      <c r="G140" s="36">
        <f t="shared" si="28"/>
        <v>0.15274924448792546</v>
      </c>
      <c r="H140" s="31">
        <v>0</v>
      </c>
      <c r="I140" s="36">
        <f t="shared" si="29"/>
        <v>0</v>
      </c>
      <c r="J140" s="31">
        <v>0</v>
      </c>
      <c r="K140" s="36">
        <f t="shared" si="30"/>
        <v>0</v>
      </c>
      <c r="L140" s="31">
        <v>0</v>
      </c>
      <c r="M140" s="36">
        <f t="shared" si="31"/>
        <v>0</v>
      </c>
      <c r="N140" s="31">
        <v>3034617</v>
      </c>
      <c r="O140" s="36">
        <f t="shared" si="32"/>
        <v>0.15274924448792546</v>
      </c>
      <c r="P140" s="31">
        <v>2722423</v>
      </c>
      <c r="Q140" s="31">
        <v>22594543</v>
      </c>
      <c r="R140" s="31">
        <v>16917024</v>
      </c>
      <c r="S140" s="31">
        <v>2722423</v>
      </c>
      <c r="T140" s="36">
        <f t="shared" si="33"/>
        <v>0.1204902882966033</v>
      </c>
      <c r="U140" s="36">
        <f t="shared" si="34"/>
        <v>0.1146750523338953</v>
      </c>
    </row>
    <row r="141" spans="1:21" ht="13" x14ac:dyDescent="0.3">
      <c r="A141" s="17" t="s">
        <v>29</v>
      </c>
      <c r="B141" s="11" t="s">
        <v>256</v>
      </c>
      <c r="C141" s="10" t="s">
        <v>257</v>
      </c>
      <c r="D141" s="31">
        <v>10069207</v>
      </c>
      <c r="E141" s="31">
        <v>10069207</v>
      </c>
      <c r="F141" s="31">
        <v>2016301</v>
      </c>
      <c r="G141" s="36">
        <f t="shared" si="28"/>
        <v>0.20024426948418084</v>
      </c>
      <c r="H141" s="31">
        <v>0</v>
      </c>
      <c r="I141" s="36">
        <f t="shared" si="29"/>
        <v>0</v>
      </c>
      <c r="J141" s="31">
        <v>0</v>
      </c>
      <c r="K141" s="36">
        <f t="shared" si="30"/>
        <v>0</v>
      </c>
      <c r="L141" s="31">
        <v>0</v>
      </c>
      <c r="M141" s="36">
        <f t="shared" si="31"/>
        <v>0</v>
      </c>
      <c r="N141" s="31">
        <v>2016301</v>
      </c>
      <c r="O141" s="36">
        <f t="shared" si="32"/>
        <v>0.20024426948418084</v>
      </c>
      <c r="P141" s="31">
        <v>3123738</v>
      </c>
      <c r="Q141" s="31">
        <v>11906681</v>
      </c>
      <c r="R141" s="31">
        <v>11906681</v>
      </c>
      <c r="S141" s="31">
        <v>3123738</v>
      </c>
      <c r="T141" s="36">
        <f t="shared" si="33"/>
        <v>0.2623516998565763</v>
      </c>
      <c r="U141" s="36">
        <f t="shared" si="34"/>
        <v>-0.35452301057258961</v>
      </c>
    </row>
    <row r="142" spans="1:21" ht="13" x14ac:dyDescent="0.3">
      <c r="A142" s="17" t="s">
        <v>29</v>
      </c>
      <c r="B142" s="11" t="s">
        <v>258</v>
      </c>
      <c r="C142" s="10" t="s">
        <v>259</v>
      </c>
      <c r="D142" s="31">
        <v>30411765</v>
      </c>
      <c r="E142" s="31">
        <v>30411765</v>
      </c>
      <c r="F142" s="31">
        <v>3219006</v>
      </c>
      <c r="G142" s="36">
        <f t="shared" si="28"/>
        <v>0.10584739162623412</v>
      </c>
      <c r="H142" s="31">
        <v>0</v>
      </c>
      <c r="I142" s="36">
        <f t="shared" si="29"/>
        <v>0</v>
      </c>
      <c r="J142" s="31">
        <v>0</v>
      </c>
      <c r="K142" s="36">
        <f t="shared" si="30"/>
        <v>0</v>
      </c>
      <c r="L142" s="31">
        <v>0</v>
      </c>
      <c r="M142" s="36">
        <f t="shared" si="31"/>
        <v>0</v>
      </c>
      <c r="N142" s="31">
        <v>3219006</v>
      </c>
      <c r="O142" s="36">
        <f t="shared" si="32"/>
        <v>0.10584739162623412</v>
      </c>
      <c r="P142" s="31">
        <v>3026201</v>
      </c>
      <c r="Q142" s="31">
        <v>28764102</v>
      </c>
      <c r="R142" s="31">
        <v>27456522</v>
      </c>
      <c r="S142" s="31">
        <v>3026201</v>
      </c>
      <c r="T142" s="36">
        <f t="shared" si="33"/>
        <v>0.10520756045156564</v>
      </c>
      <c r="U142" s="36">
        <f t="shared" si="34"/>
        <v>6.3711894880743136E-2</v>
      </c>
    </row>
    <row r="143" spans="1:21" ht="13" x14ac:dyDescent="0.3">
      <c r="A143" s="17" t="s">
        <v>44</v>
      </c>
      <c r="B143" s="11" t="s">
        <v>260</v>
      </c>
      <c r="C143" s="10" t="s">
        <v>261</v>
      </c>
      <c r="D143" s="31">
        <v>28742126</v>
      </c>
      <c r="E143" s="31">
        <v>28742126</v>
      </c>
      <c r="F143" s="31">
        <v>5417128</v>
      </c>
      <c r="G143" s="36">
        <f t="shared" si="28"/>
        <v>0.18847346226232534</v>
      </c>
      <c r="H143" s="31">
        <v>0</v>
      </c>
      <c r="I143" s="36">
        <f t="shared" si="29"/>
        <v>0</v>
      </c>
      <c r="J143" s="31">
        <v>0</v>
      </c>
      <c r="K143" s="36">
        <f t="shared" si="30"/>
        <v>0</v>
      </c>
      <c r="L143" s="31">
        <v>0</v>
      </c>
      <c r="M143" s="36">
        <f t="shared" si="31"/>
        <v>0</v>
      </c>
      <c r="N143" s="31">
        <v>5417128</v>
      </c>
      <c r="O143" s="36">
        <f t="shared" si="32"/>
        <v>0.18847346226232534</v>
      </c>
      <c r="P143" s="31">
        <v>3753932</v>
      </c>
      <c r="Q143" s="31">
        <v>23961858</v>
      </c>
      <c r="R143" s="31">
        <v>24722090</v>
      </c>
      <c r="S143" s="31">
        <v>3753932</v>
      </c>
      <c r="T143" s="36">
        <f t="shared" si="33"/>
        <v>0.15666280970365487</v>
      </c>
      <c r="U143" s="36">
        <f t="shared" si="34"/>
        <v>0.44305437605156417</v>
      </c>
    </row>
    <row r="144" spans="1:21" ht="14" x14ac:dyDescent="0.3">
      <c r="A144" s="18" t="s">
        <v>0</v>
      </c>
      <c r="B144" s="13" t="s">
        <v>262</v>
      </c>
      <c r="C144" s="12" t="s">
        <v>0</v>
      </c>
      <c r="D144" s="32">
        <f>SUM(D138:D143)</f>
        <v>130881837</v>
      </c>
      <c r="E144" s="32">
        <f>SUM(E138:E143)</f>
        <v>130881837</v>
      </c>
      <c r="F144" s="32">
        <f>SUM(F138:F143)</f>
        <v>23292142</v>
      </c>
      <c r="G144" s="37">
        <f t="shared" si="28"/>
        <v>0.17796313479310349</v>
      </c>
      <c r="H144" s="32">
        <f>SUM(H138:H143)</f>
        <v>0</v>
      </c>
      <c r="I144" s="37">
        <f t="shared" si="29"/>
        <v>0</v>
      </c>
      <c r="J144" s="32">
        <f>SUM(J138:J143)</f>
        <v>0</v>
      </c>
      <c r="K144" s="37">
        <f t="shared" si="30"/>
        <v>0</v>
      </c>
      <c r="L144" s="32">
        <f>SUM(L138:L143)</f>
        <v>0</v>
      </c>
      <c r="M144" s="37">
        <f t="shared" si="31"/>
        <v>0</v>
      </c>
      <c r="N144" s="32">
        <v>23292142</v>
      </c>
      <c r="O144" s="37">
        <f t="shared" si="32"/>
        <v>0.17796313479310349</v>
      </c>
      <c r="P144" s="32">
        <f>SUM(P138:P143)</f>
        <v>20574936</v>
      </c>
      <c r="Q144" s="32">
        <f>SUM(Q138:Q143)</f>
        <v>127265377</v>
      </c>
      <c r="R144" s="32">
        <f>SUM(R138:R143)</f>
        <v>120124087</v>
      </c>
      <c r="S144" s="32">
        <f>SUM(S138:S143)</f>
        <v>20574936</v>
      </c>
      <c r="T144" s="37">
        <f t="shared" si="33"/>
        <v>0.16166954819141424</v>
      </c>
      <c r="U144" s="37">
        <f t="shared" si="34"/>
        <v>0.13206388588523432</v>
      </c>
    </row>
    <row r="145" spans="1:21" ht="13" x14ac:dyDescent="0.3">
      <c r="A145" s="17" t="s">
        <v>29</v>
      </c>
      <c r="B145" s="11" t="s">
        <v>263</v>
      </c>
      <c r="C145" s="10" t="s">
        <v>264</v>
      </c>
      <c r="D145" s="31">
        <v>32348083</v>
      </c>
      <c r="E145" s="31">
        <v>32348083</v>
      </c>
      <c r="F145" s="31">
        <v>5216254</v>
      </c>
      <c r="G145" s="36">
        <f t="shared" si="28"/>
        <v>0.16125388326720938</v>
      </c>
      <c r="H145" s="31">
        <v>0</v>
      </c>
      <c r="I145" s="36">
        <f t="shared" si="29"/>
        <v>0</v>
      </c>
      <c r="J145" s="31">
        <v>0</v>
      </c>
      <c r="K145" s="36">
        <f t="shared" si="30"/>
        <v>0</v>
      </c>
      <c r="L145" s="31">
        <v>0</v>
      </c>
      <c r="M145" s="36">
        <f t="shared" si="31"/>
        <v>0</v>
      </c>
      <c r="N145" s="31">
        <v>5216254</v>
      </c>
      <c r="O145" s="36">
        <f t="shared" si="32"/>
        <v>0.16125388326720938</v>
      </c>
      <c r="P145" s="31">
        <v>4834862</v>
      </c>
      <c r="Q145" s="31">
        <v>36574472</v>
      </c>
      <c r="R145" s="31">
        <v>35627823</v>
      </c>
      <c r="S145" s="31">
        <v>4834862</v>
      </c>
      <c r="T145" s="36">
        <f t="shared" si="33"/>
        <v>0.13219225693811792</v>
      </c>
      <c r="U145" s="36">
        <f t="shared" si="34"/>
        <v>7.8883740632100796E-2</v>
      </c>
    </row>
    <row r="146" spans="1:21" ht="13" x14ac:dyDescent="0.3">
      <c r="A146" s="17" t="s">
        <v>29</v>
      </c>
      <c r="B146" s="11" t="s">
        <v>265</v>
      </c>
      <c r="C146" s="10" t="s">
        <v>266</v>
      </c>
      <c r="D146" s="31">
        <v>34939374</v>
      </c>
      <c r="E146" s="31">
        <v>34939374</v>
      </c>
      <c r="F146" s="31">
        <v>9521504</v>
      </c>
      <c r="G146" s="36">
        <f t="shared" si="28"/>
        <v>0.27251501414993867</v>
      </c>
      <c r="H146" s="31">
        <v>0</v>
      </c>
      <c r="I146" s="36">
        <f t="shared" si="29"/>
        <v>0</v>
      </c>
      <c r="J146" s="31">
        <v>0</v>
      </c>
      <c r="K146" s="36">
        <f t="shared" si="30"/>
        <v>0</v>
      </c>
      <c r="L146" s="31">
        <v>0</v>
      </c>
      <c r="M146" s="36">
        <f t="shared" si="31"/>
        <v>0</v>
      </c>
      <c r="N146" s="31">
        <v>9521504</v>
      </c>
      <c r="O146" s="36">
        <f t="shared" si="32"/>
        <v>0.27251501414993867</v>
      </c>
      <c r="P146" s="31">
        <v>12892103</v>
      </c>
      <c r="Q146" s="31">
        <v>59618355</v>
      </c>
      <c r="R146" s="31">
        <v>66517536</v>
      </c>
      <c r="S146" s="31">
        <v>12892103</v>
      </c>
      <c r="T146" s="36">
        <f t="shared" si="33"/>
        <v>0.21624385644320446</v>
      </c>
      <c r="U146" s="36">
        <f t="shared" si="34"/>
        <v>-0.26144679421192962</v>
      </c>
    </row>
    <row r="147" spans="1:21" ht="13" x14ac:dyDescent="0.3">
      <c r="A147" s="17" t="s">
        <v>29</v>
      </c>
      <c r="B147" s="11" t="s">
        <v>267</v>
      </c>
      <c r="C147" s="10" t="s">
        <v>268</v>
      </c>
      <c r="D147" s="31">
        <v>24265771</v>
      </c>
      <c r="E147" s="31">
        <v>24265771</v>
      </c>
      <c r="F147" s="31">
        <v>2369862</v>
      </c>
      <c r="G147" s="36">
        <f t="shared" si="28"/>
        <v>9.7662753019469278E-2</v>
      </c>
      <c r="H147" s="31">
        <v>0</v>
      </c>
      <c r="I147" s="36">
        <f t="shared" si="29"/>
        <v>0</v>
      </c>
      <c r="J147" s="31">
        <v>0</v>
      </c>
      <c r="K147" s="36">
        <f t="shared" si="30"/>
        <v>0</v>
      </c>
      <c r="L147" s="31">
        <v>0</v>
      </c>
      <c r="M147" s="36">
        <f t="shared" si="31"/>
        <v>0</v>
      </c>
      <c r="N147" s="31">
        <v>2369862</v>
      </c>
      <c r="O147" s="36">
        <f t="shared" si="32"/>
        <v>9.7662753019469278E-2</v>
      </c>
      <c r="P147" s="31">
        <v>2568502</v>
      </c>
      <c r="Q147" s="31">
        <v>20470864</v>
      </c>
      <c r="R147" s="31">
        <v>25654017</v>
      </c>
      <c r="S147" s="31">
        <v>2568502</v>
      </c>
      <c r="T147" s="36">
        <f t="shared" si="33"/>
        <v>0.12547110859610028</v>
      </c>
      <c r="U147" s="36">
        <f t="shared" si="34"/>
        <v>-7.7336906881910195E-2</v>
      </c>
    </row>
    <row r="148" spans="1:21" ht="13" x14ac:dyDescent="0.3">
      <c r="A148" s="17" t="s">
        <v>29</v>
      </c>
      <c r="B148" s="11" t="s">
        <v>269</v>
      </c>
      <c r="C148" s="10" t="s">
        <v>270</v>
      </c>
      <c r="D148" s="31">
        <v>12892887</v>
      </c>
      <c r="E148" s="31">
        <v>12892887</v>
      </c>
      <c r="F148" s="31">
        <v>3410671</v>
      </c>
      <c r="G148" s="36">
        <f t="shared" si="28"/>
        <v>0.26453896633081481</v>
      </c>
      <c r="H148" s="31">
        <v>0</v>
      </c>
      <c r="I148" s="36">
        <f t="shared" si="29"/>
        <v>0</v>
      </c>
      <c r="J148" s="31">
        <v>0</v>
      </c>
      <c r="K148" s="36">
        <f t="shared" si="30"/>
        <v>0</v>
      </c>
      <c r="L148" s="31">
        <v>0</v>
      </c>
      <c r="M148" s="36">
        <f t="shared" si="31"/>
        <v>0</v>
      </c>
      <c r="N148" s="31">
        <v>3410671</v>
      </c>
      <c r="O148" s="36">
        <f t="shared" si="32"/>
        <v>0.26453896633081481</v>
      </c>
      <c r="P148" s="31">
        <v>3185987</v>
      </c>
      <c r="Q148" s="31">
        <v>36634871</v>
      </c>
      <c r="R148" s="31">
        <v>11730635</v>
      </c>
      <c r="S148" s="31">
        <v>3185987</v>
      </c>
      <c r="T148" s="36">
        <f t="shared" si="33"/>
        <v>8.6965967479454204E-2</v>
      </c>
      <c r="U148" s="36">
        <f t="shared" si="34"/>
        <v>7.0522572753749513E-2</v>
      </c>
    </row>
    <row r="149" spans="1:21" ht="13" x14ac:dyDescent="0.3">
      <c r="A149" s="17" t="s">
        <v>44</v>
      </c>
      <c r="B149" s="11" t="s">
        <v>271</v>
      </c>
      <c r="C149" s="10" t="s">
        <v>272</v>
      </c>
      <c r="D149" s="31">
        <v>67204499</v>
      </c>
      <c r="E149" s="31">
        <v>67204499</v>
      </c>
      <c r="F149" s="31">
        <v>16453738</v>
      </c>
      <c r="G149" s="36">
        <f t="shared" si="28"/>
        <v>0.24483090038361865</v>
      </c>
      <c r="H149" s="31">
        <v>0</v>
      </c>
      <c r="I149" s="36">
        <f t="shared" si="29"/>
        <v>0</v>
      </c>
      <c r="J149" s="31">
        <v>0</v>
      </c>
      <c r="K149" s="36">
        <f t="shared" si="30"/>
        <v>0</v>
      </c>
      <c r="L149" s="31">
        <v>0</v>
      </c>
      <c r="M149" s="36">
        <f t="shared" si="31"/>
        <v>0</v>
      </c>
      <c r="N149" s="31">
        <v>16453738</v>
      </c>
      <c r="O149" s="36">
        <f t="shared" si="32"/>
        <v>0.24483090038361865</v>
      </c>
      <c r="P149" s="31">
        <v>10637788</v>
      </c>
      <c r="Q149" s="31">
        <v>57840855</v>
      </c>
      <c r="R149" s="31">
        <v>58390215</v>
      </c>
      <c r="S149" s="31">
        <v>10637788</v>
      </c>
      <c r="T149" s="36">
        <f t="shared" si="33"/>
        <v>0.18391477788493962</v>
      </c>
      <c r="U149" s="36">
        <f t="shared" si="34"/>
        <v>0.54672550345992987</v>
      </c>
    </row>
    <row r="150" spans="1:21" ht="14" x14ac:dyDescent="0.3">
      <c r="A150" s="18" t="s">
        <v>0</v>
      </c>
      <c r="B150" s="13" t="s">
        <v>273</v>
      </c>
      <c r="C150" s="12" t="s">
        <v>0</v>
      </c>
      <c r="D150" s="32">
        <f>SUM(D145:D149)</f>
        <v>171650614</v>
      </c>
      <c r="E150" s="32">
        <f>SUM(E145:E149)</f>
        <v>171650614</v>
      </c>
      <c r="F150" s="32">
        <f>SUM(F145:F149)</f>
        <v>36972029</v>
      </c>
      <c r="G150" s="37">
        <f t="shared" si="28"/>
        <v>0.21539118409445362</v>
      </c>
      <c r="H150" s="32">
        <f>SUM(H145:H149)</f>
        <v>0</v>
      </c>
      <c r="I150" s="37">
        <f t="shared" si="29"/>
        <v>0</v>
      </c>
      <c r="J150" s="32">
        <f>SUM(J145:J149)</f>
        <v>0</v>
      </c>
      <c r="K150" s="37">
        <f t="shared" si="30"/>
        <v>0</v>
      </c>
      <c r="L150" s="32">
        <f>SUM(L145:L149)</f>
        <v>0</v>
      </c>
      <c r="M150" s="37">
        <f t="shared" si="31"/>
        <v>0</v>
      </c>
      <c r="N150" s="32">
        <v>36972029</v>
      </c>
      <c r="O150" s="37">
        <f t="shared" si="32"/>
        <v>0.21539118409445362</v>
      </c>
      <c r="P150" s="32">
        <f>SUM(P145:P149)</f>
        <v>34119242</v>
      </c>
      <c r="Q150" s="32">
        <f>SUM(Q145:Q149)</f>
        <v>211139417</v>
      </c>
      <c r="R150" s="32">
        <f>SUM(R145:R149)</f>
        <v>197920226</v>
      </c>
      <c r="S150" s="32">
        <f>SUM(S145:S149)</f>
        <v>34119242</v>
      </c>
      <c r="T150" s="37">
        <f t="shared" si="33"/>
        <v>0.1615957952559848</v>
      </c>
      <c r="U150" s="37">
        <f t="shared" si="34"/>
        <v>8.361226196056748E-2</v>
      </c>
    </row>
    <row r="151" spans="1:21" ht="13" x14ac:dyDescent="0.3">
      <c r="A151" s="17" t="s">
        <v>29</v>
      </c>
      <c r="B151" s="11" t="s">
        <v>274</v>
      </c>
      <c r="C151" s="10" t="s">
        <v>275</v>
      </c>
      <c r="D151" s="31">
        <v>9796049</v>
      </c>
      <c r="E151" s="31">
        <v>9796049</v>
      </c>
      <c r="F151" s="31">
        <v>1804834</v>
      </c>
      <c r="G151" s="36">
        <f t="shared" si="28"/>
        <v>0.18424101390264586</v>
      </c>
      <c r="H151" s="31">
        <v>0</v>
      </c>
      <c r="I151" s="36">
        <f t="shared" si="29"/>
        <v>0</v>
      </c>
      <c r="J151" s="31">
        <v>0</v>
      </c>
      <c r="K151" s="36">
        <f t="shared" si="30"/>
        <v>0</v>
      </c>
      <c r="L151" s="31">
        <v>0</v>
      </c>
      <c r="M151" s="36">
        <f t="shared" si="31"/>
        <v>0</v>
      </c>
      <c r="N151" s="31">
        <v>1804834</v>
      </c>
      <c r="O151" s="36">
        <f t="shared" si="32"/>
        <v>0.18424101390264586</v>
      </c>
      <c r="P151" s="31">
        <v>1421328</v>
      </c>
      <c r="Q151" s="31">
        <v>7725161</v>
      </c>
      <c r="R151" s="31">
        <v>8368636</v>
      </c>
      <c r="S151" s="31">
        <v>1421328</v>
      </c>
      <c r="T151" s="36">
        <f t="shared" si="33"/>
        <v>0.1839868450638116</v>
      </c>
      <c r="U151" s="36">
        <f t="shared" si="34"/>
        <v>0.26982230702554233</v>
      </c>
    </row>
    <row r="152" spans="1:21" ht="13" x14ac:dyDescent="0.3">
      <c r="A152" s="17" t="s">
        <v>29</v>
      </c>
      <c r="B152" s="11" t="s">
        <v>276</v>
      </c>
      <c r="C152" s="10" t="s">
        <v>277</v>
      </c>
      <c r="D152" s="31">
        <v>100887500</v>
      </c>
      <c r="E152" s="31">
        <v>100887500</v>
      </c>
      <c r="F152" s="31">
        <v>19337243</v>
      </c>
      <c r="G152" s="36">
        <f t="shared" si="28"/>
        <v>0.19167134679717507</v>
      </c>
      <c r="H152" s="31">
        <v>0</v>
      </c>
      <c r="I152" s="36">
        <f t="shared" si="29"/>
        <v>0</v>
      </c>
      <c r="J152" s="31">
        <v>0</v>
      </c>
      <c r="K152" s="36">
        <f t="shared" si="30"/>
        <v>0</v>
      </c>
      <c r="L152" s="31">
        <v>0</v>
      </c>
      <c r="M152" s="36">
        <f t="shared" si="31"/>
        <v>0</v>
      </c>
      <c r="N152" s="31">
        <v>19337243</v>
      </c>
      <c r="O152" s="36">
        <f t="shared" si="32"/>
        <v>0.19167134679717507</v>
      </c>
      <c r="P152" s="31">
        <v>18616530</v>
      </c>
      <c r="Q152" s="31">
        <v>96680100</v>
      </c>
      <c r="R152" s="31">
        <v>94391817</v>
      </c>
      <c r="S152" s="31">
        <v>18616530</v>
      </c>
      <c r="T152" s="36">
        <f t="shared" si="33"/>
        <v>0.19255803417662995</v>
      </c>
      <c r="U152" s="36">
        <f t="shared" si="34"/>
        <v>3.8713605596746525E-2</v>
      </c>
    </row>
    <row r="153" spans="1:21" ht="13" x14ac:dyDescent="0.3">
      <c r="A153" s="17" t="s">
        <v>29</v>
      </c>
      <c r="B153" s="11" t="s">
        <v>278</v>
      </c>
      <c r="C153" s="10" t="s">
        <v>279</v>
      </c>
      <c r="D153" s="31">
        <v>27526330</v>
      </c>
      <c r="E153" s="31">
        <v>27526330</v>
      </c>
      <c r="F153" s="31">
        <v>4723905</v>
      </c>
      <c r="G153" s="36">
        <f t="shared" si="28"/>
        <v>0.17161405098318591</v>
      </c>
      <c r="H153" s="31">
        <v>0</v>
      </c>
      <c r="I153" s="36">
        <f t="shared" si="29"/>
        <v>0</v>
      </c>
      <c r="J153" s="31">
        <v>0</v>
      </c>
      <c r="K153" s="36">
        <f t="shared" si="30"/>
        <v>0</v>
      </c>
      <c r="L153" s="31">
        <v>0</v>
      </c>
      <c r="M153" s="36">
        <f t="shared" si="31"/>
        <v>0</v>
      </c>
      <c r="N153" s="31">
        <v>4723905</v>
      </c>
      <c r="O153" s="36">
        <f t="shared" si="32"/>
        <v>0.17161405098318591</v>
      </c>
      <c r="P153" s="31">
        <v>4357128</v>
      </c>
      <c r="Q153" s="31">
        <v>27177500</v>
      </c>
      <c r="R153" s="31">
        <v>24986100</v>
      </c>
      <c r="S153" s="31">
        <v>4357128</v>
      </c>
      <c r="T153" s="36">
        <f t="shared" si="33"/>
        <v>0.16032114800846289</v>
      </c>
      <c r="U153" s="36">
        <f t="shared" si="34"/>
        <v>8.4178614904129478E-2</v>
      </c>
    </row>
    <row r="154" spans="1:21" ht="13" x14ac:dyDescent="0.3">
      <c r="A154" s="17" t="s">
        <v>29</v>
      </c>
      <c r="B154" s="11" t="s">
        <v>280</v>
      </c>
      <c r="C154" s="10" t="s">
        <v>281</v>
      </c>
      <c r="D154" s="31">
        <v>5591490</v>
      </c>
      <c r="E154" s="31">
        <v>5591490</v>
      </c>
      <c r="F154" s="31">
        <v>1078330</v>
      </c>
      <c r="G154" s="36">
        <f t="shared" si="28"/>
        <v>0.19285199472770229</v>
      </c>
      <c r="H154" s="31">
        <v>0</v>
      </c>
      <c r="I154" s="36">
        <f t="shared" si="29"/>
        <v>0</v>
      </c>
      <c r="J154" s="31">
        <v>0</v>
      </c>
      <c r="K154" s="36">
        <f t="shared" si="30"/>
        <v>0</v>
      </c>
      <c r="L154" s="31">
        <v>0</v>
      </c>
      <c r="M154" s="36">
        <f t="shared" si="31"/>
        <v>0</v>
      </c>
      <c r="N154" s="31">
        <v>1078330</v>
      </c>
      <c r="O154" s="36">
        <f t="shared" si="32"/>
        <v>0.19285199472770229</v>
      </c>
      <c r="P154" s="31">
        <v>1112050</v>
      </c>
      <c r="Q154" s="31">
        <v>8155286</v>
      </c>
      <c r="R154" s="31">
        <v>6713806</v>
      </c>
      <c r="S154" s="31">
        <v>1112050</v>
      </c>
      <c r="T154" s="36">
        <f t="shared" si="33"/>
        <v>0.13635941155221287</v>
      </c>
      <c r="U154" s="36">
        <f t="shared" si="34"/>
        <v>-3.0322377590935701E-2</v>
      </c>
    </row>
    <row r="155" spans="1:21" ht="13" x14ac:dyDescent="0.3">
      <c r="A155" s="17" t="s">
        <v>29</v>
      </c>
      <c r="B155" s="11" t="s">
        <v>282</v>
      </c>
      <c r="C155" s="10" t="s">
        <v>283</v>
      </c>
      <c r="D155" s="31">
        <v>17023288</v>
      </c>
      <c r="E155" s="31">
        <v>17023288</v>
      </c>
      <c r="F155" s="31">
        <v>3695104</v>
      </c>
      <c r="G155" s="36">
        <f t="shared" si="28"/>
        <v>0.21706170981775083</v>
      </c>
      <c r="H155" s="31">
        <v>0</v>
      </c>
      <c r="I155" s="36">
        <f t="shared" si="29"/>
        <v>0</v>
      </c>
      <c r="J155" s="31">
        <v>0</v>
      </c>
      <c r="K155" s="36">
        <f t="shared" si="30"/>
        <v>0</v>
      </c>
      <c r="L155" s="31">
        <v>0</v>
      </c>
      <c r="M155" s="36">
        <f t="shared" si="31"/>
        <v>0</v>
      </c>
      <c r="N155" s="31">
        <v>3695104</v>
      </c>
      <c r="O155" s="36">
        <f t="shared" si="32"/>
        <v>0.21706170981775083</v>
      </c>
      <c r="P155" s="31">
        <v>7303190</v>
      </c>
      <c r="Q155" s="31">
        <v>16501105</v>
      </c>
      <c r="R155" s="31">
        <v>19396536</v>
      </c>
      <c r="S155" s="31">
        <v>7303190</v>
      </c>
      <c r="T155" s="36">
        <f t="shared" si="33"/>
        <v>0.44258793577763428</v>
      </c>
      <c r="U155" s="36">
        <f t="shared" si="34"/>
        <v>-0.49404246637428306</v>
      </c>
    </row>
    <row r="156" spans="1:21" ht="13" x14ac:dyDescent="0.3">
      <c r="A156" s="17" t="s">
        <v>44</v>
      </c>
      <c r="B156" s="11" t="s">
        <v>284</v>
      </c>
      <c r="C156" s="10" t="s">
        <v>285</v>
      </c>
      <c r="D156" s="31">
        <v>40490829</v>
      </c>
      <c r="E156" s="31">
        <v>40490829</v>
      </c>
      <c r="F156" s="31">
        <v>6266627</v>
      </c>
      <c r="G156" s="36">
        <f t="shared" si="28"/>
        <v>0.15476657689572126</v>
      </c>
      <c r="H156" s="31">
        <v>0</v>
      </c>
      <c r="I156" s="36">
        <f t="shared" si="29"/>
        <v>0</v>
      </c>
      <c r="J156" s="31">
        <v>0</v>
      </c>
      <c r="K156" s="36">
        <f t="shared" si="30"/>
        <v>0</v>
      </c>
      <c r="L156" s="31">
        <v>0</v>
      </c>
      <c r="M156" s="36">
        <f t="shared" si="31"/>
        <v>0</v>
      </c>
      <c r="N156" s="31">
        <v>6266627</v>
      </c>
      <c r="O156" s="36">
        <f t="shared" si="32"/>
        <v>0.15476657689572126</v>
      </c>
      <c r="P156" s="31">
        <v>4198920</v>
      </c>
      <c r="Q156" s="31">
        <v>19710982</v>
      </c>
      <c r="R156" s="31">
        <v>20030198</v>
      </c>
      <c r="S156" s="31">
        <v>4198920</v>
      </c>
      <c r="T156" s="36">
        <f t="shared" si="33"/>
        <v>0.21302439421841082</v>
      </c>
      <c r="U156" s="36">
        <f t="shared" si="34"/>
        <v>0.49243781734350733</v>
      </c>
    </row>
    <row r="157" spans="1:21" ht="14" x14ac:dyDescent="0.3">
      <c r="A157" s="18" t="s">
        <v>0</v>
      </c>
      <c r="B157" s="13" t="s">
        <v>286</v>
      </c>
      <c r="C157" s="12" t="s">
        <v>0</v>
      </c>
      <c r="D157" s="32">
        <f>SUM(D151:D156)</f>
        <v>201315486</v>
      </c>
      <c r="E157" s="32">
        <f>SUM(E151:E156)</f>
        <v>201315486</v>
      </c>
      <c r="F157" s="32">
        <f>SUM(F151:F156)</f>
        <v>36906043</v>
      </c>
      <c r="G157" s="37">
        <f t="shared" si="28"/>
        <v>0.18332441151596257</v>
      </c>
      <c r="H157" s="32">
        <f>SUM(H151:H156)</f>
        <v>0</v>
      </c>
      <c r="I157" s="37">
        <f t="shared" si="29"/>
        <v>0</v>
      </c>
      <c r="J157" s="32">
        <f>SUM(J151:J156)</f>
        <v>0</v>
      </c>
      <c r="K157" s="37">
        <f t="shared" si="30"/>
        <v>0</v>
      </c>
      <c r="L157" s="32">
        <f>SUM(L151:L156)</f>
        <v>0</v>
      </c>
      <c r="M157" s="37">
        <f t="shared" si="31"/>
        <v>0</v>
      </c>
      <c r="N157" s="32">
        <v>36906043</v>
      </c>
      <c r="O157" s="37">
        <f t="shared" si="32"/>
        <v>0.18332441151596257</v>
      </c>
      <c r="P157" s="32">
        <f>SUM(P151:P156)</f>
        <v>37009146</v>
      </c>
      <c r="Q157" s="32">
        <f>SUM(Q151:Q156)</f>
        <v>175950134</v>
      </c>
      <c r="R157" s="32">
        <f>SUM(R151:R156)</f>
        <v>173887093</v>
      </c>
      <c r="S157" s="32">
        <f>SUM(S151:S156)</f>
        <v>37009146</v>
      </c>
      <c r="T157" s="37">
        <f t="shared" si="33"/>
        <v>0.21033883384254767</v>
      </c>
      <c r="U157" s="37">
        <f t="shared" si="34"/>
        <v>-2.7858789284140872E-3</v>
      </c>
    </row>
    <row r="158" spans="1:21" ht="13" x14ac:dyDescent="0.3">
      <c r="A158" s="17" t="s">
        <v>29</v>
      </c>
      <c r="B158" s="11" t="s">
        <v>287</v>
      </c>
      <c r="C158" s="10" t="s">
        <v>288</v>
      </c>
      <c r="D158" s="31">
        <v>22163992</v>
      </c>
      <c r="E158" s="31">
        <v>22163992</v>
      </c>
      <c r="F158" s="31">
        <v>3733021</v>
      </c>
      <c r="G158" s="36">
        <f t="shared" si="28"/>
        <v>0.16842728512083924</v>
      </c>
      <c r="H158" s="31">
        <v>0</v>
      </c>
      <c r="I158" s="36">
        <f t="shared" si="29"/>
        <v>0</v>
      </c>
      <c r="J158" s="31">
        <v>0</v>
      </c>
      <c r="K158" s="36">
        <f t="shared" si="30"/>
        <v>0</v>
      </c>
      <c r="L158" s="31">
        <v>0</v>
      </c>
      <c r="M158" s="36">
        <f t="shared" si="31"/>
        <v>0</v>
      </c>
      <c r="N158" s="31">
        <v>3733021</v>
      </c>
      <c r="O158" s="36">
        <f t="shared" si="32"/>
        <v>0.16842728512083924</v>
      </c>
      <c r="P158" s="31">
        <v>3905665</v>
      </c>
      <c r="Q158" s="31">
        <v>23148227</v>
      </c>
      <c r="R158" s="31">
        <v>22973691</v>
      </c>
      <c r="S158" s="31">
        <v>3905665</v>
      </c>
      <c r="T158" s="36">
        <f t="shared" si="33"/>
        <v>0.16872415325804435</v>
      </c>
      <c r="U158" s="36">
        <f t="shared" si="34"/>
        <v>-4.4203483913750952E-2</v>
      </c>
    </row>
    <row r="159" spans="1:21" ht="13" x14ac:dyDescent="0.3">
      <c r="A159" s="17" t="s">
        <v>29</v>
      </c>
      <c r="B159" s="11" t="s">
        <v>289</v>
      </c>
      <c r="C159" s="10" t="s">
        <v>290</v>
      </c>
      <c r="D159" s="31">
        <v>106060184</v>
      </c>
      <c r="E159" s="31">
        <v>106060184</v>
      </c>
      <c r="F159" s="31">
        <v>25525186</v>
      </c>
      <c r="G159" s="36">
        <f t="shared" si="28"/>
        <v>0.24066699714569606</v>
      </c>
      <c r="H159" s="31">
        <v>0</v>
      </c>
      <c r="I159" s="36">
        <f t="shared" si="29"/>
        <v>0</v>
      </c>
      <c r="J159" s="31">
        <v>0</v>
      </c>
      <c r="K159" s="36">
        <f t="shared" si="30"/>
        <v>0</v>
      </c>
      <c r="L159" s="31">
        <v>0</v>
      </c>
      <c r="M159" s="36">
        <f t="shared" si="31"/>
        <v>0</v>
      </c>
      <c r="N159" s="31">
        <v>25525186</v>
      </c>
      <c r="O159" s="36">
        <f t="shared" si="32"/>
        <v>0.24066699714569606</v>
      </c>
      <c r="P159" s="31">
        <v>16471941</v>
      </c>
      <c r="Q159" s="31">
        <v>102062432</v>
      </c>
      <c r="R159" s="31">
        <v>99787196</v>
      </c>
      <c r="S159" s="31">
        <v>16471941</v>
      </c>
      <c r="T159" s="36">
        <f t="shared" si="33"/>
        <v>0.16139083379866942</v>
      </c>
      <c r="U159" s="36">
        <f t="shared" si="34"/>
        <v>0.54961616241826028</v>
      </c>
    </row>
    <row r="160" spans="1:21" ht="13" x14ac:dyDescent="0.3">
      <c r="A160" s="17" t="s">
        <v>29</v>
      </c>
      <c r="B160" s="11" t="s">
        <v>291</v>
      </c>
      <c r="C160" s="10" t="s">
        <v>292</v>
      </c>
      <c r="D160" s="31">
        <v>18484358</v>
      </c>
      <c r="E160" s="31">
        <v>18484358</v>
      </c>
      <c r="F160" s="31">
        <v>5196130</v>
      </c>
      <c r="G160" s="36">
        <f t="shared" si="28"/>
        <v>0.28110957383534768</v>
      </c>
      <c r="H160" s="31">
        <v>0</v>
      </c>
      <c r="I160" s="36">
        <f t="shared" si="29"/>
        <v>0</v>
      </c>
      <c r="J160" s="31">
        <v>0</v>
      </c>
      <c r="K160" s="36">
        <f t="shared" si="30"/>
        <v>0</v>
      </c>
      <c r="L160" s="31">
        <v>0</v>
      </c>
      <c r="M160" s="36">
        <f t="shared" si="31"/>
        <v>0</v>
      </c>
      <c r="N160" s="31">
        <v>5196130</v>
      </c>
      <c r="O160" s="36">
        <f t="shared" si="32"/>
        <v>0.28110957383534768</v>
      </c>
      <c r="P160" s="31">
        <v>6319993</v>
      </c>
      <c r="Q160" s="31">
        <v>21468234</v>
      </c>
      <c r="R160" s="31">
        <v>24701108</v>
      </c>
      <c r="S160" s="31">
        <v>6319993</v>
      </c>
      <c r="T160" s="36">
        <f t="shared" si="33"/>
        <v>0.29438811781164675</v>
      </c>
      <c r="U160" s="36">
        <f t="shared" si="34"/>
        <v>-0.17782662101049795</v>
      </c>
    </row>
    <row r="161" spans="1:21" ht="13" x14ac:dyDescent="0.3">
      <c r="A161" s="17" t="s">
        <v>29</v>
      </c>
      <c r="B161" s="11" t="s">
        <v>293</v>
      </c>
      <c r="C161" s="10" t="s">
        <v>294</v>
      </c>
      <c r="D161" s="31">
        <v>13966977</v>
      </c>
      <c r="E161" s="31">
        <v>13966977</v>
      </c>
      <c r="F161" s="31">
        <v>3912998</v>
      </c>
      <c r="G161" s="36">
        <f t="shared" si="28"/>
        <v>0.28016069619073619</v>
      </c>
      <c r="H161" s="31">
        <v>0</v>
      </c>
      <c r="I161" s="36">
        <f t="shared" si="29"/>
        <v>0</v>
      </c>
      <c r="J161" s="31">
        <v>0</v>
      </c>
      <c r="K161" s="36">
        <f t="shared" si="30"/>
        <v>0</v>
      </c>
      <c r="L161" s="31">
        <v>0</v>
      </c>
      <c r="M161" s="36">
        <f t="shared" si="31"/>
        <v>0</v>
      </c>
      <c r="N161" s="31">
        <v>3912998</v>
      </c>
      <c r="O161" s="36">
        <f t="shared" si="32"/>
        <v>0.28016069619073619</v>
      </c>
      <c r="P161" s="31">
        <v>1531300</v>
      </c>
      <c r="Q161" s="31">
        <v>10017143</v>
      </c>
      <c r="R161" s="31">
        <v>15089824</v>
      </c>
      <c r="S161" s="31">
        <v>1531300</v>
      </c>
      <c r="T161" s="36">
        <f t="shared" si="33"/>
        <v>0.15286793849304137</v>
      </c>
      <c r="U161" s="36">
        <f t="shared" si="34"/>
        <v>1.5553438255077383</v>
      </c>
    </row>
    <row r="162" spans="1:21" ht="13" x14ac:dyDescent="0.3">
      <c r="A162" s="17" t="s">
        <v>44</v>
      </c>
      <c r="B162" s="11" t="s">
        <v>295</v>
      </c>
      <c r="C162" s="10" t="s">
        <v>296</v>
      </c>
      <c r="D162" s="31">
        <v>239252236</v>
      </c>
      <c r="E162" s="31">
        <v>239252236</v>
      </c>
      <c r="F162" s="31">
        <v>56495212</v>
      </c>
      <c r="G162" s="36">
        <f t="shared" si="28"/>
        <v>0.23613243054497512</v>
      </c>
      <c r="H162" s="31">
        <v>0</v>
      </c>
      <c r="I162" s="36">
        <f t="shared" si="29"/>
        <v>0</v>
      </c>
      <c r="J162" s="31">
        <v>0</v>
      </c>
      <c r="K162" s="36">
        <f t="shared" si="30"/>
        <v>0</v>
      </c>
      <c r="L162" s="31">
        <v>0</v>
      </c>
      <c r="M162" s="36">
        <f t="shared" si="31"/>
        <v>0</v>
      </c>
      <c r="N162" s="31">
        <v>56495212</v>
      </c>
      <c r="O162" s="36">
        <f t="shared" si="32"/>
        <v>0.23613243054497512</v>
      </c>
      <c r="P162" s="31">
        <v>50291184</v>
      </c>
      <c r="Q162" s="31">
        <v>181569643</v>
      </c>
      <c r="R162" s="31">
        <v>222162331</v>
      </c>
      <c r="S162" s="31">
        <v>50291184</v>
      </c>
      <c r="T162" s="36">
        <f t="shared" si="33"/>
        <v>0.2769801337330382</v>
      </c>
      <c r="U162" s="36">
        <f t="shared" si="34"/>
        <v>0.12336213838194787</v>
      </c>
    </row>
    <row r="163" spans="1:21" ht="14" x14ac:dyDescent="0.3">
      <c r="A163" s="18" t="s">
        <v>0</v>
      </c>
      <c r="B163" s="13" t="s">
        <v>297</v>
      </c>
      <c r="C163" s="12" t="s">
        <v>0</v>
      </c>
      <c r="D163" s="32">
        <f>SUM(D158:D162)</f>
        <v>399927747</v>
      </c>
      <c r="E163" s="32">
        <f>SUM(E158:E162)</f>
        <v>399927747</v>
      </c>
      <c r="F163" s="32">
        <f>SUM(F158:F162)</f>
        <v>94862547</v>
      </c>
      <c r="G163" s="37">
        <f t="shared" si="28"/>
        <v>0.23719921338691211</v>
      </c>
      <c r="H163" s="32">
        <f>SUM(H158:H162)</f>
        <v>0</v>
      </c>
      <c r="I163" s="37">
        <f t="shared" si="29"/>
        <v>0</v>
      </c>
      <c r="J163" s="32">
        <f>SUM(J158:J162)</f>
        <v>0</v>
      </c>
      <c r="K163" s="37">
        <f t="shared" si="30"/>
        <v>0</v>
      </c>
      <c r="L163" s="32">
        <f>SUM(L158:L162)</f>
        <v>0</v>
      </c>
      <c r="M163" s="37">
        <f t="shared" si="31"/>
        <v>0</v>
      </c>
      <c r="N163" s="32">
        <v>94862547</v>
      </c>
      <c r="O163" s="37">
        <f t="shared" si="32"/>
        <v>0.23719921338691211</v>
      </c>
      <c r="P163" s="32">
        <f>SUM(P158:P162)</f>
        <v>78520083</v>
      </c>
      <c r="Q163" s="32">
        <f>SUM(Q158:Q162)</f>
        <v>338265679</v>
      </c>
      <c r="R163" s="32">
        <f>SUM(R158:R162)</f>
        <v>384714150</v>
      </c>
      <c r="S163" s="32">
        <f>SUM(S158:S162)</f>
        <v>78520083</v>
      </c>
      <c r="T163" s="37">
        <f t="shared" si="33"/>
        <v>0.23212547968840788</v>
      </c>
      <c r="U163" s="37">
        <f t="shared" si="34"/>
        <v>0.20813100770665249</v>
      </c>
    </row>
    <row r="164" spans="1:21" ht="13" x14ac:dyDescent="0.3">
      <c r="A164" s="17" t="s">
        <v>29</v>
      </c>
      <c r="B164" s="11" t="s">
        <v>298</v>
      </c>
      <c r="C164" s="10" t="s">
        <v>299</v>
      </c>
      <c r="D164" s="31">
        <v>25948224</v>
      </c>
      <c r="E164" s="31">
        <v>25948224</v>
      </c>
      <c r="F164" s="31">
        <v>6501051</v>
      </c>
      <c r="G164" s="36">
        <f t="shared" si="28"/>
        <v>0.25053934327066085</v>
      </c>
      <c r="H164" s="31">
        <v>0</v>
      </c>
      <c r="I164" s="36">
        <f t="shared" si="29"/>
        <v>0</v>
      </c>
      <c r="J164" s="31">
        <v>0</v>
      </c>
      <c r="K164" s="36">
        <f t="shared" si="30"/>
        <v>0</v>
      </c>
      <c r="L164" s="31">
        <v>0</v>
      </c>
      <c r="M164" s="36">
        <f t="shared" si="31"/>
        <v>0</v>
      </c>
      <c r="N164" s="31">
        <v>6501051</v>
      </c>
      <c r="O164" s="36">
        <f t="shared" si="32"/>
        <v>0.25053934327066085</v>
      </c>
      <c r="P164" s="31">
        <v>5452377</v>
      </c>
      <c r="Q164" s="31">
        <v>27564402</v>
      </c>
      <c r="R164" s="31">
        <v>29097276</v>
      </c>
      <c r="S164" s="31">
        <v>5452377</v>
      </c>
      <c r="T164" s="36">
        <f t="shared" si="33"/>
        <v>0.19780501677489684</v>
      </c>
      <c r="U164" s="36">
        <f t="shared" si="34"/>
        <v>0.19233336212811403</v>
      </c>
    </row>
    <row r="165" spans="1:21" ht="13" x14ac:dyDescent="0.3">
      <c r="A165" s="17" t="s">
        <v>29</v>
      </c>
      <c r="B165" s="11" t="s">
        <v>300</v>
      </c>
      <c r="C165" s="10" t="s">
        <v>301</v>
      </c>
      <c r="D165" s="31">
        <v>17378627</v>
      </c>
      <c r="E165" s="31">
        <v>17378627</v>
      </c>
      <c r="F165" s="31">
        <v>2925044</v>
      </c>
      <c r="G165" s="36">
        <f t="shared" si="28"/>
        <v>0.16831272113729123</v>
      </c>
      <c r="H165" s="31">
        <v>0</v>
      </c>
      <c r="I165" s="36">
        <f t="shared" si="29"/>
        <v>0</v>
      </c>
      <c r="J165" s="31">
        <v>0</v>
      </c>
      <c r="K165" s="36">
        <f t="shared" si="30"/>
        <v>0</v>
      </c>
      <c r="L165" s="31">
        <v>0</v>
      </c>
      <c r="M165" s="36">
        <f t="shared" si="31"/>
        <v>0</v>
      </c>
      <c r="N165" s="31">
        <v>2925044</v>
      </c>
      <c r="O165" s="36">
        <f t="shared" si="32"/>
        <v>0.16831272113729123</v>
      </c>
      <c r="P165" s="31">
        <v>2972118</v>
      </c>
      <c r="Q165" s="31">
        <v>19363584</v>
      </c>
      <c r="R165" s="31">
        <v>21075764</v>
      </c>
      <c r="S165" s="31">
        <v>2972118</v>
      </c>
      <c r="T165" s="36">
        <f t="shared" si="33"/>
        <v>0.15349007704358864</v>
      </c>
      <c r="U165" s="36">
        <f t="shared" si="34"/>
        <v>-1.5838536693361438E-2</v>
      </c>
    </row>
    <row r="166" spans="1:21" ht="13" x14ac:dyDescent="0.3">
      <c r="A166" s="17" t="s">
        <v>29</v>
      </c>
      <c r="B166" s="11" t="s">
        <v>302</v>
      </c>
      <c r="C166" s="10" t="s">
        <v>303</v>
      </c>
      <c r="D166" s="31">
        <v>38618304</v>
      </c>
      <c r="E166" s="31">
        <v>38618304</v>
      </c>
      <c r="F166" s="31">
        <v>5447004</v>
      </c>
      <c r="G166" s="36">
        <f t="shared" si="28"/>
        <v>0.14104720911617455</v>
      </c>
      <c r="H166" s="31">
        <v>0</v>
      </c>
      <c r="I166" s="36">
        <f t="shared" si="29"/>
        <v>0</v>
      </c>
      <c r="J166" s="31">
        <v>0</v>
      </c>
      <c r="K166" s="36">
        <f t="shared" si="30"/>
        <v>0</v>
      </c>
      <c r="L166" s="31">
        <v>0</v>
      </c>
      <c r="M166" s="36">
        <f t="shared" si="31"/>
        <v>0</v>
      </c>
      <c r="N166" s="31">
        <v>5447004</v>
      </c>
      <c r="O166" s="36">
        <f t="shared" si="32"/>
        <v>0.14104720911617455</v>
      </c>
      <c r="P166" s="31">
        <v>3758474</v>
      </c>
      <c r="Q166" s="31">
        <v>49563691</v>
      </c>
      <c r="R166" s="31">
        <v>41923946</v>
      </c>
      <c r="S166" s="31">
        <v>3758474</v>
      </c>
      <c r="T166" s="36">
        <f t="shared" si="33"/>
        <v>7.5831196671773293E-2</v>
      </c>
      <c r="U166" s="36">
        <f t="shared" si="34"/>
        <v>0.44925946008938733</v>
      </c>
    </row>
    <row r="167" spans="1:21" ht="13" x14ac:dyDescent="0.3">
      <c r="A167" s="17" t="s">
        <v>29</v>
      </c>
      <c r="B167" s="11" t="s">
        <v>304</v>
      </c>
      <c r="C167" s="10" t="s">
        <v>305</v>
      </c>
      <c r="D167" s="31">
        <v>23598198</v>
      </c>
      <c r="E167" s="31">
        <v>23598198</v>
      </c>
      <c r="F167" s="31">
        <v>1293074</v>
      </c>
      <c r="G167" s="36">
        <f t="shared" si="28"/>
        <v>5.4795455144498746E-2</v>
      </c>
      <c r="H167" s="31">
        <v>0</v>
      </c>
      <c r="I167" s="36">
        <f t="shared" si="29"/>
        <v>0</v>
      </c>
      <c r="J167" s="31">
        <v>0</v>
      </c>
      <c r="K167" s="36">
        <f t="shared" si="30"/>
        <v>0</v>
      </c>
      <c r="L167" s="31">
        <v>0</v>
      </c>
      <c r="M167" s="36">
        <f t="shared" si="31"/>
        <v>0</v>
      </c>
      <c r="N167" s="31">
        <v>1293074</v>
      </c>
      <c r="O167" s="36">
        <f t="shared" si="32"/>
        <v>5.4795455144498746E-2</v>
      </c>
      <c r="P167" s="31">
        <v>1760578</v>
      </c>
      <c r="Q167" s="31">
        <v>22299093</v>
      </c>
      <c r="R167" s="31">
        <v>22290091</v>
      </c>
      <c r="S167" s="31">
        <v>1760578</v>
      </c>
      <c r="T167" s="36">
        <f t="shared" si="33"/>
        <v>7.8952897321877616E-2</v>
      </c>
      <c r="U167" s="36">
        <f t="shared" si="34"/>
        <v>-0.26554006695528398</v>
      </c>
    </row>
    <row r="168" spans="1:21" ht="13" x14ac:dyDescent="0.3">
      <c r="A168" s="17" t="s">
        <v>44</v>
      </c>
      <c r="B168" s="11" t="s">
        <v>306</v>
      </c>
      <c r="C168" s="10" t="s">
        <v>307</v>
      </c>
      <c r="D168" s="31">
        <v>167381526</v>
      </c>
      <c r="E168" s="31">
        <v>167381526</v>
      </c>
      <c r="F168" s="31">
        <v>17781185</v>
      </c>
      <c r="G168" s="36">
        <f t="shared" si="28"/>
        <v>0.10623146666735492</v>
      </c>
      <c r="H168" s="31">
        <v>0</v>
      </c>
      <c r="I168" s="36">
        <f t="shared" si="29"/>
        <v>0</v>
      </c>
      <c r="J168" s="31">
        <v>0</v>
      </c>
      <c r="K168" s="36">
        <f t="shared" si="30"/>
        <v>0</v>
      </c>
      <c r="L168" s="31">
        <v>0</v>
      </c>
      <c r="M168" s="36">
        <f t="shared" si="31"/>
        <v>0</v>
      </c>
      <c r="N168" s="31">
        <v>17781185</v>
      </c>
      <c r="O168" s="36">
        <f t="shared" si="32"/>
        <v>0.10623146666735492</v>
      </c>
      <c r="P168" s="31">
        <v>16599403</v>
      </c>
      <c r="Q168" s="31">
        <v>156968950</v>
      </c>
      <c r="R168" s="31">
        <v>166616132</v>
      </c>
      <c r="S168" s="31">
        <v>16599403</v>
      </c>
      <c r="T168" s="36">
        <f t="shared" si="33"/>
        <v>0.10574959570029614</v>
      </c>
      <c r="U168" s="36">
        <f t="shared" si="34"/>
        <v>7.1194247166599833E-2</v>
      </c>
    </row>
    <row r="169" spans="1:21" ht="14" x14ac:dyDescent="0.3">
      <c r="A169" s="18" t="s">
        <v>0</v>
      </c>
      <c r="B169" s="13" t="s">
        <v>308</v>
      </c>
      <c r="C169" s="12" t="s">
        <v>0</v>
      </c>
      <c r="D169" s="32">
        <f>SUM(D164:D168)</f>
        <v>272924879</v>
      </c>
      <c r="E169" s="32">
        <f>SUM(E164:E168)</f>
        <v>272924879</v>
      </c>
      <c r="F169" s="32">
        <f>SUM(F164:F168)</f>
        <v>33947358</v>
      </c>
      <c r="G169" s="37">
        <f t="shared" si="28"/>
        <v>0.12438352313055344</v>
      </c>
      <c r="H169" s="32">
        <f>SUM(H164:H168)</f>
        <v>0</v>
      </c>
      <c r="I169" s="37">
        <f t="shared" si="29"/>
        <v>0</v>
      </c>
      <c r="J169" s="32">
        <f>SUM(J164:J168)</f>
        <v>0</v>
      </c>
      <c r="K169" s="37">
        <f t="shared" si="30"/>
        <v>0</v>
      </c>
      <c r="L169" s="32">
        <f>SUM(L164:L168)</f>
        <v>0</v>
      </c>
      <c r="M169" s="37">
        <f t="shared" si="31"/>
        <v>0</v>
      </c>
      <c r="N169" s="32">
        <v>33947358</v>
      </c>
      <c r="O169" s="37">
        <f t="shared" si="32"/>
        <v>0.12438352313055344</v>
      </c>
      <c r="P169" s="32">
        <f>SUM(P164:P168)</f>
        <v>30542950</v>
      </c>
      <c r="Q169" s="32">
        <f>SUM(Q164:Q168)</f>
        <v>275759720</v>
      </c>
      <c r="R169" s="32">
        <f>SUM(R164:R168)</f>
        <v>281003209</v>
      </c>
      <c r="S169" s="32">
        <f>SUM(S164:S168)</f>
        <v>30542950</v>
      </c>
      <c r="T169" s="37">
        <f t="shared" si="33"/>
        <v>0.11075928710690597</v>
      </c>
      <c r="U169" s="37">
        <f t="shared" si="34"/>
        <v>0.11146297263361915</v>
      </c>
    </row>
    <row r="170" spans="1:21" ht="14" x14ac:dyDescent="0.3">
      <c r="A170" s="18" t="s">
        <v>0</v>
      </c>
      <c r="B170" s="13" t="s">
        <v>309</v>
      </c>
      <c r="C170" s="12" t="s">
        <v>0</v>
      </c>
      <c r="D170" s="32">
        <f>SUM(D105,D107:D111,D113:D120,D122:D125,D127:D131,D133:D136,D138:D143,D145:D149,D151:D156,D158:D162,D164:D168)</f>
        <v>3050976530</v>
      </c>
      <c r="E170" s="32">
        <f>SUM(E105,E107:E111,E113:E120,E122:E125,E127:E131,E133:E136,E138:E143,E145:E149,E151:E156,E158:E162,E164:E168)</f>
        <v>3050976530</v>
      </c>
      <c r="F170" s="32">
        <f>SUM(F105,F107:F111,F113:F120,F122:F125,F127:F131,F133:F136,F138:F143,F145:F149,F151:F156,F158:F162,F164:F168)</f>
        <v>698387061</v>
      </c>
      <c r="G170" s="37">
        <f t="shared" si="28"/>
        <v>0.2289060745413207</v>
      </c>
      <c r="H170" s="32">
        <f>SUM(H105,H107:H111,H113:H120,H122:H125,H127:H131,H133:H136,H138:H143,H145:H149,H151:H156,H158:H162,H164:H168)</f>
        <v>0</v>
      </c>
      <c r="I170" s="37">
        <f t="shared" si="29"/>
        <v>0</v>
      </c>
      <c r="J170" s="32">
        <f>SUM(J105,J107:J111,J113:J120,J122:J125,J127:J131,J133:J136,J138:J143,J145:J149,J151:J156,J158:J162,J164:J168)</f>
        <v>0</v>
      </c>
      <c r="K170" s="37">
        <f t="shared" si="30"/>
        <v>0</v>
      </c>
      <c r="L170" s="32">
        <f>SUM(L105,L107:L111,L113:L120,L122:L125,L127:L131,L133:L136,L138:L143,L145:L149,L151:L156,L158:L162,L164:L168)</f>
        <v>0</v>
      </c>
      <c r="M170" s="37">
        <f t="shared" si="31"/>
        <v>0</v>
      </c>
      <c r="N170" s="32">
        <v>698387061</v>
      </c>
      <c r="O170" s="37">
        <f t="shared" si="32"/>
        <v>0.2289060745413207</v>
      </c>
      <c r="P170" s="32">
        <f>SUM(P105,P107:P111,P113:P120,P122:P125,P127:P131,P133:P136,P138:P143,P145:P149,P151:P156,P158:P162,P164:P168)</f>
        <v>592724261</v>
      </c>
      <c r="Q170" s="32">
        <f>SUM(Q105,Q107:Q111,Q113:Q120,Q122:Q125,Q127:Q131,Q133:Q136,Q138:Q143,Q145:Q149,Q151:Q156,Q158:Q162,Q164:Q168)</f>
        <v>3050341105</v>
      </c>
      <c r="R170" s="32">
        <f>SUM(R105,R107:R111,R113:R120,R122:R125,R127:R131,R133:R136,R138:R143,R145:R149,R151:R156,R158:R162,R164:R168)</f>
        <v>3389535588</v>
      </c>
      <c r="S170" s="32">
        <f>SUM(S105,S107:S111,S113:S120,S122:S125,S127:S131,S133:S136,S138:S143,S145:S149,S151:S156,S158:S162,S164:S168)</f>
        <v>592724261</v>
      </c>
      <c r="T170" s="37">
        <f t="shared" si="33"/>
        <v>0.19431409163664665</v>
      </c>
      <c r="U170" s="37">
        <f t="shared" si="34"/>
        <v>0.17826636591816514</v>
      </c>
    </row>
    <row r="171" spans="1:21" ht="14.5" customHeight="1" x14ac:dyDescent="0.3">
      <c r="A171" s="16" t="s">
        <v>0</v>
      </c>
      <c r="B171" s="14" t="s">
        <v>618</v>
      </c>
      <c r="D171" s="33"/>
      <c r="E171" s="33"/>
      <c r="F171" s="33"/>
      <c r="G171" s="38"/>
      <c r="H171" s="33"/>
      <c r="I171" s="38"/>
      <c r="J171" s="33"/>
      <c r="K171" s="38"/>
      <c r="L171" s="33"/>
      <c r="M171" s="38"/>
      <c r="N171" s="33"/>
      <c r="O171" s="38"/>
      <c r="P171" s="33"/>
      <c r="Q171" s="33"/>
      <c r="R171" s="33"/>
      <c r="S171" s="33"/>
      <c r="T171" s="38"/>
      <c r="U171" s="38"/>
    </row>
    <row r="172" spans="1:21" ht="14.5" customHeight="1" x14ac:dyDescent="0.3">
      <c r="A172" s="16" t="s">
        <v>0</v>
      </c>
      <c r="B172" s="9" t="s">
        <v>310</v>
      </c>
      <c r="D172" s="33"/>
      <c r="E172" s="33"/>
      <c r="F172" s="33"/>
      <c r="G172" s="38"/>
      <c r="H172" s="33"/>
      <c r="I172" s="38"/>
      <c r="J172" s="33"/>
      <c r="K172" s="38"/>
      <c r="L172" s="33"/>
      <c r="M172" s="38"/>
      <c r="N172" s="33"/>
      <c r="O172" s="38"/>
      <c r="P172" s="33"/>
      <c r="Q172" s="33"/>
      <c r="R172" s="33"/>
      <c r="S172" s="33"/>
      <c r="T172" s="38"/>
      <c r="U172" s="38"/>
    </row>
    <row r="173" spans="1:21" ht="13" x14ac:dyDescent="0.3">
      <c r="A173" s="17" t="s">
        <v>29</v>
      </c>
      <c r="B173" s="11" t="s">
        <v>311</v>
      </c>
      <c r="C173" s="10" t="s">
        <v>312</v>
      </c>
      <c r="D173" s="31">
        <v>29031575</v>
      </c>
      <c r="E173" s="31">
        <v>29031575</v>
      </c>
      <c r="F173" s="31">
        <v>4220082</v>
      </c>
      <c r="G173" s="36">
        <f t="shared" ref="G173:G205" si="35">IF(($D173     =0),0,($F173     /$D173     ))</f>
        <v>0.14536180004012872</v>
      </c>
      <c r="H173" s="31">
        <v>0</v>
      </c>
      <c r="I173" s="36">
        <f t="shared" ref="I173:I205" si="36">IF(($D173     =0),0,($H173     /$D173     ))</f>
        <v>0</v>
      </c>
      <c r="J173" s="31">
        <v>0</v>
      </c>
      <c r="K173" s="36">
        <f t="shared" ref="K173:K205" si="37">IF(($E173     =0),0,($J173     /$E173     ))</f>
        <v>0</v>
      </c>
      <c r="L173" s="31">
        <v>0</v>
      </c>
      <c r="M173" s="36">
        <f t="shared" ref="M173:M205" si="38">IF(($E173     =0),0,($L173     /$E173     ))</f>
        <v>0</v>
      </c>
      <c r="N173" s="31">
        <v>4220082</v>
      </c>
      <c r="O173" s="36">
        <f t="shared" ref="O173:O205" si="39">IF(($D173     =0),0,($N173     /$D173     ))</f>
        <v>0.14536180004012872</v>
      </c>
      <c r="P173" s="31">
        <v>6465132</v>
      </c>
      <c r="Q173" s="31">
        <v>31572469</v>
      </c>
      <c r="R173" s="31">
        <v>27769885</v>
      </c>
      <c r="S173" s="31">
        <v>6465132</v>
      </c>
      <c r="T173" s="36">
        <f t="shared" ref="T173:T205" si="40">IF(($Q173     =0),0,($S173     /$Q173     ))</f>
        <v>0.20477118846802891</v>
      </c>
      <c r="U173" s="36">
        <f t="shared" ref="U173:U205" si="41">IF(($P173     =0),0,(($F173     /$P173     )-1))</f>
        <v>-0.34725509084733308</v>
      </c>
    </row>
    <row r="174" spans="1:21" ht="13" x14ac:dyDescent="0.3">
      <c r="A174" s="17" t="s">
        <v>29</v>
      </c>
      <c r="B174" s="11" t="s">
        <v>313</v>
      </c>
      <c r="C174" s="10" t="s">
        <v>314</v>
      </c>
      <c r="D174" s="31">
        <v>21628068</v>
      </c>
      <c r="E174" s="31">
        <v>21628068</v>
      </c>
      <c r="F174" s="31">
        <v>3198197</v>
      </c>
      <c r="G174" s="36">
        <f t="shared" si="35"/>
        <v>0.14787252379639274</v>
      </c>
      <c r="H174" s="31">
        <v>0</v>
      </c>
      <c r="I174" s="36">
        <f t="shared" si="36"/>
        <v>0</v>
      </c>
      <c r="J174" s="31">
        <v>0</v>
      </c>
      <c r="K174" s="36">
        <f t="shared" si="37"/>
        <v>0</v>
      </c>
      <c r="L174" s="31">
        <v>0</v>
      </c>
      <c r="M174" s="36">
        <f t="shared" si="38"/>
        <v>0</v>
      </c>
      <c r="N174" s="31">
        <v>3198197</v>
      </c>
      <c r="O174" s="36">
        <f t="shared" si="39"/>
        <v>0.14787252379639274</v>
      </c>
      <c r="P174" s="31">
        <v>6693331</v>
      </c>
      <c r="Q174" s="31">
        <v>20361684</v>
      </c>
      <c r="R174" s="31">
        <v>19489116</v>
      </c>
      <c r="S174" s="31">
        <v>6693331</v>
      </c>
      <c r="T174" s="36">
        <f t="shared" si="40"/>
        <v>0.3287218778171786</v>
      </c>
      <c r="U174" s="36">
        <f t="shared" si="41"/>
        <v>-0.52218155653739529</v>
      </c>
    </row>
    <row r="175" spans="1:21" ht="13" x14ac:dyDescent="0.3">
      <c r="A175" s="17" t="s">
        <v>29</v>
      </c>
      <c r="B175" s="11" t="s">
        <v>315</v>
      </c>
      <c r="C175" s="10" t="s">
        <v>316</v>
      </c>
      <c r="D175" s="31">
        <v>43469221</v>
      </c>
      <c r="E175" s="31">
        <v>43469221</v>
      </c>
      <c r="F175" s="31">
        <v>34060437</v>
      </c>
      <c r="G175" s="36">
        <f t="shared" si="35"/>
        <v>0.78355296498182014</v>
      </c>
      <c r="H175" s="31">
        <v>0</v>
      </c>
      <c r="I175" s="36">
        <f t="shared" si="36"/>
        <v>0</v>
      </c>
      <c r="J175" s="31">
        <v>0</v>
      </c>
      <c r="K175" s="36">
        <f t="shared" si="37"/>
        <v>0</v>
      </c>
      <c r="L175" s="31">
        <v>0</v>
      </c>
      <c r="M175" s="36">
        <f t="shared" si="38"/>
        <v>0</v>
      </c>
      <c r="N175" s="31">
        <v>34060437</v>
      </c>
      <c r="O175" s="36">
        <f t="shared" si="39"/>
        <v>0.78355296498182014</v>
      </c>
      <c r="P175" s="31">
        <v>9141615</v>
      </c>
      <c r="Q175" s="31">
        <v>30578776</v>
      </c>
      <c r="R175" s="31">
        <v>31231041</v>
      </c>
      <c r="S175" s="31">
        <v>9141615</v>
      </c>
      <c r="T175" s="36">
        <f t="shared" si="40"/>
        <v>0.29895294043162485</v>
      </c>
      <c r="U175" s="36">
        <f t="shared" si="41"/>
        <v>2.725866490767769</v>
      </c>
    </row>
    <row r="176" spans="1:21" ht="13" x14ac:dyDescent="0.3">
      <c r="A176" s="17" t="s">
        <v>29</v>
      </c>
      <c r="B176" s="11" t="s">
        <v>317</v>
      </c>
      <c r="C176" s="10" t="s">
        <v>318</v>
      </c>
      <c r="D176" s="31">
        <v>32637583</v>
      </c>
      <c r="E176" s="31">
        <v>32637583</v>
      </c>
      <c r="F176" s="31">
        <v>3759615</v>
      </c>
      <c r="G176" s="36">
        <f t="shared" si="35"/>
        <v>0.11519281314428216</v>
      </c>
      <c r="H176" s="31">
        <v>0</v>
      </c>
      <c r="I176" s="36">
        <f t="shared" si="36"/>
        <v>0</v>
      </c>
      <c r="J176" s="31">
        <v>0</v>
      </c>
      <c r="K176" s="36">
        <f t="shared" si="37"/>
        <v>0</v>
      </c>
      <c r="L176" s="31">
        <v>0</v>
      </c>
      <c r="M176" s="36">
        <f t="shared" si="38"/>
        <v>0</v>
      </c>
      <c r="N176" s="31">
        <v>3759615</v>
      </c>
      <c r="O176" s="36">
        <f t="shared" si="39"/>
        <v>0.11519281314428216</v>
      </c>
      <c r="P176" s="31">
        <v>3560168</v>
      </c>
      <c r="Q176" s="31">
        <v>22112638</v>
      </c>
      <c r="R176" s="31">
        <v>21919788</v>
      </c>
      <c r="S176" s="31">
        <v>3560168</v>
      </c>
      <c r="T176" s="36">
        <f t="shared" si="40"/>
        <v>0.16100150511214448</v>
      </c>
      <c r="U176" s="36">
        <f t="shared" si="41"/>
        <v>5.6021794477114639E-2</v>
      </c>
    </row>
    <row r="177" spans="1:21" ht="13" x14ac:dyDescent="0.3">
      <c r="A177" s="17" t="s">
        <v>29</v>
      </c>
      <c r="B177" s="11" t="s">
        <v>319</v>
      </c>
      <c r="C177" s="10" t="s">
        <v>320</v>
      </c>
      <c r="D177" s="31">
        <v>22823375</v>
      </c>
      <c r="E177" s="31">
        <v>22823375</v>
      </c>
      <c r="F177" s="31">
        <v>4379494</v>
      </c>
      <c r="G177" s="36">
        <f t="shared" si="35"/>
        <v>0.19188634459189319</v>
      </c>
      <c r="H177" s="31">
        <v>0</v>
      </c>
      <c r="I177" s="36">
        <f t="shared" si="36"/>
        <v>0</v>
      </c>
      <c r="J177" s="31">
        <v>0</v>
      </c>
      <c r="K177" s="36">
        <f t="shared" si="37"/>
        <v>0</v>
      </c>
      <c r="L177" s="31">
        <v>0</v>
      </c>
      <c r="M177" s="36">
        <f t="shared" si="38"/>
        <v>0</v>
      </c>
      <c r="N177" s="31">
        <v>4379494</v>
      </c>
      <c r="O177" s="36">
        <f t="shared" si="39"/>
        <v>0.19188634459189319</v>
      </c>
      <c r="P177" s="31">
        <v>2383916</v>
      </c>
      <c r="Q177" s="31">
        <v>19529324</v>
      </c>
      <c r="R177" s="31">
        <v>19625814</v>
      </c>
      <c r="S177" s="31">
        <v>2383916</v>
      </c>
      <c r="T177" s="36">
        <f t="shared" si="40"/>
        <v>0.12206853652486896</v>
      </c>
      <c r="U177" s="36">
        <f t="shared" si="41"/>
        <v>0.83710080388738528</v>
      </c>
    </row>
    <row r="178" spans="1:21" ht="13" x14ac:dyDescent="0.3">
      <c r="A178" s="17" t="s">
        <v>44</v>
      </c>
      <c r="B178" s="11" t="s">
        <v>321</v>
      </c>
      <c r="C178" s="10" t="s">
        <v>322</v>
      </c>
      <c r="D178" s="31">
        <v>83849862</v>
      </c>
      <c r="E178" s="31">
        <v>83849862</v>
      </c>
      <c r="F178" s="31">
        <v>18299652</v>
      </c>
      <c r="G178" s="36">
        <f t="shared" si="35"/>
        <v>0.21824307832492318</v>
      </c>
      <c r="H178" s="31">
        <v>0</v>
      </c>
      <c r="I178" s="36">
        <f t="shared" si="36"/>
        <v>0</v>
      </c>
      <c r="J178" s="31">
        <v>0</v>
      </c>
      <c r="K178" s="36">
        <f t="shared" si="37"/>
        <v>0</v>
      </c>
      <c r="L178" s="31">
        <v>0</v>
      </c>
      <c r="M178" s="36">
        <f t="shared" si="38"/>
        <v>0</v>
      </c>
      <c r="N178" s="31">
        <v>18299652</v>
      </c>
      <c r="O178" s="36">
        <f t="shared" si="39"/>
        <v>0.21824307832492318</v>
      </c>
      <c r="P178" s="31">
        <v>15228138</v>
      </c>
      <c r="Q178" s="31">
        <v>78325463</v>
      </c>
      <c r="R178" s="31">
        <v>78021906</v>
      </c>
      <c r="S178" s="31">
        <v>15228138</v>
      </c>
      <c r="T178" s="36">
        <f t="shared" si="40"/>
        <v>0.19442129566473165</v>
      </c>
      <c r="U178" s="36">
        <f t="shared" si="41"/>
        <v>0.20169990579281594</v>
      </c>
    </row>
    <row r="179" spans="1:21" ht="14" x14ac:dyDescent="0.3">
      <c r="A179" s="18" t="s">
        <v>0</v>
      </c>
      <c r="B179" s="13" t="s">
        <v>323</v>
      </c>
      <c r="C179" s="12" t="s">
        <v>0</v>
      </c>
      <c r="D179" s="32">
        <f>SUM(D173:D178)</f>
        <v>233439684</v>
      </c>
      <c r="E179" s="32">
        <f>SUM(E173:E178)</f>
        <v>233439684</v>
      </c>
      <c r="F179" s="32">
        <f>SUM(F173:F178)</f>
        <v>67917477</v>
      </c>
      <c r="G179" s="37">
        <f t="shared" si="35"/>
        <v>0.29094229325635995</v>
      </c>
      <c r="H179" s="32">
        <f>SUM(H173:H178)</f>
        <v>0</v>
      </c>
      <c r="I179" s="37">
        <f t="shared" si="36"/>
        <v>0</v>
      </c>
      <c r="J179" s="32">
        <f>SUM(J173:J178)</f>
        <v>0</v>
      </c>
      <c r="K179" s="37">
        <f t="shared" si="37"/>
        <v>0</v>
      </c>
      <c r="L179" s="32">
        <f>SUM(L173:L178)</f>
        <v>0</v>
      </c>
      <c r="M179" s="37">
        <f t="shared" si="38"/>
        <v>0</v>
      </c>
      <c r="N179" s="32">
        <v>67917477</v>
      </c>
      <c r="O179" s="37">
        <f t="shared" si="39"/>
        <v>0.29094229325635995</v>
      </c>
      <c r="P179" s="32">
        <f>SUM(P173:P178)</f>
        <v>43472300</v>
      </c>
      <c r="Q179" s="32">
        <f>SUM(Q173:Q178)</f>
        <v>202480354</v>
      </c>
      <c r="R179" s="32">
        <f>SUM(R173:R178)</f>
        <v>198057550</v>
      </c>
      <c r="S179" s="32">
        <f>SUM(S173:S178)</f>
        <v>43472300</v>
      </c>
      <c r="T179" s="37">
        <f t="shared" si="40"/>
        <v>0.21469885419105894</v>
      </c>
      <c r="U179" s="37">
        <f t="shared" si="41"/>
        <v>0.56231616454615918</v>
      </c>
    </row>
    <row r="180" spans="1:21" ht="13" x14ac:dyDescent="0.3">
      <c r="A180" s="17" t="s">
        <v>29</v>
      </c>
      <c r="B180" s="11" t="s">
        <v>324</v>
      </c>
      <c r="C180" s="10" t="s">
        <v>325</v>
      </c>
      <c r="D180" s="31">
        <v>19531713</v>
      </c>
      <c r="E180" s="31">
        <v>19531713</v>
      </c>
      <c r="F180" s="31">
        <v>5107896</v>
      </c>
      <c r="G180" s="36">
        <f t="shared" si="35"/>
        <v>0.26151807575710334</v>
      </c>
      <c r="H180" s="31">
        <v>0</v>
      </c>
      <c r="I180" s="36">
        <f t="shared" si="36"/>
        <v>0</v>
      </c>
      <c r="J180" s="31">
        <v>0</v>
      </c>
      <c r="K180" s="36">
        <f t="shared" si="37"/>
        <v>0</v>
      </c>
      <c r="L180" s="31">
        <v>0</v>
      </c>
      <c r="M180" s="36">
        <f t="shared" si="38"/>
        <v>0</v>
      </c>
      <c r="N180" s="31">
        <v>5107896</v>
      </c>
      <c r="O180" s="36">
        <f t="shared" si="39"/>
        <v>0.26151807575710334</v>
      </c>
      <c r="P180" s="31">
        <v>3778830</v>
      </c>
      <c r="Q180" s="31">
        <v>12064800</v>
      </c>
      <c r="R180" s="31">
        <v>20148145</v>
      </c>
      <c r="S180" s="31">
        <v>3778830</v>
      </c>
      <c r="T180" s="36">
        <f t="shared" si="40"/>
        <v>0.31321115973741792</v>
      </c>
      <c r="U180" s="36">
        <f t="shared" si="41"/>
        <v>0.35171362564603337</v>
      </c>
    </row>
    <row r="181" spans="1:21" ht="13" x14ac:dyDescent="0.3">
      <c r="A181" s="17" t="s">
        <v>29</v>
      </c>
      <c r="B181" s="11" t="s">
        <v>326</v>
      </c>
      <c r="C181" s="10" t="s">
        <v>327</v>
      </c>
      <c r="D181" s="31">
        <v>62206656</v>
      </c>
      <c r="E181" s="31">
        <v>62206656</v>
      </c>
      <c r="F181" s="31">
        <v>11513794</v>
      </c>
      <c r="G181" s="36">
        <f t="shared" si="35"/>
        <v>0.18508942194224362</v>
      </c>
      <c r="H181" s="31">
        <v>0</v>
      </c>
      <c r="I181" s="36">
        <f t="shared" si="36"/>
        <v>0</v>
      </c>
      <c r="J181" s="31">
        <v>0</v>
      </c>
      <c r="K181" s="36">
        <f t="shared" si="37"/>
        <v>0</v>
      </c>
      <c r="L181" s="31">
        <v>0</v>
      </c>
      <c r="M181" s="36">
        <f t="shared" si="38"/>
        <v>0</v>
      </c>
      <c r="N181" s="31">
        <v>11513794</v>
      </c>
      <c r="O181" s="36">
        <f t="shared" si="39"/>
        <v>0.18508942194224362</v>
      </c>
      <c r="P181" s="31">
        <v>12591051</v>
      </c>
      <c r="Q181" s="31">
        <v>55359586</v>
      </c>
      <c r="R181" s="31">
        <v>67038776</v>
      </c>
      <c r="S181" s="31">
        <v>12591051</v>
      </c>
      <c r="T181" s="36">
        <f t="shared" si="40"/>
        <v>0.22744120593676406</v>
      </c>
      <c r="U181" s="36">
        <f t="shared" si="41"/>
        <v>-8.5557353393294955E-2</v>
      </c>
    </row>
    <row r="182" spans="1:21" ht="13" x14ac:dyDescent="0.3">
      <c r="A182" s="17" t="s">
        <v>29</v>
      </c>
      <c r="B182" s="11" t="s">
        <v>328</v>
      </c>
      <c r="C182" s="10" t="s">
        <v>329</v>
      </c>
      <c r="D182" s="31">
        <v>42593586</v>
      </c>
      <c r="E182" s="31">
        <v>42593586</v>
      </c>
      <c r="F182" s="31">
        <v>8620470</v>
      </c>
      <c r="G182" s="36">
        <f t="shared" si="35"/>
        <v>0.20238892306461354</v>
      </c>
      <c r="H182" s="31">
        <v>0</v>
      </c>
      <c r="I182" s="36">
        <f t="shared" si="36"/>
        <v>0</v>
      </c>
      <c r="J182" s="31">
        <v>0</v>
      </c>
      <c r="K182" s="36">
        <f t="shared" si="37"/>
        <v>0</v>
      </c>
      <c r="L182" s="31">
        <v>0</v>
      </c>
      <c r="M182" s="36">
        <f t="shared" si="38"/>
        <v>0</v>
      </c>
      <c r="N182" s="31">
        <v>8620470</v>
      </c>
      <c r="O182" s="36">
        <f t="shared" si="39"/>
        <v>0.20238892306461354</v>
      </c>
      <c r="P182" s="31">
        <v>4545234</v>
      </c>
      <c r="Q182" s="31">
        <v>46391696</v>
      </c>
      <c r="R182" s="31">
        <v>40449749</v>
      </c>
      <c r="S182" s="31">
        <v>4545234</v>
      </c>
      <c r="T182" s="36">
        <f t="shared" si="40"/>
        <v>9.797516348615494E-2</v>
      </c>
      <c r="U182" s="36">
        <f t="shared" si="41"/>
        <v>0.89659542280991467</v>
      </c>
    </row>
    <row r="183" spans="1:21" ht="13" x14ac:dyDescent="0.3">
      <c r="A183" s="17" t="s">
        <v>29</v>
      </c>
      <c r="B183" s="11" t="s">
        <v>330</v>
      </c>
      <c r="C183" s="10" t="s">
        <v>331</v>
      </c>
      <c r="D183" s="31">
        <v>67900225</v>
      </c>
      <c r="E183" s="31">
        <v>67900225</v>
      </c>
      <c r="F183" s="31">
        <v>24102094</v>
      </c>
      <c r="G183" s="36">
        <f t="shared" si="35"/>
        <v>0.35496338929657451</v>
      </c>
      <c r="H183" s="31">
        <v>0</v>
      </c>
      <c r="I183" s="36">
        <f t="shared" si="36"/>
        <v>0</v>
      </c>
      <c r="J183" s="31">
        <v>0</v>
      </c>
      <c r="K183" s="36">
        <f t="shared" si="37"/>
        <v>0</v>
      </c>
      <c r="L183" s="31">
        <v>0</v>
      </c>
      <c r="M183" s="36">
        <f t="shared" si="38"/>
        <v>0</v>
      </c>
      <c r="N183" s="31">
        <v>24102094</v>
      </c>
      <c r="O183" s="36">
        <f t="shared" si="39"/>
        <v>0.35496338929657451</v>
      </c>
      <c r="P183" s="31">
        <v>19802135</v>
      </c>
      <c r="Q183" s="31">
        <v>48590774</v>
      </c>
      <c r="R183" s="31">
        <v>69228016</v>
      </c>
      <c r="S183" s="31">
        <v>19802135</v>
      </c>
      <c r="T183" s="36">
        <f t="shared" si="40"/>
        <v>0.40752870081880155</v>
      </c>
      <c r="U183" s="36">
        <f t="shared" si="41"/>
        <v>0.21714623195933158</v>
      </c>
    </row>
    <row r="184" spans="1:21" ht="13" x14ac:dyDescent="0.3">
      <c r="A184" s="17" t="s">
        <v>44</v>
      </c>
      <c r="B184" s="11" t="s">
        <v>332</v>
      </c>
      <c r="C184" s="10" t="s">
        <v>333</v>
      </c>
      <c r="D184" s="31">
        <v>78398280</v>
      </c>
      <c r="E184" s="31">
        <v>78398280</v>
      </c>
      <c r="F184" s="31">
        <v>15176193</v>
      </c>
      <c r="G184" s="36">
        <f t="shared" si="35"/>
        <v>0.19357813717341757</v>
      </c>
      <c r="H184" s="31">
        <v>0</v>
      </c>
      <c r="I184" s="36">
        <f t="shared" si="36"/>
        <v>0</v>
      </c>
      <c r="J184" s="31">
        <v>0</v>
      </c>
      <c r="K184" s="36">
        <f t="shared" si="37"/>
        <v>0</v>
      </c>
      <c r="L184" s="31">
        <v>0</v>
      </c>
      <c r="M184" s="36">
        <f t="shared" si="38"/>
        <v>0</v>
      </c>
      <c r="N184" s="31">
        <v>15176193</v>
      </c>
      <c r="O184" s="36">
        <f t="shared" si="39"/>
        <v>0.19357813717341757</v>
      </c>
      <c r="P184" s="31">
        <v>4941230</v>
      </c>
      <c r="Q184" s="31">
        <v>125917437</v>
      </c>
      <c r="R184" s="31">
        <v>184745861</v>
      </c>
      <c r="S184" s="31">
        <v>4941230</v>
      </c>
      <c r="T184" s="36">
        <f t="shared" si="40"/>
        <v>3.9241824783965387E-2</v>
      </c>
      <c r="U184" s="36">
        <f t="shared" si="41"/>
        <v>2.0713391200166762</v>
      </c>
    </row>
    <row r="185" spans="1:21" ht="14" x14ac:dyDescent="0.3">
      <c r="A185" s="18" t="s">
        <v>0</v>
      </c>
      <c r="B185" s="13" t="s">
        <v>334</v>
      </c>
      <c r="C185" s="12" t="s">
        <v>0</v>
      </c>
      <c r="D185" s="32">
        <f>SUM(D180:D184)</f>
        <v>270630460</v>
      </c>
      <c r="E185" s="32">
        <f>SUM(E180:E184)</f>
        <v>270630460</v>
      </c>
      <c r="F185" s="32">
        <f>SUM(F180:F184)</f>
        <v>64520447</v>
      </c>
      <c r="G185" s="37">
        <f t="shared" si="35"/>
        <v>0.23840792717863318</v>
      </c>
      <c r="H185" s="32">
        <f>SUM(H180:H184)</f>
        <v>0</v>
      </c>
      <c r="I185" s="37">
        <f t="shared" si="36"/>
        <v>0</v>
      </c>
      <c r="J185" s="32">
        <f>SUM(J180:J184)</f>
        <v>0</v>
      </c>
      <c r="K185" s="37">
        <f t="shared" si="37"/>
        <v>0</v>
      </c>
      <c r="L185" s="32">
        <f>SUM(L180:L184)</f>
        <v>0</v>
      </c>
      <c r="M185" s="37">
        <f t="shared" si="38"/>
        <v>0</v>
      </c>
      <c r="N185" s="32">
        <v>64520447</v>
      </c>
      <c r="O185" s="37">
        <f t="shared" si="39"/>
        <v>0.23840792717863318</v>
      </c>
      <c r="P185" s="32">
        <f>SUM(P180:P184)</f>
        <v>45658480</v>
      </c>
      <c r="Q185" s="32">
        <f>SUM(Q180:Q184)</f>
        <v>288324293</v>
      </c>
      <c r="R185" s="32">
        <f>SUM(R180:R184)</f>
        <v>381610547</v>
      </c>
      <c r="S185" s="32">
        <f>SUM(S180:S184)</f>
        <v>45658480</v>
      </c>
      <c r="T185" s="37">
        <f t="shared" si="40"/>
        <v>0.15835807494722617</v>
      </c>
      <c r="U185" s="37">
        <f t="shared" si="41"/>
        <v>0.41310983195235584</v>
      </c>
    </row>
    <row r="186" spans="1:21" ht="13" x14ac:dyDescent="0.3">
      <c r="A186" s="17" t="s">
        <v>29</v>
      </c>
      <c r="B186" s="11" t="s">
        <v>335</v>
      </c>
      <c r="C186" s="10" t="s">
        <v>336</v>
      </c>
      <c r="D186" s="31">
        <v>18236205</v>
      </c>
      <c r="E186" s="31">
        <v>18236205</v>
      </c>
      <c r="F186" s="31">
        <v>5255677</v>
      </c>
      <c r="G186" s="36">
        <f t="shared" si="35"/>
        <v>0.28820014909900388</v>
      </c>
      <c r="H186" s="31">
        <v>0</v>
      </c>
      <c r="I186" s="36">
        <f t="shared" si="36"/>
        <v>0</v>
      </c>
      <c r="J186" s="31">
        <v>0</v>
      </c>
      <c r="K186" s="36">
        <f t="shared" si="37"/>
        <v>0</v>
      </c>
      <c r="L186" s="31">
        <v>0</v>
      </c>
      <c r="M186" s="36">
        <f t="shared" si="38"/>
        <v>0</v>
      </c>
      <c r="N186" s="31">
        <v>5255677</v>
      </c>
      <c r="O186" s="36">
        <f t="shared" si="39"/>
        <v>0.28820014909900388</v>
      </c>
      <c r="P186" s="31">
        <v>2748952</v>
      </c>
      <c r="Q186" s="31">
        <v>13559520</v>
      </c>
      <c r="R186" s="31">
        <v>13235645</v>
      </c>
      <c r="S186" s="31">
        <v>2748952</v>
      </c>
      <c r="T186" s="36">
        <f t="shared" si="40"/>
        <v>0.20273225010914842</v>
      </c>
      <c r="U186" s="36">
        <f t="shared" si="41"/>
        <v>0.91188387429100248</v>
      </c>
    </row>
    <row r="187" spans="1:21" ht="13" x14ac:dyDescent="0.3">
      <c r="A187" s="17" t="s">
        <v>29</v>
      </c>
      <c r="B187" s="11" t="s">
        <v>337</v>
      </c>
      <c r="C187" s="10" t="s">
        <v>338</v>
      </c>
      <c r="D187" s="31">
        <v>17502876</v>
      </c>
      <c r="E187" s="31">
        <v>17502876</v>
      </c>
      <c r="F187" s="31">
        <v>2495970</v>
      </c>
      <c r="G187" s="36">
        <f t="shared" si="35"/>
        <v>0.14260342128916415</v>
      </c>
      <c r="H187" s="31">
        <v>0</v>
      </c>
      <c r="I187" s="36">
        <f t="shared" si="36"/>
        <v>0</v>
      </c>
      <c r="J187" s="31">
        <v>0</v>
      </c>
      <c r="K187" s="36">
        <f t="shared" si="37"/>
        <v>0</v>
      </c>
      <c r="L187" s="31">
        <v>0</v>
      </c>
      <c r="M187" s="36">
        <f t="shared" si="38"/>
        <v>0</v>
      </c>
      <c r="N187" s="31">
        <v>2495970</v>
      </c>
      <c r="O187" s="36">
        <f t="shared" si="39"/>
        <v>0.14260342128916415</v>
      </c>
      <c r="P187" s="31">
        <v>2821364</v>
      </c>
      <c r="Q187" s="31">
        <v>14088931</v>
      </c>
      <c r="R187" s="31">
        <v>14968786</v>
      </c>
      <c r="S187" s="31">
        <v>2821364</v>
      </c>
      <c r="T187" s="36">
        <f t="shared" si="40"/>
        <v>0.20025394403592436</v>
      </c>
      <c r="U187" s="36">
        <f t="shared" si="41"/>
        <v>-0.11533215848788037</v>
      </c>
    </row>
    <row r="188" spans="1:21" ht="13" x14ac:dyDescent="0.3">
      <c r="A188" s="17" t="s">
        <v>29</v>
      </c>
      <c r="B188" s="11" t="s">
        <v>339</v>
      </c>
      <c r="C188" s="10" t="s">
        <v>340</v>
      </c>
      <c r="D188" s="31">
        <v>117862907</v>
      </c>
      <c r="E188" s="31">
        <v>117862907</v>
      </c>
      <c r="F188" s="31">
        <v>38317664</v>
      </c>
      <c r="G188" s="36">
        <f t="shared" si="35"/>
        <v>0.32510367320229089</v>
      </c>
      <c r="H188" s="31">
        <v>0</v>
      </c>
      <c r="I188" s="36">
        <f t="shared" si="36"/>
        <v>0</v>
      </c>
      <c r="J188" s="31">
        <v>0</v>
      </c>
      <c r="K188" s="36">
        <f t="shared" si="37"/>
        <v>0</v>
      </c>
      <c r="L188" s="31">
        <v>0</v>
      </c>
      <c r="M188" s="36">
        <f t="shared" si="38"/>
        <v>0</v>
      </c>
      <c r="N188" s="31">
        <v>38317664</v>
      </c>
      <c r="O188" s="36">
        <f t="shared" si="39"/>
        <v>0.32510367320229089</v>
      </c>
      <c r="P188" s="31">
        <v>22520083</v>
      </c>
      <c r="Q188" s="31">
        <v>105015784</v>
      </c>
      <c r="R188" s="31">
        <v>112756490</v>
      </c>
      <c r="S188" s="31">
        <v>22520083</v>
      </c>
      <c r="T188" s="36">
        <f t="shared" si="40"/>
        <v>0.21444474480141004</v>
      </c>
      <c r="U188" s="36">
        <f t="shared" si="41"/>
        <v>0.70148857799502773</v>
      </c>
    </row>
    <row r="189" spans="1:21" ht="13" x14ac:dyDescent="0.3">
      <c r="A189" s="17" t="s">
        <v>29</v>
      </c>
      <c r="B189" s="11" t="s">
        <v>341</v>
      </c>
      <c r="C189" s="10" t="s">
        <v>342</v>
      </c>
      <c r="D189" s="31">
        <v>17805508</v>
      </c>
      <c r="E189" s="31">
        <v>17805508</v>
      </c>
      <c r="F189" s="31">
        <v>3421787</v>
      </c>
      <c r="G189" s="36">
        <f t="shared" si="35"/>
        <v>0.19217575819796887</v>
      </c>
      <c r="H189" s="31">
        <v>0</v>
      </c>
      <c r="I189" s="36">
        <f t="shared" si="36"/>
        <v>0</v>
      </c>
      <c r="J189" s="31">
        <v>0</v>
      </c>
      <c r="K189" s="36">
        <f t="shared" si="37"/>
        <v>0</v>
      </c>
      <c r="L189" s="31">
        <v>0</v>
      </c>
      <c r="M189" s="36">
        <f t="shared" si="38"/>
        <v>0</v>
      </c>
      <c r="N189" s="31">
        <v>3421787</v>
      </c>
      <c r="O189" s="36">
        <f t="shared" si="39"/>
        <v>0.19217575819796887</v>
      </c>
      <c r="P189" s="31">
        <v>2205673</v>
      </c>
      <c r="Q189" s="31">
        <v>16981128</v>
      </c>
      <c r="R189" s="31">
        <v>16799791</v>
      </c>
      <c r="S189" s="31">
        <v>2205673</v>
      </c>
      <c r="T189" s="36">
        <f t="shared" si="40"/>
        <v>0.12988966339574143</v>
      </c>
      <c r="U189" s="36">
        <f t="shared" si="41"/>
        <v>0.55135734082069288</v>
      </c>
    </row>
    <row r="190" spans="1:21" ht="13" x14ac:dyDescent="0.3">
      <c r="A190" s="17" t="s">
        <v>44</v>
      </c>
      <c r="B190" s="11" t="s">
        <v>343</v>
      </c>
      <c r="C190" s="10" t="s">
        <v>344</v>
      </c>
      <c r="D190" s="31">
        <v>35003000</v>
      </c>
      <c r="E190" s="31">
        <v>35003000</v>
      </c>
      <c r="F190" s="31">
        <v>3855246</v>
      </c>
      <c r="G190" s="36">
        <f t="shared" si="35"/>
        <v>0.11014044510470532</v>
      </c>
      <c r="H190" s="31">
        <v>0</v>
      </c>
      <c r="I190" s="36">
        <f t="shared" si="36"/>
        <v>0</v>
      </c>
      <c r="J190" s="31">
        <v>0</v>
      </c>
      <c r="K190" s="36">
        <f t="shared" si="37"/>
        <v>0</v>
      </c>
      <c r="L190" s="31">
        <v>0</v>
      </c>
      <c r="M190" s="36">
        <f t="shared" si="38"/>
        <v>0</v>
      </c>
      <c r="N190" s="31">
        <v>3855246</v>
      </c>
      <c r="O190" s="36">
        <f t="shared" si="39"/>
        <v>0.11014044510470532</v>
      </c>
      <c r="P190" s="31">
        <v>3573537</v>
      </c>
      <c r="Q190" s="31">
        <v>21378000</v>
      </c>
      <c r="R190" s="31">
        <v>22048000</v>
      </c>
      <c r="S190" s="31">
        <v>3573537</v>
      </c>
      <c r="T190" s="36">
        <f t="shared" si="40"/>
        <v>0.16715955655346618</v>
      </c>
      <c r="U190" s="36">
        <f t="shared" si="41"/>
        <v>7.8831980751843389E-2</v>
      </c>
    </row>
    <row r="191" spans="1:21" ht="14" x14ac:dyDescent="0.3">
      <c r="A191" s="18" t="s">
        <v>0</v>
      </c>
      <c r="B191" s="13" t="s">
        <v>345</v>
      </c>
      <c r="C191" s="12" t="s">
        <v>0</v>
      </c>
      <c r="D191" s="32">
        <f>SUM(D186:D190)</f>
        <v>206410496</v>
      </c>
      <c r="E191" s="32">
        <f>SUM(E186:E190)</f>
        <v>206410496</v>
      </c>
      <c r="F191" s="32">
        <f>SUM(F186:F190)</f>
        <v>53346344</v>
      </c>
      <c r="G191" s="37">
        <f t="shared" si="35"/>
        <v>0.25844782621906981</v>
      </c>
      <c r="H191" s="32">
        <f>SUM(H186:H190)</f>
        <v>0</v>
      </c>
      <c r="I191" s="37">
        <f t="shared" si="36"/>
        <v>0</v>
      </c>
      <c r="J191" s="32">
        <f>SUM(J186:J190)</f>
        <v>0</v>
      </c>
      <c r="K191" s="37">
        <f t="shared" si="37"/>
        <v>0</v>
      </c>
      <c r="L191" s="32">
        <f>SUM(L186:L190)</f>
        <v>0</v>
      </c>
      <c r="M191" s="37">
        <f t="shared" si="38"/>
        <v>0</v>
      </c>
      <c r="N191" s="32">
        <v>53346344</v>
      </c>
      <c r="O191" s="37">
        <f t="shared" si="39"/>
        <v>0.25844782621906981</v>
      </c>
      <c r="P191" s="32">
        <f>SUM(P186:P190)</f>
        <v>33869609</v>
      </c>
      <c r="Q191" s="32">
        <f>SUM(Q186:Q190)</f>
        <v>171023363</v>
      </c>
      <c r="R191" s="32">
        <f>SUM(R186:R190)</f>
        <v>179808712</v>
      </c>
      <c r="S191" s="32">
        <f>SUM(S186:S190)</f>
        <v>33869609</v>
      </c>
      <c r="T191" s="37">
        <f t="shared" si="40"/>
        <v>0.19804083141553006</v>
      </c>
      <c r="U191" s="37">
        <f t="shared" si="41"/>
        <v>0.57505048257273939</v>
      </c>
    </row>
    <row r="192" spans="1:21" ht="13" x14ac:dyDescent="0.3">
      <c r="A192" s="17" t="s">
        <v>29</v>
      </c>
      <c r="B192" s="11" t="s">
        <v>346</v>
      </c>
      <c r="C192" s="10" t="s">
        <v>347</v>
      </c>
      <c r="D192" s="31">
        <v>14236763</v>
      </c>
      <c r="E192" s="31">
        <v>14236763</v>
      </c>
      <c r="F192" s="31">
        <v>-523036</v>
      </c>
      <c r="G192" s="36">
        <f t="shared" si="35"/>
        <v>-3.6738407459617047E-2</v>
      </c>
      <c r="H192" s="31">
        <v>0</v>
      </c>
      <c r="I192" s="36">
        <f t="shared" si="36"/>
        <v>0</v>
      </c>
      <c r="J192" s="31">
        <v>0</v>
      </c>
      <c r="K192" s="36">
        <f t="shared" si="37"/>
        <v>0</v>
      </c>
      <c r="L192" s="31">
        <v>0</v>
      </c>
      <c r="M192" s="36">
        <f t="shared" si="38"/>
        <v>0</v>
      </c>
      <c r="N192" s="31">
        <v>-523036</v>
      </c>
      <c r="O192" s="36">
        <f t="shared" si="39"/>
        <v>-3.6738407459617047E-2</v>
      </c>
      <c r="P192" s="31">
        <v>2156812</v>
      </c>
      <c r="Q192" s="31">
        <v>13965028</v>
      </c>
      <c r="R192" s="31">
        <v>11929720</v>
      </c>
      <c r="S192" s="31">
        <v>2156812</v>
      </c>
      <c r="T192" s="36">
        <f t="shared" si="40"/>
        <v>0.15444380061393362</v>
      </c>
      <c r="U192" s="36">
        <f t="shared" si="41"/>
        <v>-1.2425042145537024</v>
      </c>
    </row>
    <row r="193" spans="1:21" ht="13" x14ac:dyDescent="0.3">
      <c r="A193" s="17" t="s">
        <v>29</v>
      </c>
      <c r="B193" s="11" t="s">
        <v>348</v>
      </c>
      <c r="C193" s="10" t="s">
        <v>349</v>
      </c>
      <c r="D193" s="31">
        <v>20753077</v>
      </c>
      <c r="E193" s="31">
        <v>20753077</v>
      </c>
      <c r="F193" s="31">
        <v>3258008</v>
      </c>
      <c r="G193" s="36">
        <f t="shared" si="35"/>
        <v>0.15698915394570165</v>
      </c>
      <c r="H193" s="31">
        <v>0</v>
      </c>
      <c r="I193" s="36">
        <f t="shared" si="36"/>
        <v>0</v>
      </c>
      <c r="J193" s="31">
        <v>0</v>
      </c>
      <c r="K193" s="36">
        <f t="shared" si="37"/>
        <v>0</v>
      </c>
      <c r="L193" s="31">
        <v>0</v>
      </c>
      <c r="M193" s="36">
        <f t="shared" si="38"/>
        <v>0</v>
      </c>
      <c r="N193" s="31">
        <v>3258008</v>
      </c>
      <c r="O193" s="36">
        <f t="shared" si="39"/>
        <v>0.15698915394570165</v>
      </c>
      <c r="P193" s="31">
        <v>3272564</v>
      </c>
      <c r="Q193" s="31">
        <v>21096563</v>
      </c>
      <c r="R193" s="31">
        <v>21135545</v>
      </c>
      <c r="S193" s="31">
        <v>3272564</v>
      </c>
      <c r="T193" s="36">
        <f t="shared" si="40"/>
        <v>0.15512308805941519</v>
      </c>
      <c r="U193" s="36">
        <f t="shared" si="41"/>
        <v>-4.4478885668851609E-3</v>
      </c>
    </row>
    <row r="194" spans="1:21" ht="13" x14ac:dyDescent="0.3">
      <c r="A194" s="17" t="s">
        <v>29</v>
      </c>
      <c r="B194" s="11" t="s">
        <v>350</v>
      </c>
      <c r="C194" s="10" t="s">
        <v>351</v>
      </c>
      <c r="D194" s="31">
        <v>17307495</v>
      </c>
      <c r="E194" s="31">
        <v>17307495</v>
      </c>
      <c r="F194" s="31">
        <v>2555290</v>
      </c>
      <c r="G194" s="36">
        <f t="shared" si="35"/>
        <v>0.14764066088131184</v>
      </c>
      <c r="H194" s="31">
        <v>0</v>
      </c>
      <c r="I194" s="36">
        <f t="shared" si="36"/>
        <v>0</v>
      </c>
      <c r="J194" s="31">
        <v>0</v>
      </c>
      <c r="K194" s="36">
        <f t="shared" si="37"/>
        <v>0</v>
      </c>
      <c r="L194" s="31">
        <v>0</v>
      </c>
      <c r="M194" s="36">
        <f t="shared" si="38"/>
        <v>0</v>
      </c>
      <c r="N194" s="31">
        <v>2555290</v>
      </c>
      <c r="O194" s="36">
        <f t="shared" si="39"/>
        <v>0.14764066088131184</v>
      </c>
      <c r="P194" s="31">
        <v>254515</v>
      </c>
      <c r="Q194" s="31">
        <v>20914691</v>
      </c>
      <c r="R194" s="31">
        <v>21855371</v>
      </c>
      <c r="S194" s="31">
        <v>254515</v>
      </c>
      <c r="T194" s="36">
        <f t="shared" si="40"/>
        <v>1.2169197240351292E-2</v>
      </c>
      <c r="U194" s="36">
        <f t="shared" si="41"/>
        <v>9.0398404809146804</v>
      </c>
    </row>
    <row r="195" spans="1:21" ht="13" x14ac:dyDescent="0.3">
      <c r="A195" s="17" t="s">
        <v>29</v>
      </c>
      <c r="B195" s="11" t="s">
        <v>352</v>
      </c>
      <c r="C195" s="10" t="s">
        <v>353</v>
      </c>
      <c r="D195" s="31">
        <v>44986047</v>
      </c>
      <c r="E195" s="31">
        <v>44986047</v>
      </c>
      <c r="F195" s="31">
        <v>7916914</v>
      </c>
      <c r="G195" s="36">
        <f t="shared" si="35"/>
        <v>0.17598598961140105</v>
      </c>
      <c r="H195" s="31">
        <v>0</v>
      </c>
      <c r="I195" s="36">
        <f t="shared" si="36"/>
        <v>0</v>
      </c>
      <c r="J195" s="31">
        <v>0</v>
      </c>
      <c r="K195" s="36">
        <f t="shared" si="37"/>
        <v>0</v>
      </c>
      <c r="L195" s="31">
        <v>0</v>
      </c>
      <c r="M195" s="36">
        <f t="shared" si="38"/>
        <v>0</v>
      </c>
      <c r="N195" s="31">
        <v>7916914</v>
      </c>
      <c r="O195" s="36">
        <f t="shared" si="39"/>
        <v>0.17598598961140105</v>
      </c>
      <c r="P195" s="31">
        <v>7064966</v>
      </c>
      <c r="Q195" s="31">
        <v>42859617</v>
      </c>
      <c r="R195" s="31">
        <v>41466364</v>
      </c>
      <c r="S195" s="31">
        <v>7064966</v>
      </c>
      <c r="T195" s="36">
        <f t="shared" si="40"/>
        <v>0.16483969047133576</v>
      </c>
      <c r="U195" s="36">
        <f t="shared" si="41"/>
        <v>0.12058769992665219</v>
      </c>
    </row>
    <row r="196" spans="1:21" ht="13" x14ac:dyDescent="0.3">
      <c r="A196" s="17" t="s">
        <v>29</v>
      </c>
      <c r="B196" s="11" t="s">
        <v>354</v>
      </c>
      <c r="C196" s="10" t="s">
        <v>355</v>
      </c>
      <c r="D196" s="31">
        <v>27568538</v>
      </c>
      <c r="E196" s="31">
        <v>27568538</v>
      </c>
      <c r="F196" s="31">
        <v>5700594</v>
      </c>
      <c r="G196" s="36">
        <f t="shared" si="35"/>
        <v>0.20677897391584565</v>
      </c>
      <c r="H196" s="31">
        <v>0</v>
      </c>
      <c r="I196" s="36">
        <f t="shared" si="36"/>
        <v>0</v>
      </c>
      <c r="J196" s="31">
        <v>0</v>
      </c>
      <c r="K196" s="36">
        <f t="shared" si="37"/>
        <v>0</v>
      </c>
      <c r="L196" s="31">
        <v>0</v>
      </c>
      <c r="M196" s="36">
        <f t="shared" si="38"/>
        <v>0</v>
      </c>
      <c r="N196" s="31">
        <v>5700594</v>
      </c>
      <c r="O196" s="36">
        <f t="shared" si="39"/>
        <v>0.20677897391584565</v>
      </c>
      <c r="P196" s="31">
        <v>4794713</v>
      </c>
      <c r="Q196" s="31">
        <v>23459936</v>
      </c>
      <c r="R196" s="31">
        <v>23537936</v>
      </c>
      <c r="S196" s="31">
        <v>4794713</v>
      </c>
      <c r="T196" s="36">
        <f t="shared" si="40"/>
        <v>0.20437877579887687</v>
      </c>
      <c r="U196" s="36">
        <f t="shared" si="41"/>
        <v>0.18893331050263074</v>
      </c>
    </row>
    <row r="197" spans="1:21" ht="13" x14ac:dyDescent="0.3">
      <c r="A197" s="17" t="s">
        <v>44</v>
      </c>
      <c r="B197" s="11" t="s">
        <v>356</v>
      </c>
      <c r="C197" s="10" t="s">
        <v>357</v>
      </c>
      <c r="D197" s="31">
        <v>11386990</v>
      </c>
      <c r="E197" s="31">
        <v>11386990</v>
      </c>
      <c r="F197" s="31">
        <v>2099382</v>
      </c>
      <c r="G197" s="36">
        <f t="shared" si="35"/>
        <v>0.18436672026584724</v>
      </c>
      <c r="H197" s="31">
        <v>0</v>
      </c>
      <c r="I197" s="36">
        <f t="shared" si="36"/>
        <v>0</v>
      </c>
      <c r="J197" s="31">
        <v>0</v>
      </c>
      <c r="K197" s="36">
        <f t="shared" si="37"/>
        <v>0</v>
      </c>
      <c r="L197" s="31">
        <v>0</v>
      </c>
      <c r="M197" s="36">
        <f t="shared" si="38"/>
        <v>0</v>
      </c>
      <c r="N197" s="31">
        <v>2099382</v>
      </c>
      <c r="O197" s="36">
        <f t="shared" si="39"/>
        <v>0.18436672026584724</v>
      </c>
      <c r="P197" s="31">
        <v>2210739</v>
      </c>
      <c r="Q197" s="31">
        <v>11108629</v>
      </c>
      <c r="R197" s="31">
        <v>11138006</v>
      </c>
      <c r="S197" s="31">
        <v>2210739</v>
      </c>
      <c r="T197" s="36">
        <f t="shared" si="40"/>
        <v>0.19901096705993152</v>
      </c>
      <c r="U197" s="36">
        <f t="shared" si="41"/>
        <v>-5.0370939310339202E-2</v>
      </c>
    </row>
    <row r="198" spans="1:21" ht="14" x14ac:dyDescent="0.3">
      <c r="A198" s="18" t="s">
        <v>0</v>
      </c>
      <c r="B198" s="13" t="s">
        <v>358</v>
      </c>
      <c r="C198" s="12" t="s">
        <v>0</v>
      </c>
      <c r="D198" s="32">
        <f>SUM(D192:D197)</f>
        <v>136238910</v>
      </c>
      <c r="E198" s="32">
        <f>SUM(E192:E197)</f>
        <v>136238910</v>
      </c>
      <c r="F198" s="32">
        <f>SUM(F192:F197)</f>
        <v>21007152</v>
      </c>
      <c r="G198" s="37">
        <f t="shared" si="35"/>
        <v>0.15419348261080479</v>
      </c>
      <c r="H198" s="32">
        <f>SUM(H192:H197)</f>
        <v>0</v>
      </c>
      <c r="I198" s="37">
        <f t="shared" si="36"/>
        <v>0</v>
      </c>
      <c r="J198" s="32">
        <f>SUM(J192:J197)</f>
        <v>0</v>
      </c>
      <c r="K198" s="37">
        <f t="shared" si="37"/>
        <v>0</v>
      </c>
      <c r="L198" s="32">
        <f>SUM(L192:L197)</f>
        <v>0</v>
      </c>
      <c r="M198" s="37">
        <f t="shared" si="38"/>
        <v>0</v>
      </c>
      <c r="N198" s="32">
        <v>21007152</v>
      </c>
      <c r="O198" s="37">
        <f t="shared" si="39"/>
        <v>0.15419348261080479</v>
      </c>
      <c r="P198" s="32">
        <f>SUM(P192:P197)</f>
        <v>19754309</v>
      </c>
      <c r="Q198" s="32">
        <f>SUM(Q192:Q197)</f>
        <v>133404464</v>
      </c>
      <c r="R198" s="32">
        <f>SUM(R192:R197)</f>
        <v>131062942</v>
      </c>
      <c r="S198" s="32">
        <f>SUM(S192:S197)</f>
        <v>19754309</v>
      </c>
      <c r="T198" s="37">
        <f t="shared" si="40"/>
        <v>0.14807832067748497</v>
      </c>
      <c r="U198" s="37">
        <f t="shared" si="41"/>
        <v>6.3421251535551004E-2</v>
      </c>
    </row>
    <row r="199" spans="1:21" ht="13" x14ac:dyDescent="0.3">
      <c r="A199" s="17" t="s">
        <v>29</v>
      </c>
      <c r="B199" s="11" t="s">
        <v>359</v>
      </c>
      <c r="C199" s="10" t="s">
        <v>360</v>
      </c>
      <c r="D199" s="31">
        <v>18594588</v>
      </c>
      <c r="E199" s="31">
        <v>18594588</v>
      </c>
      <c r="F199" s="31">
        <v>1635601</v>
      </c>
      <c r="G199" s="36">
        <f t="shared" si="35"/>
        <v>8.7961131486215233E-2</v>
      </c>
      <c r="H199" s="31">
        <v>0</v>
      </c>
      <c r="I199" s="36">
        <f t="shared" si="36"/>
        <v>0</v>
      </c>
      <c r="J199" s="31">
        <v>0</v>
      </c>
      <c r="K199" s="36">
        <f t="shared" si="37"/>
        <v>0</v>
      </c>
      <c r="L199" s="31">
        <v>0</v>
      </c>
      <c r="M199" s="36">
        <f t="shared" si="38"/>
        <v>0</v>
      </c>
      <c r="N199" s="31">
        <v>1635601</v>
      </c>
      <c r="O199" s="36">
        <f t="shared" si="39"/>
        <v>8.7961131486215233E-2</v>
      </c>
      <c r="P199" s="31">
        <v>1627138</v>
      </c>
      <c r="Q199" s="31">
        <v>15669036</v>
      </c>
      <c r="R199" s="31">
        <v>15688238</v>
      </c>
      <c r="S199" s="31">
        <v>1627138</v>
      </c>
      <c r="T199" s="36">
        <f t="shared" si="40"/>
        <v>0.10384416756716877</v>
      </c>
      <c r="U199" s="36">
        <f t="shared" si="41"/>
        <v>5.201156877904678E-3</v>
      </c>
    </row>
    <row r="200" spans="1:21" ht="13" x14ac:dyDescent="0.3">
      <c r="A200" s="17" t="s">
        <v>29</v>
      </c>
      <c r="B200" s="11" t="s">
        <v>361</v>
      </c>
      <c r="C200" s="10" t="s">
        <v>362</v>
      </c>
      <c r="D200" s="31">
        <v>24991983</v>
      </c>
      <c r="E200" s="31">
        <v>24991983</v>
      </c>
      <c r="F200" s="31">
        <v>4548377</v>
      </c>
      <c r="G200" s="36">
        <f t="shared" si="35"/>
        <v>0.18199344165687054</v>
      </c>
      <c r="H200" s="31">
        <v>0</v>
      </c>
      <c r="I200" s="36">
        <f t="shared" si="36"/>
        <v>0</v>
      </c>
      <c r="J200" s="31">
        <v>0</v>
      </c>
      <c r="K200" s="36">
        <f t="shared" si="37"/>
        <v>0</v>
      </c>
      <c r="L200" s="31">
        <v>0</v>
      </c>
      <c r="M200" s="36">
        <f t="shared" si="38"/>
        <v>0</v>
      </c>
      <c r="N200" s="31">
        <v>4548377</v>
      </c>
      <c r="O200" s="36">
        <f t="shared" si="39"/>
        <v>0.18199344165687054</v>
      </c>
      <c r="P200" s="31">
        <v>4059161</v>
      </c>
      <c r="Q200" s="31">
        <v>20797739</v>
      </c>
      <c r="R200" s="31">
        <v>17808791</v>
      </c>
      <c r="S200" s="31">
        <v>4059161</v>
      </c>
      <c r="T200" s="36">
        <f t="shared" si="40"/>
        <v>0.19517318685459029</v>
      </c>
      <c r="U200" s="36">
        <f t="shared" si="41"/>
        <v>0.12052145751301802</v>
      </c>
    </row>
    <row r="201" spans="1:21" ht="13" x14ac:dyDescent="0.3">
      <c r="A201" s="17" t="s">
        <v>29</v>
      </c>
      <c r="B201" s="11" t="s">
        <v>363</v>
      </c>
      <c r="C201" s="10" t="s">
        <v>364</v>
      </c>
      <c r="D201" s="31">
        <v>17599030</v>
      </c>
      <c r="E201" s="31">
        <v>17599030</v>
      </c>
      <c r="F201" s="31">
        <v>5884197</v>
      </c>
      <c r="G201" s="36">
        <f t="shared" si="35"/>
        <v>0.33434780212318521</v>
      </c>
      <c r="H201" s="31">
        <v>0</v>
      </c>
      <c r="I201" s="36">
        <f t="shared" si="36"/>
        <v>0</v>
      </c>
      <c r="J201" s="31">
        <v>0</v>
      </c>
      <c r="K201" s="36">
        <f t="shared" si="37"/>
        <v>0</v>
      </c>
      <c r="L201" s="31">
        <v>0</v>
      </c>
      <c r="M201" s="36">
        <f t="shared" si="38"/>
        <v>0</v>
      </c>
      <c r="N201" s="31">
        <v>5884197</v>
      </c>
      <c r="O201" s="36">
        <f t="shared" si="39"/>
        <v>0.33434780212318521</v>
      </c>
      <c r="P201" s="31">
        <v>2656062</v>
      </c>
      <c r="Q201" s="31">
        <v>19355248</v>
      </c>
      <c r="R201" s="31">
        <v>15900274</v>
      </c>
      <c r="S201" s="31">
        <v>2656062</v>
      </c>
      <c r="T201" s="36">
        <f t="shared" si="40"/>
        <v>0.13722696810704776</v>
      </c>
      <c r="U201" s="36">
        <f t="shared" si="41"/>
        <v>1.2153839029360007</v>
      </c>
    </row>
    <row r="202" spans="1:21" ht="13" x14ac:dyDescent="0.3">
      <c r="A202" s="17" t="s">
        <v>29</v>
      </c>
      <c r="B202" s="11" t="s">
        <v>365</v>
      </c>
      <c r="C202" s="10" t="s">
        <v>366</v>
      </c>
      <c r="D202" s="31">
        <v>59424638</v>
      </c>
      <c r="E202" s="31">
        <v>59424638</v>
      </c>
      <c r="F202" s="31">
        <v>2956240</v>
      </c>
      <c r="G202" s="36">
        <f t="shared" si="35"/>
        <v>4.9747715753859535E-2</v>
      </c>
      <c r="H202" s="31">
        <v>0</v>
      </c>
      <c r="I202" s="36">
        <f t="shared" si="36"/>
        <v>0</v>
      </c>
      <c r="J202" s="31">
        <v>0</v>
      </c>
      <c r="K202" s="36">
        <f t="shared" si="37"/>
        <v>0</v>
      </c>
      <c r="L202" s="31">
        <v>0</v>
      </c>
      <c r="M202" s="36">
        <f t="shared" si="38"/>
        <v>0</v>
      </c>
      <c r="N202" s="31">
        <v>2956240</v>
      </c>
      <c r="O202" s="36">
        <f t="shared" si="39"/>
        <v>4.9747715753859535E-2</v>
      </c>
      <c r="P202" s="31">
        <v>1707498</v>
      </c>
      <c r="Q202" s="31">
        <v>51201239</v>
      </c>
      <c r="R202" s="31">
        <v>34155605</v>
      </c>
      <c r="S202" s="31">
        <v>1707498</v>
      </c>
      <c r="T202" s="36">
        <f t="shared" si="40"/>
        <v>3.3348763298481895E-2</v>
      </c>
      <c r="U202" s="36">
        <f t="shared" si="41"/>
        <v>0.73132852864249331</v>
      </c>
    </row>
    <row r="203" spans="1:21" ht="13" x14ac:dyDescent="0.3">
      <c r="A203" s="17" t="s">
        <v>44</v>
      </c>
      <c r="B203" s="11" t="s">
        <v>367</v>
      </c>
      <c r="C203" s="10" t="s">
        <v>368</v>
      </c>
      <c r="D203" s="31">
        <v>31241887</v>
      </c>
      <c r="E203" s="31">
        <v>31241887</v>
      </c>
      <c r="F203" s="31">
        <v>2894427</v>
      </c>
      <c r="G203" s="36">
        <f t="shared" si="35"/>
        <v>9.2645716310285606E-2</v>
      </c>
      <c r="H203" s="31">
        <v>0</v>
      </c>
      <c r="I203" s="36">
        <f t="shared" si="36"/>
        <v>0</v>
      </c>
      <c r="J203" s="31">
        <v>0</v>
      </c>
      <c r="K203" s="36">
        <f t="shared" si="37"/>
        <v>0</v>
      </c>
      <c r="L203" s="31">
        <v>0</v>
      </c>
      <c r="M203" s="36">
        <f t="shared" si="38"/>
        <v>0</v>
      </c>
      <c r="N203" s="31">
        <v>2894427</v>
      </c>
      <c r="O203" s="36">
        <f t="shared" si="39"/>
        <v>9.2645716310285606E-2</v>
      </c>
      <c r="P203" s="31">
        <v>2413994</v>
      </c>
      <c r="Q203" s="31">
        <v>26917179</v>
      </c>
      <c r="R203" s="31">
        <v>25265578</v>
      </c>
      <c r="S203" s="31">
        <v>2413994</v>
      </c>
      <c r="T203" s="36">
        <f t="shared" si="40"/>
        <v>8.9682280598572389E-2</v>
      </c>
      <c r="U203" s="36">
        <f t="shared" si="41"/>
        <v>0.19901996442410375</v>
      </c>
    </row>
    <row r="204" spans="1:21" ht="14" x14ac:dyDescent="0.3">
      <c r="A204" s="18" t="s">
        <v>0</v>
      </c>
      <c r="B204" s="13" t="s">
        <v>369</v>
      </c>
      <c r="C204" s="12" t="s">
        <v>0</v>
      </c>
      <c r="D204" s="32">
        <f>SUM(D199:D203)</f>
        <v>151852126</v>
      </c>
      <c r="E204" s="32">
        <f>SUM(E199:E203)</f>
        <v>151852126</v>
      </c>
      <c r="F204" s="32">
        <f>SUM(F199:F203)</f>
        <v>17918842</v>
      </c>
      <c r="G204" s="37">
        <f t="shared" si="35"/>
        <v>0.11800191720727045</v>
      </c>
      <c r="H204" s="32">
        <f>SUM(H199:H203)</f>
        <v>0</v>
      </c>
      <c r="I204" s="37">
        <f t="shared" si="36"/>
        <v>0</v>
      </c>
      <c r="J204" s="32">
        <f>SUM(J199:J203)</f>
        <v>0</v>
      </c>
      <c r="K204" s="37">
        <f t="shared" si="37"/>
        <v>0</v>
      </c>
      <c r="L204" s="32">
        <f>SUM(L199:L203)</f>
        <v>0</v>
      </c>
      <c r="M204" s="37">
        <f t="shared" si="38"/>
        <v>0</v>
      </c>
      <c r="N204" s="32">
        <v>17918842</v>
      </c>
      <c r="O204" s="37">
        <f t="shared" si="39"/>
        <v>0.11800191720727045</v>
      </c>
      <c r="P204" s="32">
        <f>SUM(P199:P203)</f>
        <v>12463853</v>
      </c>
      <c r="Q204" s="32">
        <f>SUM(Q199:Q203)</f>
        <v>133940441</v>
      </c>
      <c r="R204" s="32">
        <f>SUM(R199:R203)</f>
        <v>108818486</v>
      </c>
      <c r="S204" s="32">
        <f>SUM(S199:S203)</f>
        <v>12463853</v>
      </c>
      <c r="T204" s="37">
        <f t="shared" si="40"/>
        <v>9.3055188611780068E-2</v>
      </c>
      <c r="U204" s="37">
        <f t="shared" si="41"/>
        <v>0.43766474139256939</v>
      </c>
    </row>
    <row r="205" spans="1:21" ht="14" x14ac:dyDescent="0.3">
      <c r="A205" s="18" t="s">
        <v>0</v>
      </c>
      <c r="B205" s="13" t="s">
        <v>370</v>
      </c>
      <c r="C205" s="12" t="s">
        <v>0</v>
      </c>
      <c r="D205" s="32">
        <f>SUM(D173:D178,D180:D184,D186:D190,D192:D197,D199:D203)</f>
        <v>998571676</v>
      </c>
      <c r="E205" s="32">
        <f>SUM(E173:E178,E180:E184,E186:E190,E192:E197,E199:E203)</f>
        <v>998571676</v>
      </c>
      <c r="F205" s="32">
        <f>SUM(F173:F178,F180:F184,F186:F190,F192:F197,F199:F203)</f>
        <v>224710262</v>
      </c>
      <c r="G205" s="37">
        <f t="shared" si="35"/>
        <v>0.22503168014951788</v>
      </c>
      <c r="H205" s="32">
        <f>SUM(H173:H178,H180:H184,H186:H190,H192:H197,H199:H203)</f>
        <v>0</v>
      </c>
      <c r="I205" s="37">
        <f t="shared" si="36"/>
        <v>0</v>
      </c>
      <c r="J205" s="32">
        <f>SUM(J173:J178,J180:J184,J186:J190,J192:J197,J199:J203)</f>
        <v>0</v>
      </c>
      <c r="K205" s="37">
        <f t="shared" si="37"/>
        <v>0</v>
      </c>
      <c r="L205" s="32">
        <f>SUM(L173:L178,L180:L184,L186:L190,L192:L197,L199:L203)</f>
        <v>0</v>
      </c>
      <c r="M205" s="37">
        <f t="shared" si="38"/>
        <v>0</v>
      </c>
      <c r="N205" s="32">
        <v>224710262</v>
      </c>
      <c r="O205" s="37">
        <f t="shared" si="39"/>
        <v>0.22503168014951788</v>
      </c>
      <c r="P205" s="32">
        <f>SUM(P173:P178,P180:P184,P186:P190,P192:P197,P199:P203)</f>
        <v>155218551</v>
      </c>
      <c r="Q205" s="32">
        <f>SUM(Q173:Q178,Q180:Q184,Q186:Q190,Q192:Q197,Q199:Q203)</f>
        <v>929172915</v>
      </c>
      <c r="R205" s="32">
        <f>SUM(R173:R178,R180:R184,R186:R190,R192:R197,R199:R203)</f>
        <v>999358237</v>
      </c>
      <c r="S205" s="32">
        <f>SUM(S173:S178,S180:S184,S186:S190,S192:S197,S199:S203)</f>
        <v>155218551</v>
      </c>
      <c r="T205" s="37">
        <f t="shared" si="40"/>
        <v>0.16705023197969562</v>
      </c>
      <c r="U205" s="37">
        <f t="shared" si="41"/>
        <v>0.44770235614427301</v>
      </c>
    </row>
    <row r="206" spans="1:21" ht="14.5" customHeight="1" x14ac:dyDescent="0.3">
      <c r="A206" s="16" t="s">
        <v>0</v>
      </c>
      <c r="B206" s="14" t="s">
        <v>618</v>
      </c>
      <c r="D206" s="33"/>
      <c r="E206" s="33"/>
      <c r="F206" s="33"/>
      <c r="G206" s="38"/>
      <c r="H206" s="33"/>
      <c r="I206" s="38"/>
      <c r="J206" s="33"/>
      <c r="K206" s="38"/>
      <c r="L206" s="33"/>
      <c r="M206" s="38"/>
      <c r="N206" s="33"/>
      <c r="O206" s="38"/>
      <c r="P206" s="33"/>
      <c r="Q206" s="33"/>
      <c r="R206" s="33"/>
      <c r="S206" s="33"/>
      <c r="T206" s="38"/>
      <c r="U206" s="38"/>
    </row>
    <row r="207" spans="1:21" ht="14.5" customHeight="1" x14ac:dyDescent="0.3">
      <c r="A207" s="16" t="s">
        <v>0</v>
      </c>
      <c r="B207" s="9" t="s">
        <v>371</v>
      </c>
      <c r="D207" s="33"/>
      <c r="E207" s="33"/>
      <c r="F207" s="33"/>
      <c r="G207" s="38"/>
      <c r="H207" s="33"/>
      <c r="I207" s="38"/>
      <c r="J207" s="33"/>
      <c r="K207" s="38"/>
      <c r="L207" s="33"/>
      <c r="M207" s="38"/>
      <c r="N207" s="33"/>
      <c r="O207" s="38"/>
      <c r="P207" s="33"/>
      <c r="Q207" s="33"/>
      <c r="R207" s="33"/>
      <c r="S207" s="33"/>
      <c r="T207" s="38"/>
      <c r="U207" s="38"/>
    </row>
    <row r="208" spans="1:21" ht="13" x14ac:dyDescent="0.3">
      <c r="A208" s="17" t="s">
        <v>29</v>
      </c>
      <c r="B208" s="11" t="s">
        <v>372</v>
      </c>
      <c r="C208" s="10" t="s">
        <v>373</v>
      </c>
      <c r="D208" s="31">
        <v>44007903</v>
      </c>
      <c r="E208" s="31">
        <v>44007903</v>
      </c>
      <c r="F208" s="31">
        <v>1943961</v>
      </c>
      <c r="G208" s="36">
        <f t="shared" ref="G208:G231" si="42">IF(($D208     =0),0,($F208     /$D208     ))</f>
        <v>4.4172997745427676E-2</v>
      </c>
      <c r="H208" s="31">
        <v>0</v>
      </c>
      <c r="I208" s="36">
        <f t="shared" ref="I208:I231" si="43">IF(($D208     =0),0,($H208     /$D208     ))</f>
        <v>0</v>
      </c>
      <c r="J208" s="31">
        <v>0</v>
      </c>
      <c r="K208" s="36">
        <f t="shared" ref="K208:K231" si="44">IF(($E208     =0),0,($J208     /$E208     ))</f>
        <v>0</v>
      </c>
      <c r="L208" s="31">
        <v>0</v>
      </c>
      <c r="M208" s="36">
        <f t="shared" ref="M208:M231" si="45">IF(($E208     =0),0,($L208     /$E208     ))</f>
        <v>0</v>
      </c>
      <c r="N208" s="31">
        <v>1943961</v>
      </c>
      <c r="O208" s="36">
        <f t="shared" ref="O208:O231" si="46">IF(($D208     =0),0,($N208     /$D208     ))</f>
        <v>4.4172997745427676E-2</v>
      </c>
      <c r="P208" s="31">
        <v>5509064</v>
      </c>
      <c r="Q208" s="31">
        <v>36485343</v>
      </c>
      <c r="R208" s="31">
        <v>27442810</v>
      </c>
      <c r="S208" s="31">
        <v>5509064</v>
      </c>
      <c r="T208" s="36">
        <f t="shared" ref="T208:T231" si="47">IF(($Q208     =0),0,($S208     /$Q208     ))</f>
        <v>0.15099389363010784</v>
      </c>
      <c r="U208" s="36">
        <f t="shared" ref="U208:U231" si="48">IF(($P208     =0),0,(($F208     /$P208     )-1))</f>
        <v>-0.64713406850964161</v>
      </c>
    </row>
    <row r="209" spans="1:21" ht="13" x14ac:dyDescent="0.3">
      <c r="A209" s="17" t="s">
        <v>29</v>
      </c>
      <c r="B209" s="11" t="s">
        <v>374</v>
      </c>
      <c r="C209" s="10" t="s">
        <v>375</v>
      </c>
      <c r="D209" s="31">
        <v>25394266</v>
      </c>
      <c r="E209" s="31">
        <v>25394266</v>
      </c>
      <c r="F209" s="31">
        <v>3901815</v>
      </c>
      <c r="G209" s="36">
        <f t="shared" si="42"/>
        <v>0.15364944984036946</v>
      </c>
      <c r="H209" s="31">
        <v>0</v>
      </c>
      <c r="I209" s="36">
        <f t="shared" si="43"/>
        <v>0</v>
      </c>
      <c r="J209" s="31">
        <v>0</v>
      </c>
      <c r="K209" s="36">
        <f t="shared" si="44"/>
        <v>0</v>
      </c>
      <c r="L209" s="31">
        <v>0</v>
      </c>
      <c r="M209" s="36">
        <f t="shared" si="45"/>
        <v>0</v>
      </c>
      <c r="N209" s="31">
        <v>3901815</v>
      </c>
      <c r="O209" s="36">
        <f t="shared" si="46"/>
        <v>0.15364944984036946</v>
      </c>
      <c r="P209" s="31">
        <v>3307428</v>
      </c>
      <c r="Q209" s="31">
        <v>18621319</v>
      </c>
      <c r="R209" s="31">
        <v>22604456</v>
      </c>
      <c r="S209" s="31">
        <v>3307428</v>
      </c>
      <c r="T209" s="36">
        <f t="shared" si="47"/>
        <v>0.17761513027084708</v>
      </c>
      <c r="U209" s="36">
        <f t="shared" si="48"/>
        <v>0.17971275565182365</v>
      </c>
    </row>
    <row r="210" spans="1:21" ht="13" x14ac:dyDescent="0.3">
      <c r="A210" s="17" t="s">
        <v>29</v>
      </c>
      <c r="B210" s="11" t="s">
        <v>376</v>
      </c>
      <c r="C210" s="10" t="s">
        <v>377</v>
      </c>
      <c r="D210" s="31">
        <v>41328289</v>
      </c>
      <c r="E210" s="31">
        <v>41328289</v>
      </c>
      <c r="F210" s="31">
        <v>8880173</v>
      </c>
      <c r="G210" s="36">
        <f t="shared" si="42"/>
        <v>0.21486911785774629</v>
      </c>
      <c r="H210" s="31">
        <v>0</v>
      </c>
      <c r="I210" s="36">
        <f t="shared" si="43"/>
        <v>0</v>
      </c>
      <c r="J210" s="31">
        <v>0</v>
      </c>
      <c r="K210" s="36">
        <f t="shared" si="44"/>
        <v>0</v>
      </c>
      <c r="L210" s="31">
        <v>0</v>
      </c>
      <c r="M210" s="36">
        <f t="shared" si="45"/>
        <v>0</v>
      </c>
      <c r="N210" s="31">
        <v>8880173</v>
      </c>
      <c r="O210" s="36">
        <f t="shared" si="46"/>
        <v>0.21486911785774629</v>
      </c>
      <c r="P210" s="31">
        <v>2462195</v>
      </c>
      <c r="Q210" s="31">
        <v>17680824</v>
      </c>
      <c r="R210" s="31">
        <v>18460712</v>
      </c>
      <c r="S210" s="31">
        <v>2462195</v>
      </c>
      <c r="T210" s="36">
        <f t="shared" si="47"/>
        <v>0.13925793277507881</v>
      </c>
      <c r="U210" s="36">
        <f t="shared" si="48"/>
        <v>2.6066083311841668</v>
      </c>
    </row>
    <row r="211" spans="1:21" ht="13" x14ac:dyDescent="0.3">
      <c r="A211" s="17" t="s">
        <v>29</v>
      </c>
      <c r="B211" s="11" t="s">
        <v>378</v>
      </c>
      <c r="C211" s="10" t="s">
        <v>379</v>
      </c>
      <c r="D211" s="31">
        <v>8465188</v>
      </c>
      <c r="E211" s="31">
        <v>8465188</v>
      </c>
      <c r="F211" s="31">
        <v>3607673</v>
      </c>
      <c r="G211" s="36">
        <f t="shared" si="42"/>
        <v>0.42617754029798277</v>
      </c>
      <c r="H211" s="31">
        <v>0</v>
      </c>
      <c r="I211" s="36">
        <f t="shared" si="43"/>
        <v>0</v>
      </c>
      <c r="J211" s="31">
        <v>0</v>
      </c>
      <c r="K211" s="36">
        <f t="shared" si="44"/>
        <v>0</v>
      </c>
      <c r="L211" s="31">
        <v>0</v>
      </c>
      <c r="M211" s="36">
        <f t="shared" si="45"/>
        <v>0</v>
      </c>
      <c r="N211" s="31">
        <v>3607673</v>
      </c>
      <c r="O211" s="36">
        <f t="shared" si="46"/>
        <v>0.42617754029798277</v>
      </c>
      <c r="P211" s="31">
        <v>3288437</v>
      </c>
      <c r="Q211" s="31">
        <v>12036068</v>
      </c>
      <c r="R211" s="31">
        <v>19103422</v>
      </c>
      <c r="S211" s="31">
        <v>3288437</v>
      </c>
      <c r="T211" s="36">
        <f t="shared" si="47"/>
        <v>0.27321522277873472</v>
      </c>
      <c r="U211" s="36">
        <f t="shared" si="48"/>
        <v>9.7078338432513789E-2</v>
      </c>
    </row>
    <row r="212" spans="1:21" ht="13" x14ac:dyDescent="0.3">
      <c r="A212" s="17" t="s">
        <v>29</v>
      </c>
      <c r="B212" s="11" t="s">
        <v>380</v>
      </c>
      <c r="C212" s="10" t="s">
        <v>381</v>
      </c>
      <c r="D212" s="31">
        <v>19958020</v>
      </c>
      <c r="E212" s="31">
        <v>19958020</v>
      </c>
      <c r="F212" s="31">
        <v>5768497</v>
      </c>
      <c r="G212" s="36">
        <f t="shared" si="42"/>
        <v>0.28903152717554148</v>
      </c>
      <c r="H212" s="31">
        <v>0</v>
      </c>
      <c r="I212" s="36">
        <f t="shared" si="43"/>
        <v>0</v>
      </c>
      <c r="J212" s="31">
        <v>0</v>
      </c>
      <c r="K212" s="36">
        <f t="shared" si="44"/>
        <v>0</v>
      </c>
      <c r="L212" s="31">
        <v>0</v>
      </c>
      <c r="M212" s="36">
        <f t="shared" si="45"/>
        <v>0</v>
      </c>
      <c r="N212" s="31">
        <v>5768497</v>
      </c>
      <c r="O212" s="36">
        <f t="shared" si="46"/>
        <v>0.28903152717554148</v>
      </c>
      <c r="P212" s="31">
        <v>4913144</v>
      </c>
      <c r="Q212" s="31">
        <v>18801238</v>
      </c>
      <c r="R212" s="31">
        <v>18801238</v>
      </c>
      <c r="S212" s="31">
        <v>4913144</v>
      </c>
      <c r="T212" s="36">
        <f t="shared" si="47"/>
        <v>0.26132023859279907</v>
      </c>
      <c r="U212" s="36">
        <f t="shared" si="48"/>
        <v>0.1740948362189263</v>
      </c>
    </row>
    <row r="213" spans="1:21" ht="13" x14ac:dyDescent="0.3">
      <c r="A213" s="17" t="s">
        <v>29</v>
      </c>
      <c r="B213" s="11" t="s">
        <v>382</v>
      </c>
      <c r="C213" s="10" t="s">
        <v>383</v>
      </c>
      <c r="D213" s="31">
        <v>14335924</v>
      </c>
      <c r="E213" s="31">
        <v>14335924</v>
      </c>
      <c r="F213" s="31">
        <v>58616</v>
      </c>
      <c r="G213" s="36">
        <f t="shared" si="42"/>
        <v>4.0887493544190107E-3</v>
      </c>
      <c r="H213" s="31">
        <v>0</v>
      </c>
      <c r="I213" s="36">
        <f t="shared" si="43"/>
        <v>0</v>
      </c>
      <c r="J213" s="31">
        <v>0</v>
      </c>
      <c r="K213" s="36">
        <f t="shared" si="44"/>
        <v>0</v>
      </c>
      <c r="L213" s="31">
        <v>0</v>
      </c>
      <c r="M213" s="36">
        <f t="shared" si="45"/>
        <v>0</v>
      </c>
      <c r="N213" s="31">
        <v>58616</v>
      </c>
      <c r="O213" s="36">
        <f t="shared" si="46"/>
        <v>4.0887493544190107E-3</v>
      </c>
      <c r="P213" s="31">
        <v>113162</v>
      </c>
      <c r="Q213" s="31">
        <v>18608000</v>
      </c>
      <c r="R213" s="31">
        <v>13618000</v>
      </c>
      <c r="S213" s="31">
        <v>113162</v>
      </c>
      <c r="T213" s="36">
        <f t="shared" si="47"/>
        <v>6.0813628546861568E-3</v>
      </c>
      <c r="U213" s="36">
        <f t="shared" si="48"/>
        <v>-0.48201693147876501</v>
      </c>
    </row>
    <row r="214" spans="1:21" ht="13" x14ac:dyDescent="0.3">
      <c r="A214" s="17" t="s">
        <v>29</v>
      </c>
      <c r="B214" s="11" t="s">
        <v>384</v>
      </c>
      <c r="C214" s="10" t="s">
        <v>385</v>
      </c>
      <c r="D214" s="31">
        <v>43625902</v>
      </c>
      <c r="E214" s="31">
        <v>43625902</v>
      </c>
      <c r="F214" s="31">
        <v>7550313</v>
      </c>
      <c r="G214" s="36">
        <f t="shared" si="42"/>
        <v>0.17306949894124826</v>
      </c>
      <c r="H214" s="31">
        <v>0</v>
      </c>
      <c r="I214" s="36">
        <f t="shared" si="43"/>
        <v>0</v>
      </c>
      <c r="J214" s="31">
        <v>0</v>
      </c>
      <c r="K214" s="36">
        <f t="shared" si="44"/>
        <v>0</v>
      </c>
      <c r="L214" s="31">
        <v>0</v>
      </c>
      <c r="M214" s="36">
        <f t="shared" si="45"/>
        <v>0</v>
      </c>
      <c r="N214" s="31">
        <v>7550313</v>
      </c>
      <c r="O214" s="36">
        <f t="shared" si="46"/>
        <v>0.17306949894124826</v>
      </c>
      <c r="P214" s="31">
        <v>7123875</v>
      </c>
      <c r="Q214" s="31">
        <v>39786063</v>
      </c>
      <c r="R214" s="31">
        <v>40261063</v>
      </c>
      <c r="S214" s="31">
        <v>7123875</v>
      </c>
      <c r="T214" s="36">
        <f t="shared" si="47"/>
        <v>0.17905453475002037</v>
      </c>
      <c r="U214" s="36">
        <f t="shared" si="48"/>
        <v>5.9860399010370102E-2</v>
      </c>
    </row>
    <row r="215" spans="1:21" ht="13" x14ac:dyDescent="0.3">
      <c r="A215" s="17" t="s">
        <v>44</v>
      </c>
      <c r="B215" s="11" t="s">
        <v>386</v>
      </c>
      <c r="C215" s="10" t="s">
        <v>387</v>
      </c>
      <c r="D215" s="31">
        <v>76193422</v>
      </c>
      <c r="E215" s="31">
        <v>76193422</v>
      </c>
      <c r="F215" s="31">
        <v>99344341</v>
      </c>
      <c r="G215" s="36">
        <f t="shared" si="42"/>
        <v>1.3038440641240656</v>
      </c>
      <c r="H215" s="31">
        <v>0</v>
      </c>
      <c r="I215" s="36">
        <f t="shared" si="43"/>
        <v>0</v>
      </c>
      <c r="J215" s="31">
        <v>0</v>
      </c>
      <c r="K215" s="36">
        <f t="shared" si="44"/>
        <v>0</v>
      </c>
      <c r="L215" s="31">
        <v>0</v>
      </c>
      <c r="M215" s="36">
        <f t="shared" si="45"/>
        <v>0</v>
      </c>
      <c r="N215" s="31">
        <v>99344341</v>
      </c>
      <c r="O215" s="36">
        <f t="shared" si="46"/>
        <v>1.3038440641240656</v>
      </c>
      <c r="P215" s="31">
        <v>14432480</v>
      </c>
      <c r="Q215" s="31">
        <v>74533850</v>
      </c>
      <c r="R215" s="31">
        <v>76408672</v>
      </c>
      <c r="S215" s="31">
        <v>14432480</v>
      </c>
      <c r="T215" s="36">
        <f t="shared" si="47"/>
        <v>0.19363658257288466</v>
      </c>
      <c r="U215" s="36">
        <f t="shared" si="48"/>
        <v>5.8833867083134708</v>
      </c>
    </row>
    <row r="216" spans="1:21" ht="14" x14ac:dyDescent="0.3">
      <c r="A216" s="18" t="s">
        <v>0</v>
      </c>
      <c r="B216" s="13" t="s">
        <v>388</v>
      </c>
      <c r="C216" s="12" t="s">
        <v>0</v>
      </c>
      <c r="D216" s="32">
        <f>SUM(D208:D215)</f>
        <v>273308914</v>
      </c>
      <c r="E216" s="32">
        <f>SUM(E208:E215)</f>
        <v>273308914</v>
      </c>
      <c r="F216" s="32">
        <f>SUM(F208:F215)</f>
        <v>131055389</v>
      </c>
      <c r="G216" s="37">
        <f t="shared" si="42"/>
        <v>0.47951377465866335</v>
      </c>
      <c r="H216" s="32">
        <f>SUM(H208:H215)</f>
        <v>0</v>
      </c>
      <c r="I216" s="37">
        <f t="shared" si="43"/>
        <v>0</v>
      </c>
      <c r="J216" s="32">
        <f>SUM(J208:J215)</f>
        <v>0</v>
      </c>
      <c r="K216" s="37">
        <f t="shared" si="44"/>
        <v>0</v>
      </c>
      <c r="L216" s="32">
        <f>SUM(L208:L215)</f>
        <v>0</v>
      </c>
      <c r="M216" s="37">
        <f t="shared" si="45"/>
        <v>0</v>
      </c>
      <c r="N216" s="32">
        <v>131055389</v>
      </c>
      <c r="O216" s="37">
        <f t="shared" si="46"/>
        <v>0.47951377465866335</v>
      </c>
      <c r="P216" s="32">
        <f>SUM(P208:P215)</f>
        <v>41149785</v>
      </c>
      <c r="Q216" s="32">
        <f>SUM(Q208:Q215)</f>
        <v>236552705</v>
      </c>
      <c r="R216" s="32">
        <f>SUM(R208:R215)</f>
        <v>236700373</v>
      </c>
      <c r="S216" s="32">
        <f>SUM(S208:S215)</f>
        <v>41149785</v>
      </c>
      <c r="T216" s="37">
        <f t="shared" si="47"/>
        <v>0.173956095746189</v>
      </c>
      <c r="U216" s="37">
        <f t="shared" si="48"/>
        <v>2.1848377579615543</v>
      </c>
    </row>
    <row r="217" spans="1:21" ht="13" x14ac:dyDescent="0.3">
      <c r="A217" s="17" t="s">
        <v>29</v>
      </c>
      <c r="B217" s="11" t="s">
        <v>389</v>
      </c>
      <c r="C217" s="10" t="s">
        <v>390</v>
      </c>
      <c r="D217" s="31">
        <v>9894027</v>
      </c>
      <c r="E217" s="31">
        <v>9894027</v>
      </c>
      <c r="F217" s="31">
        <v>3406044</v>
      </c>
      <c r="G217" s="36">
        <f t="shared" si="42"/>
        <v>0.34425254752185336</v>
      </c>
      <c r="H217" s="31">
        <v>0</v>
      </c>
      <c r="I217" s="36">
        <f t="shared" si="43"/>
        <v>0</v>
      </c>
      <c r="J217" s="31">
        <v>0</v>
      </c>
      <c r="K217" s="36">
        <f t="shared" si="44"/>
        <v>0</v>
      </c>
      <c r="L217" s="31">
        <v>0</v>
      </c>
      <c r="M217" s="36">
        <f t="shared" si="45"/>
        <v>0</v>
      </c>
      <c r="N217" s="31">
        <v>3406044</v>
      </c>
      <c r="O217" s="36">
        <f t="shared" si="46"/>
        <v>0.34425254752185336</v>
      </c>
      <c r="P217" s="31">
        <v>1772995</v>
      </c>
      <c r="Q217" s="31">
        <v>9300474</v>
      </c>
      <c r="R217" s="31">
        <v>11397583</v>
      </c>
      <c r="S217" s="31">
        <v>1772995</v>
      </c>
      <c r="T217" s="36">
        <f t="shared" si="47"/>
        <v>0.19063490742514844</v>
      </c>
      <c r="U217" s="36">
        <f t="shared" si="48"/>
        <v>0.92106802331647852</v>
      </c>
    </row>
    <row r="218" spans="1:21" ht="13" x14ac:dyDescent="0.3">
      <c r="A218" s="17" t="s">
        <v>29</v>
      </c>
      <c r="B218" s="11" t="s">
        <v>391</v>
      </c>
      <c r="C218" s="10" t="s">
        <v>392</v>
      </c>
      <c r="D218" s="31">
        <v>92645029</v>
      </c>
      <c r="E218" s="31">
        <v>92645029</v>
      </c>
      <c r="F218" s="31">
        <v>19252667</v>
      </c>
      <c r="G218" s="36">
        <f t="shared" si="42"/>
        <v>0.20781111742109767</v>
      </c>
      <c r="H218" s="31">
        <v>0</v>
      </c>
      <c r="I218" s="36">
        <f t="shared" si="43"/>
        <v>0</v>
      </c>
      <c r="J218" s="31">
        <v>0</v>
      </c>
      <c r="K218" s="36">
        <f t="shared" si="44"/>
        <v>0</v>
      </c>
      <c r="L218" s="31">
        <v>0</v>
      </c>
      <c r="M218" s="36">
        <f t="shared" si="45"/>
        <v>0</v>
      </c>
      <c r="N218" s="31">
        <v>19252667</v>
      </c>
      <c r="O218" s="36">
        <f t="shared" si="46"/>
        <v>0.20781111742109767</v>
      </c>
      <c r="P218" s="31">
        <v>18642684</v>
      </c>
      <c r="Q218" s="31">
        <v>92025570</v>
      </c>
      <c r="R218" s="31">
        <v>85715572</v>
      </c>
      <c r="S218" s="31">
        <v>18642684</v>
      </c>
      <c r="T218" s="36">
        <f t="shared" si="47"/>
        <v>0.20258156510196024</v>
      </c>
      <c r="U218" s="36">
        <f t="shared" si="48"/>
        <v>3.2719698515514262E-2</v>
      </c>
    </row>
    <row r="219" spans="1:21" ht="13" x14ac:dyDescent="0.3">
      <c r="A219" s="17" t="s">
        <v>29</v>
      </c>
      <c r="B219" s="11" t="s">
        <v>393</v>
      </c>
      <c r="C219" s="10" t="s">
        <v>394</v>
      </c>
      <c r="D219" s="31">
        <v>37297956</v>
      </c>
      <c r="E219" s="31">
        <v>37297956</v>
      </c>
      <c r="F219" s="31">
        <v>6722486</v>
      </c>
      <c r="G219" s="36">
        <f t="shared" si="42"/>
        <v>0.1802373835177456</v>
      </c>
      <c r="H219" s="31">
        <v>0</v>
      </c>
      <c r="I219" s="36">
        <f t="shared" si="43"/>
        <v>0</v>
      </c>
      <c r="J219" s="31">
        <v>0</v>
      </c>
      <c r="K219" s="36">
        <f t="shared" si="44"/>
        <v>0</v>
      </c>
      <c r="L219" s="31">
        <v>0</v>
      </c>
      <c r="M219" s="36">
        <f t="shared" si="45"/>
        <v>0</v>
      </c>
      <c r="N219" s="31">
        <v>6722486</v>
      </c>
      <c r="O219" s="36">
        <f t="shared" si="46"/>
        <v>0.1802373835177456</v>
      </c>
      <c r="P219" s="31">
        <v>5528479</v>
      </c>
      <c r="Q219" s="31">
        <v>35945955</v>
      </c>
      <c r="R219" s="31">
        <v>35957244</v>
      </c>
      <c r="S219" s="31">
        <v>5528479</v>
      </c>
      <c r="T219" s="36">
        <f t="shared" si="47"/>
        <v>0.15379975299028778</v>
      </c>
      <c r="U219" s="36">
        <f t="shared" si="48"/>
        <v>0.21597386912385841</v>
      </c>
    </row>
    <row r="220" spans="1:21" ht="13" x14ac:dyDescent="0.3">
      <c r="A220" s="17" t="s">
        <v>29</v>
      </c>
      <c r="B220" s="11" t="s">
        <v>395</v>
      </c>
      <c r="C220" s="10" t="s">
        <v>396</v>
      </c>
      <c r="D220" s="31">
        <v>5406805</v>
      </c>
      <c r="E220" s="31">
        <v>5406805</v>
      </c>
      <c r="F220" s="31">
        <v>3097500</v>
      </c>
      <c r="G220" s="36">
        <f t="shared" si="42"/>
        <v>0.57288916467303708</v>
      </c>
      <c r="H220" s="31">
        <v>0</v>
      </c>
      <c r="I220" s="36">
        <f t="shared" si="43"/>
        <v>0</v>
      </c>
      <c r="J220" s="31">
        <v>0</v>
      </c>
      <c r="K220" s="36">
        <f t="shared" si="44"/>
        <v>0</v>
      </c>
      <c r="L220" s="31">
        <v>0</v>
      </c>
      <c r="M220" s="36">
        <f t="shared" si="45"/>
        <v>0</v>
      </c>
      <c r="N220" s="31">
        <v>3097500</v>
      </c>
      <c r="O220" s="36">
        <f t="shared" si="46"/>
        <v>0.57288916467303708</v>
      </c>
      <c r="P220" s="31">
        <v>3075395</v>
      </c>
      <c r="Q220" s="31">
        <v>5112144</v>
      </c>
      <c r="R220" s="31">
        <v>5112144</v>
      </c>
      <c r="S220" s="31">
        <v>3075395</v>
      </c>
      <c r="T220" s="36">
        <f t="shared" si="47"/>
        <v>0.60158614467824068</v>
      </c>
      <c r="U220" s="36">
        <f t="shared" si="48"/>
        <v>7.1876945888251775E-3</v>
      </c>
    </row>
    <row r="221" spans="1:21" ht="13" x14ac:dyDescent="0.3">
      <c r="A221" s="17" t="s">
        <v>29</v>
      </c>
      <c r="B221" s="11" t="s">
        <v>397</v>
      </c>
      <c r="C221" s="10" t="s">
        <v>398</v>
      </c>
      <c r="D221" s="31">
        <v>30789499</v>
      </c>
      <c r="E221" s="31">
        <v>30789499</v>
      </c>
      <c r="F221" s="31">
        <v>4648216</v>
      </c>
      <c r="G221" s="36">
        <f t="shared" si="42"/>
        <v>0.15096757501640412</v>
      </c>
      <c r="H221" s="31">
        <v>0</v>
      </c>
      <c r="I221" s="36">
        <f t="shared" si="43"/>
        <v>0</v>
      </c>
      <c r="J221" s="31">
        <v>0</v>
      </c>
      <c r="K221" s="36">
        <f t="shared" si="44"/>
        <v>0</v>
      </c>
      <c r="L221" s="31">
        <v>0</v>
      </c>
      <c r="M221" s="36">
        <f t="shared" si="45"/>
        <v>0</v>
      </c>
      <c r="N221" s="31">
        <v>4648216</v>
      </c>
      <c r="O221" s="36">
        <f t="shared" si="46"/>
        <v>0.15096757501640412</v>
      </c>
      <c r="P221" s="31">
        <v>4856369</v>
      </c>
      <c r="Q221" s="31">
        <v>22942370</v>
      </c>
      <c r="R221" s="31">
        <v>24531498</v>
      </c>
      <c r="S221" s="31">
        <v>4856369</v>
      </c>
      <c r="T221" s="36">
        <f t="shared" si="47"/>
        <v>0.21167686686249065</v>
      </c>
      <c r="U221" s="36">
        <f t="shared" si="48"/>
        <v>-4.2861858314308443E-2</v>
      </c>
    </row>
    <row r="222" spans="1:21" ht="13" x14ac:dyDescent="0.3">
      <c r="A222" s="17" t="s">
        <v>29</v>
      </c>
      <c r="B222" s="11" t="s">
        <v>399</v>
      </c>
      <c r="C222" s="10" t="s">
        <v>400</v>
      </c>
      <c r="D222" s="31">
        <v>35153038</v>
      </c>
      <c r="E222" s="31">
        <v>35153038</v>
      </c>
      <c r="F222" s="31">
        <v>7710613</v>
      </c>
      <c r="G222" s="36">
        <f t="shared" si="42"/>
        <v>0.21934414317192158</v>
      </c>
      <c r="H222" s="31">
        <v>0</v>
      </c>
      <c r="I222" s="36">
        <f t="shared" si="43"/>
        <v>0</v>
      </c>
      <c r="J222" s="31">
        <v>0</v>
      </c>
      <c r="K222" s="36">
        <f t="shared" si="44"/>
        <v>0</v>
      </c>
      <c r="L222" s="31">
        <v>0</v>
      </c>
      <c r="M222" s="36">
        <f t="shared" si="45"/>
        <v>0</v>
      </c>
      <c r="N222" s="31">
        <v>7710613</v>
      </c>
      <c r="O222" s="36">
        <f t="shared" si="46"/>
        <v>0.21934414317192158</v>
      </c>
      <c r="P222" s="31">
        <v>6175682</v>
      </c>
      <c r="Q222" s="31">
        <v>31225884</v>
      </c>
      <c r="R222" s="31">
        <v>28510252</v>
      </c>
      <c r="S222" s="31">
        <v>6175682</v>
      </c>
      <c r="T222" s="36">
        <f t="shared" si="47"/>
        <v>0.19777444891552148</v>
      </c>
      <c r="U222" s="36">
        <f t="shared" si="48"/>
        <v>0.24854437129372919</v>
      </c>
    </row>
    <row r="223" spans="1:21" ht="13" x14ac:dyDescent="0.3">
      <c r="A223" s="17" t="s">
        <v>44</v>
      </c>
      <c r="B223" s="11" t="s">
        <v>401</v>
      </c>
      <c r="C223" s="10" t="s">
        <v>402</v>
      </c>
      <c r="D223" s="31">
        <v>647667805</v>
      </c>
      <c r="E223" s="31">
        <v>647667805</v>
      </c>
      <c r="F223" s="31">
        <v>153960083</v>
      </c>
      <c r="G223" s="36">
        <f t="shared" si="42"/>
        <v>0.23771458425357425</v>
      </c>
      <c r="H223" s="31">
        <v>0</v>
      </c>
      <c r="I223" s="36">
        <f t="shared" si="43"/>
        <v>0</v>
      </c>
      <c r="J223" s="31">
        <v>0</v>
      </c>
      <c r="K223" s="36">
        <f t="shared" si="44"/>
        <v>0</v>
      </c>
      <c r="L223" s="31">
        <v>0</v>
      </c>
      <c r="M223" s="36">
        <f t="shared" si="45"/>
        <v>0</v>
      </c>
      <c r="N223" s="31">
        <v>153960083</v>
      </c>
      <c r="O223" s="36">
        <f t="shared" si="46"/>
        <v>0.23771458425357425</v>
      </c>
      <c r="P223" s="31">
        <v>54207667</v>
      </c>
      <c r="Q223" s="31">
        <v>331106776</v>
      </c>
      <c r="R223" s="31">
        <v>447714791</v>
      </c>
      <c r="S223" s="31">
        <v>54207667</v>
      </c>
      <c r="T223" s="36">
        <f t="shared" si="47"/>
        <v>0.1637165740153865</v>
      </c>
      <c r="U223" s="36">
        <f t="shared" si="48"/>
        <v>1.8401901708848678</v>
      </c>
    </row>
    <row r="224" spans="1:21" ht="14" x14ac:dyDescent="0.3">
      <c r="A224" s="18" t="s">
        <v>0</v>
      </c>
      <c r="B224" s="13" t="s">
        <v>403</v>
      </c>
      <c r="C224" s="12" t="s">
        <v>0</v>
      </c>
      <c r="D224" s="32">
        <f>SUM(D217:D223)</f>
        <v>858854159</v>
      </c>
      <c r="E224" s="32">
        <f>SUM(E217:E223)</f>
        <v>858854159</v>
      </c>
      <c r="F224" s="32">
        <f>SUM(F217:F223)</f>
        <v>198797609</v>
      </c>
      <c r="G224" s="37">
        <f t="shared" si="42"/>
        <v>0.23146841278788055</v>
      </c>
      <c r="H224" s="32">
        <f>SUM(H217:H223)</f>
        <v>0</v>
      </c>
      <c r="I224" s="37">
        <f t="shared" si="43"/>
        <v>0</v>
      </c>
      <c r="J224" s="32">
        <f>SUM(J217:J223)</f>
        <v>0</v>
      </c>
      <c r="K224" s="37">
        <f t="shared" si="44"/>
        <v>0</v>
      </c>
      <c r="L224" s="32">
        <f>SUM(L217:L223)</f>
        <v>0</v>
      </c>
      <c r="M224" s="37">
        <f t="shared" si="45"/>
        <v>0</v>
      </c>
      <c r="N224" s="32">
        <v>198797609</v>
      </c>
      <c r="O224" s="37">
        <f t="shared" si="46"/>
        <v>0.23146841278788055</v>
      </c>
      <c r="P224" s="32">
        <f>SUM(P217:P223)</f>
        <v>94259271</v>
      </c>
      <c r="Q224" s="32">
        <f>SUM(Q217:Q223)</f>
        <v>527659173</v>
      </c>
      <c r="R224" s="32">
        <f>SUM(R217:R223)</f>
        <v>638939084</v>
      </c>
      <c r="S224" s="32">
        <f>SUM(S217:S223)</f>
        <v>94259271</v>
      </c>
      <c r="T224" s="37">
        <f t="shared" si="47"/>
        <v>0.17863665756835048</v>
      </c>
      <c r="U224" s="37">
        <f t="shared" si="48"/>
        <v>1.1090509919178135</v>
      </c>
    </row>
    <row r="225" spans="1:21" ht="13" x14ac:dyDescent="0.3">
      <c r="A225" s="17" t="s">
        <v>29</v>
      </c>
      <c r="B225" s="11" t="s">
        <v>404</v>
      </c>
      <c r="C225" s="10" t="s">
        <v>405</v>
      </c>
      <c r="D225" s="31">
        <v>31210645</v>
      </c>
      <c r="E225" s="31">
        <v>31210645</v>
      </c>
      <c r="F225" s="31">
        <v>4068749</v>
      </c>
      <c r="G225" s="36">
        <f t="shared" si="42"/>
        <v>0.13036414338761662</v>
      </c>
      <c r="H225" s="31">
        <v>0</v>
      </c>
      <c r="I225" s="36">
        <f t="shared" si="43"/>
        <v>0</v>
      </c>
      <c r="J225" s="31">
        <v>0</v>
      </c>
      <c r="K225" s="36">
        <f t="shared" si="44"/>
        <v>0</v>
      </c>
      <c r="L225" s="31">
        <v>0</v>
      </c>
      <c r="M225" s="36">
        <f t="shared" si="45"/>
        <v>0</v>
      </c>
      <c r="N225" s="31">
        <v>4068749</v>
      </c>
      <c r="O225" s="36">
        <f t="shared" si="46"/>
        <v>0.13036414338761662</v>
      </c>
      <c r="P225" s="31">
        <v>4922370</v>
      </c>
      <c r="Q225" s="31">
        <v>39157164</v>
      </c>
      <c r="R225" s="31">
        <v>39157164</v>
      </c>
      <c r="S225" s="31">
        <v>4922370</v>
      </c>
      <c r="T225" s="36">
        <f t="shared" si="47"/>
        <v>0.12570803135794001</v>
      </c>
      <c r="U225" s="36">
        <f t="shared" si="48"/>
        <v>-0.17341666717455206</v>
      </c>
    </row>
    <row r="226" spans="1:21" ht="13" x14ac:dyDescent="0.3">
      <c r="A226" s="17" t="s">
        <v>29</v>
      </c>
      <c r="B226" s="11" t="s">
        <v>406</v>
      </c>
      <c r="C226" s="10" t="s">
        <v>407</v>
      </c>
      <c r="D226" s="31">
        <v>71438173</v>
      </c>
      <c r="E226" s="31">
        <v>71994057</v>
      </c>
      <c r="F226" s="31">
        <v>10546228</v>
      </c>
      <c r="G226" s="36">
        <f t="shared" si="42"/>
        <v>0.14762734763667598</v>
      </c>
      <c r="H226" s="31">
        <v>0</v>
      </c>
      <c r="I226" s="36">
        <f t="shared" si="43"/>
        <v>0</v>
      </c>
      <c r="J226" s="31">
        <v>0</v>
      </c>
      <c r="K226" s="36">
        <f t="shared" si="44"/>
        <v>0</v>
      </c>
      <c r="L226" s="31">
        <v>0</v>
      </c>
      <c r="M226" s="36">
        <f t="shared" si="45"/>
        <v>0</v>
      </c>
      <c r="N226" s="31">
        <v>10546228</v>
      </c>
      <c r="O226" s="36">
        <f t="shared" si="46"/>
        <v>0.14762734763667598</v>
      </c>
      <c r="P226" s="31">
        <v>9575093</v>
      </c>
      <c r="Q226" s="31">
        <v>55110175</v>
      </c>
      <c r="R226" s="31">
        <v>50779864</v>
      </c>
      <c r="S226" s="31">
        <v>9575093</v>
      </c>
      <c r="T226" s="36">
        <f t="shared" si="47"/>
        <v>0.1737445580602856</v>
      </c>
      <c r="U226" s="36">
        <f t="shared" si="48"/>
        <v>0.10142303578670209</v>
      </c>
    </row>
    <row r="227" spans="1:21" ht="13" x14ac:dyDescent="0.3">
      <c r="A227" s="17" t="s">
        <v>29</v>
      </c>
      <c r="B227" s="11" t="s">
        <v>408</v>
      </c>
      <c r="C227" s="10" t="s">
        <v>409</v>
      </c>
      <c r="D227" s="31">
        <v>105139173</v>
      </c>
      <c r="E227" s="31">
        <v>105139173</v>
      </c>
      <c r="F227" s="31">
        <v>17961714</v>
      </c>
      <c r="G227" s="36">
        <f t="shared" si="42"/>
        <v>0.17083750506578552</v>
      </c>
      <c r="H227" s="31">
        <v>0</v>
      </c>
      <c r="I227" s="36">
        <f t="shared" si="43"/>
        <v>0</v>
      </c>
      <c r="J227" s="31">
        <v>0</v>
      </c>
      <c r="K227" s="36">
        <f t="shared" si="44"/>
        <v>0</v>
      </c>
      <c r="L227" s="31">
        <v>0</v>
      </c>
      <c r="M227" s="36">
        <f t="shared" si="45"/>
        <v>0</v>
      </c>
      <c r="N227" s="31">
        <v>17961714</v>
      </c>
      <c r="O227" s="36">
        <f t="shared" si="46"/>
        <v>0.17083750506578552</v>
      </c>
      <c r="P227" s="31">
        <v>26892849</v>
      </c>
      <c r="Q227" s="31">
        <v>89938360</v>
      </c>
      <c r="R227" s="31">
        <v>95738360</v>
      </c>
      <c r="S227" s="31">
        <v>26892849</v>
      </c>
      <c r="T227" s="36">
        <f t="shared" si="47"/>
        <v>0.29901422485355528</v>
      </c>
      <c r="U227" s="36">
        <f t="shared" si="48"/>
        <v>-0.33210073800659801</v>
      </c>
    </row>
    <row r="228" spans="1:21" ht="13" x14ac:dyDescent="0.3">
      <c r="A228" s="17" t="s">
        <v>29</v>
      </c>
      <c r="B228" s="11" t="s">
        <v>410</v>
      </c>
      <c r="C228" s="10" t="s">
        <v>411</v>
      </c>
      <c r="D228" s="31">
        <v>104108685</v>
      </c>
      <c r="E228" s="31">
        <v>104108685</v>
      </c>
      <c r="F228" s="31">
        <v>22817958</v>
      </c>
      <c r="G228" s="36">
        <f t="shared" si="42"/>
        <v>0.21917439452817986</v>
      </c>
      <c r="H228" s="31">
        <v>0</v>
      </c>
      <c r="I228" s="36">
        <f t="shared" si="43"/>
        <v>0</v>
      </c>
      <c r="J228" s="31">
        <v>0</v>
      </c>
      <c r="K228" s="36">
        <f t="shared" si="44"/>
        <v>0</v>
      </c>
      <c r="L228" s="31">
        <v>0</v>
      </c>
      <c r="M228" s="36">
        <f t="shared" si="45"/>
        <v>0</v>
      </c>
      <c r="N228" s="31">
        <v>22817958</v>
      </c>
      <c r="O228" s="36">
        <f t="shared" si="46"/>
        <v>0.21917439452817986</v>
      </c>
      <c r="P228" s="31">
        <v>20807176</v>
      </c>
      <c r="Q228" s="31">
        <v>150317309</v>
      </c>
      <c r="R228" s="31">
        <v>94719720</v>
      </c>
      <c r="S228" s="31">
        <v>20807176</v>
      </c>
      <c r="T228" s="36">
        <f t="shared" si="47"/>
        <v>0.1384216903457206</v>
      </c>
      <c r="U228" s="36">
        <f t="shared" si="48"/>
        <v>9.6638871127922465E-2</v>
      </c>
    </row>
    <row r="229" spans="1:21" ht="13" x14ac:dyDescent="0.3">
      <c r="A229" s="17" t="s">
        <v>44</v>
      </c>
      <c r="B229" s="11" t="s">
        <v>412</v>
      </c>
      <c r="C229" s="10" t="s">
        <v>413</v>
      </c>
      <c r="D229" s="31">
        <v>49145013</v>
      </c>
      <c r="E229" s="31">
        <v>49145013</v>
      </c>
      <c r="F229" s="31">
        <v>11929766</v>
      </c>
      <c r="G229" s="36">
        <f t="shared" si="42"/>
        <v>0.24274621720010534</v>
      </c>
      <c r="H229" s="31">
        <v>0</v>
      </c>
      <c r="I229" s="36">
        <f t="shared" si="43"/>
        <v>0</v>
      </c>
      <c r="J229" s="31">
        <v>0</v>
      </c>
      <c r="K229" s="36">
        <f t="shared" si="44"/>
        <v>0</v>
      </c>
      <c r="L229" s="31">
        <v>0</v>
      </c>
      <c r="M229" s="36">
        <f t="shared" si="45"/>
        <v>0</v>
      </c>
      <c r="N229" s="31">
        <v>11929766</v>
      </c>
      <c r="O229" s="36">
        <f t="shared" si="46"/>
        <v>0.24274621720010534</v>
      </c>
      <c r="P229" s="31">
        <v>10324826</v>
      </c>
      <c r="Q229" s="31">
        <v>56476375</v>
      </c>
      <c r="R229" s="31">
        <v>50939922</v>
      </c>
      <c r="S229" s="31">
        <v>10324826</v>
      </c>
      <c r="T229" s="36">
        <f t="shared" si="47"/>
        <v>0.18281672646305647</v>
      </c>
      <c r="U229" s="36">
        <f t="shared" si="48"/>
        <v>0.15544475035220939</v>
      </c>
    </row>
    <row r="230" spans="1:21" ht="14" x14ac:dyDescent="0.3">
      <c r="A230" s="18" t="s">
        <v>0</v>
      </c>
      <c r="B230" s="13" t="s">
        <v>414</v>
      </c>
      <c r="C230" s="12" t="s">
        <v>0</v>
      </c>
      <c r="D230" s="32">
        <f>SUM(D225:D229)</f>
        <v>361041689</v>
      </c>
      <c r="E230" s="32">
        <f>SUM(E225:E229)</f>
        <v>361597573</v>
      </c>
      <c r="F230" s="32">
        <f>SUM(F225:F229)</f>
        <v>67324415</v>
      </c>
      <c r="G230" s="37">
        <f t="shared" si="42"/>
        <v>0.1864726901385618</v>
      </c>
      <c r="H230" s="32">
        <f>SUM(H225:H229)</f>
        <v>0</v>
      </c>
      <c r="I230" s="37">
        <f t="shared" si="43"/>
        <v>0</v>
      </c>
      <c r="J230" s="32">
        <f>SUM(J225:J229)</f>
        <v>0</v>
      </c>
      <c r="K230" s="37">
        <f t="shared" si="44"/>
        <v>0</v>
      </c>
      <c r="L230" s="32">
        <f>SUM(L225:L229)</f>
        <v>0</v>
      </c>
      <c r="M230" s="37">
        <f t="shared" si="45"/>
        <v>0</v>
      </c>
      <c r="N230" s="32">
        <v>67324415</v>
      </c>
      <c r="O230" s="37">
        <f t="shared" si="46"/>
        <v>0.1864726901385618</v>
      </c>
      <c r="P230" s="32">
        <f>SUM(P225:P229)</f>
        <v>72522314</v>
      </c>
      <c r="Q230" s="32">
        <f>SUM(Q225:Q229)</f>
        <v>390999383</v>
      </c>
      <c r="R230" s="32">
        <f>SUM(R225:R229)</f>
        <v>331335030</v>
      </c>
      <c r="S230" s="32">
        <f>SUM(S225:S229)</f>
        <v>72522314</v>
      </c>
      <c r="T230" s="37">
        <f t="shared" si="47"/>
        <v>0.18547935662599244</v>
      </c>
      <c r="U230" s="37">
        <f t="shared" si="48"/>
        <v>-7.1673099123671147E-2</v>
      </c>
    </row>
    <row r="231" spans="1:21" ht="14" x14ac:dyDescent="0.3">
      <c r="A231" s="18" t="s">
        <v>0</v>
      </c>
      <c r="B231" s="13" t="s">
        <v>415</v>
      </c>
      <c r="C231" s="12" t="s">
        <v>0</v>
      </c>
      <c r="D231" s="32">
        <f>SUM(D208:D215,D217:D223,D225:D229)</f>
        <v>1493204762</v>
      </c>
      <c r="E231" s="32">
        <f>SUM(E208:E215,E217:E223,E225:E229)</f>
        <v>1493760646</v>
      </c>
      <c r="F231" s="32">
        <f>SUM(F208:F215,F217:F223,F225:F229)</f>
        <v>397177413</v>
      </c>
      <c r="G231" s="37">
        <f t="shared" si="42"/>
        <v>0.26598991853469589</v>
      </c>
      <c r="H231" s="32">
        <f>SUM(H208:H215,H217:H223,H225:H229)</f>
        <v>0</v>
      </c>
      <c r="I231" s="37">
        <f t="shared" si="43"/>
        <v>0</v>
      </c>
      <c r="J231" s="32">
        <f>SUM(J208:J215,J217:J223,J225:J229)</f>
        <v>0</v>
      </c>
      <c r="K231" s="37">
        <f t="shared" si="44"/>
        <v>0</v>
      </c>
      <c r="L231" s="32">
        <f>SUM(L208:L215,L217:L223,L225:L229)</f>
        <v>0</v>
      </c>
      <c r="M231" s="37">
        <f t="shared" si="45"/>
        <v>0</v>
      </c>
      <c r="N231" s="32">
        <v>397177413</v>
      </c>
      <c r="O231" s="37">
        <f t="shared" si="46"/>
        <v>0.26598991853469589</v>
      </c>
      <c r="P231" s="32">
        <f>SUM(P208:P215,P217:P223,P225:P229)</f>
        <v>207931370</v>
      </c>
      <c r="Q231" s="32">
        <f>SUM(Q208:Q215,Q217:Q223,Q225:Q229)</f>
        <v>1155211261</v>
      </c>
      <c r="R231" s="32">
        <f>SUM(R208:R215,R217:R223,R225:R229)</f>
        <v>1206974487</v>
      </c>
      <c r="S231" s="32">
        <f>SUM(S208:S215,S217:S223,S225:S229)</f>
        <v>207931370</v>
      </c>
      <c r="T231" s="37">
        <f t="shared" si="47"/>
        <v>0.17999423743498291</v>
      </c>
      <c r="U231" s="37">
        <f t="shared" si="48"/>
        <v>0.91013704666111717</v>
      </c>
    </row>
    <row r="232" spans="1:21" ht="14.5" customHeight="1" x14ac:dyDescent="0.3">
      <c r="A232" s="16" t="s">
        <v>0</v>
      </c>
      <c r="B232" s="14" t="s">
        <v>618</v>
      </c>
      <c r="D232" s="33"/>
      <c r="E232" s="33"/>
      <c r="F232" s="33"/>
      <c r="G232" s="38"/>
      <c r="H232" s="33"/>
      <c r="I232" s="38"/>
      <c r="J232" s="33"/>
      <c r="K232" s="38"/>
      <c r="L232" s="33"/>
      <c r="M232" s="38"/>
      <c r="N232" s="33"/>
      <c r="O232" s="38"/>
      <c r="P232" s="33"/>
      <c r="Q232" s="33"/>
      <c r="R232" s="33"/>
      <c r="S232" s="33"/>
      <c r="T232" s="38"/>
      <c r="U232" s="38"/>
    </row>
    <row r="233" spans="1:21" ht="14.5" customHeight="1" x14ac:dyDescent="0.3">
      <c r="A233" s="16" t="s">
        <v>0</v>
      </c>
      <c r="B233" s="9" t="s">
        <v>416</v>
      </c>
      <c r="D233" s="33"/>
      <c r="E233" s="33"/>
      <c r="F233" s="33"/>
      <c r="G233" s="38"/>
      <c r="H233" s="33"/>
      <c r="I233" s="38"/>
      <c r="J233" s="33"/>
      <c r="K233" s="38"/>
      <c r="L233" s="33"/>
      <c r="M233" s="38"/>
      <c r="N233" s="33"/>
      <c r="O233" s="38"/>
      <c r="P233" s="33"/>
      <c r="Q233" s="33"/>
      <c r="R233" s="33"/>
      <c r="S233" s="33"/>
      <c r="T233" s="38"/>
      <c r="U233" s="38"/>
    </row>
    <row r="234" spans="1:21" ht="13" x14ac:dyDescent="0.3">
      <c r="A234" s="17" t="s">
        <v>29</v>
      </c>
      <c r="B234" s="11" t="s">
        <v>417</v>
      </c>
      <c r="C234" s="10" t="s">
        <v>418</v>
      </c>
      <c r="D234" s="31">
        <v>62073714</v>
      </c>
      <c r="E234" s="31">
        <v>62073714</v>
      </c>
      <c r="F234" s="31">
        <v>16762060</v>
      </c>
      <c r="G234" s="36">
        <f t="shared" ref="G234:G260" si="49">IF(($D234     =0),0,($F234     /$D234     ))</f>
        <v>0.27003475255242498</v>
      </c>
      <c r="H234" s="31">
        <v>0</v>
      </c>
      <c r="I234" s="36">
        <f t="shared" ref="I234:I260" si="50">IF(($D234     =0),0,($H234     /$D234     ))</f>
        <v>0</v>
      </c>
      <c r="J234" s="31">
        <v>0</v>
      </c>
      <c r="K234" s="36">
        <f t="shared" ref="K234:K260" si="51">IF(($E234     =0),0,($J234     /$E234     ))</f>
        <v>0</v>
      </c>
      <c r="L234" s="31">
        <v>0</v>
      </c>
      <c r="M234" s="36">
        <f t="shared" ref="M234:M260" si="52">IF(($E234     =0),0,($L234     /$E234     ))</f>
        <v>0</v>
      </c>
      <c r="N234" s="31">
        <v>16762060</v>
      </c>
      <c r="O234" s="36">
        <f t="shared" ref="O234:O260" si="53">IF(($D234     =0),0,($N234     /$D234     ))</f>
        <v>0.27003475255242498</v>
      </c>
      <c r="P234" s="31">
        <v>9206651</v>
      </c>
      <c r="Q234" s="31">
        <v>58008844</v>
      </c>
      <c r="R234" s="31">
        <v>59575722</v>
      </c>
      <c r="S234" s="31">
        <v>9206651</v>
      </c>
      <c r="T234" s="36">
        <f t="shared" ref="T234:T260" si="54">IF(($Q234     =0),0,($S234     /$Q234     ))</f>
        <v>0.15871116135325847</v>
      </c>
      <c r="U234" s="36">
        <f t="shared" ref="U234:U260" si="55">IF(($P234     =0),0,(($F234     /$P234     )-1))</f>
        <v>0.82064683455471488</v>
      </c>
    </row>
    <row r="235" spans="1:21" ht="13" x14ac:dyDescent="0.3">
      <c r="A235" s="17" t="s">
        <v>29</v>
      </c>
      <c r="B235" s="11" t="s">
        <v>419</v>
      </c>
      <c r="C235" s="10" t="s">
        <v>420</v>
      </c>
      <c r="D235" s="31">
        <v>72229452</v>
      </c>
      <c r="E235" s="31">
        <v>72229452</v>
      </c>
      <c r="F235" s="31">
        <v>13348672</v>
      </c>
      <c r="G235" s="36">
        <f t="shared" si="49"/>
        <v>0.18480926589336438</v>
      </c>
      <c r="H235" s="31">
        <v>0</v>
      </c>
      <c r="I235" s="36">
        <f t="shared" si="50"/>
        <v>0</v>
      </c>
      <c r="J235" s="31">
        <v>0</v>
      </c>
      <c r="K235" s="36">
        <f t="shared" si="51"/>
        <v>0</v>
      </c>
      <c r="L235" s="31">
        <v>0</v>
      </c>
      <c r="M235" s="36">
        <f t="shared" si="52"/>
        <v>0</v>
      </c>
      <c r="N235" s="31">
        <v>13348672</v>
      </c>
      <c r="O235" s="36">
        <f t="shared" si="53"/>
        <v>0.18480926589336438</v>
      </c>
      <c r="P235" s="31">
        <v>13225664</v>
      </c>
      <c r="Q235" s="31">
        <v>81612875</v>
      </c>
      <c r="R235" s="31">
        <v>82521366</v>
      </c>
      <c r="S235" s="31">
        <v>13225664</v>
      </c>
      <c r="T235" s="36">
        <f t="shared" si="54"/>
        <v>0.16205364656005564</v>
      </c>
      <c r="U235" s="36">
        <f t="shared" si="55"/>
        <v>9.3007050534477109E-3</v>
      </c>
    </row>
    <row r="236" spans="1:21" ht="13" x14ac:dyDescent="0.3">
      <c r="A236" s="17" t="s">
        <v>29</v>
      </c>
      <c r="B236" s="11" t="s">
        <v>421</v>
      </c>
      <c r="C236" s="10" t="s">
        <v>422</v>
      </c>
      <c r="D236" s="31">
        <v>76460106</v>
      </c>
      <c r="E236" s="31">
        <v>76460106</v>
      </c>
      <c r="F236" s="31">
        <v>8418307</v>
      </c>
      <c r="G236" s="36">
        <f t="shared" si="49"/>
        <v>0.1101006451652055</v>
      </c>
      <c r="H236" s="31">
        <v>0</v>
      </c>
      <c r="I236" s="36">
        <f t="shared" si="50"/>
        <v>0</v>
      </c>
      <c r="J236" s="31">
        <v>0</v>
      </c>
      <c r="K236" s="36">
        <f t="shared" si="51"/>
        <v>0</v>
      </c>
      <c r="L236" s="31">
        <v>0</v>
      </c>
      <c r="M236" s="36">
        <f t="shared" si="52"/>
        <v>0</v>
      </c>
      <c r="N236" s="31">
        <v>8418307</v>
      </c>
      <c r="O236" s="36">
        <f t="shared" si="53"/>
        <v>0.1101006451652055</v>
      </c>
      <c r="P236" s="31">
        <v>13140179</v>
      </c>
      <c r="Q236" s="31">
        <v>93546629</v>
      </c>
      <c r="R236" s="31">
        <v>85678216</v>
      </c>
      <c r="S236" s="31">
        <v>13140179</v>
      </c>
      <c r="T236" s="36">
        <f t="shared" si="54"/>
        <v>0.14046662226599316</v>
      </c>
      <c r="U236" s="36">
        <f t="shared" si="55"/>
        <v>-0.35934609414377083</v>
      </c>
    </row>
    <row r="237" spans="1:21" ht="13" x14ac:dyDescent="0.3">
      <c r="A237" s="17" t="s">
        <v>29</v>
      </c>
      <c r="B237" s="11" t="s">
        <v>423</v>
      </c>
      <c r="C237" s="10" t="s">
        <v>424</v>
      </c>
      <c r="D237" s="31">
        <v>5947795</v>
      </c>
      <c r="E237" s="31">
        <v>5947795</v>
      </c>
      <c r="F237" s="31">
        <v>162922</v>
      </c>
      <c r="G237" s="36">
        <f t="shared" si="49"/>
        <v>2.7391999892397097E-2</v>
      </c>
      <c r="H237" s="31">
        <v>0</v>
      </c>
      <c r="I237" s="36">
        <f t="shared" si="50"/>
        <v>0</v>
      </c>
      <c r="J237" s="31">
        <v>0</v>
      </c>
      <c r="K237" s="36">
        <f t="shared" si="51"/>
        <v>0</v>
      </c>
      <c r="L237" s="31">
        <v>0</v>
      </c>
      <c r="M237" s="36">
        <f t="shared" si="52"/>
        <v>0</v>
      </c>
      <c r="N237" s="31">
        <v>162922</v>
      </c>
      <c r="O237" s="36">
        <f t="shared" si="53"/>
        <v>2.7391999892397097E-2</v>
      </c>
      <c r="P237" s="31">
        <v>455583</v>
      </c>
      <c r="Q237" s="31">
        <v>3194409</v>
      </c>
      <c r="R237" s="31">
        <v>5080237</v>
      </c>
      <c r="S237" s="31">
        <v>455583</v>
      </c>
      <c r="T237" s="36">
        <f t="shared" si="54"/>
        <v>0.14261886940589011</v>
      </c>
      <c r="U237" s="36">
        <f t="shared" si="55"/>
        <v>-0.64238788541275682</v>
      </c>
    </row>
    <row r="238" spans="1:21" ht="13" x14ac:dyDescent="0.3">
      <c r="A238" s="17" t="s">
        <v>29</v>
      </c>
      <c r="B238" s="11" t="s">
        <v>425</v>
      </c>
      <c r="C238" s="10" t="s">
        <v>426</v>
      </c>
      <c r="D238" s="31">
        <v>29620757</v>
      </c>
      <c r="E238" s="31">
        <v>29620757</v>
      </c>
      <c r="F238" s="31">
        <v>5851187</v>
      </c>
      <c r="G238" s="36">
        <f t="shared" si="49"/>
        <v>0.19753671386588803</v>
      </c>
      <c r="H238" s="31">
        <v>0</v>
      </c>
      <c r="I238" s="36">
        <f t="shared" si="50"/>
        <v>0</v>
      </c>
      <c r="J238" s="31">
        <v>0</v>
      </c>
      <c r="K238" s="36">
        <f t="shared" si="51"/>
        <v>0</v>
      </c>
      <c r="L238" s="31">
        <v>0</v>
      </c>
      <c r="M238" s="36">
        <f t="shared" si="52"/>
        <v>0</v>
      </c>
      <c r="N238" s="31">
        <v>5851187</v>
      </c>
      <c r="O238" s="36">
        <f t="shared" si="53"/>
        <v>0.19753671386588803</v>
      </c>
      <c r="P238" s="31">
        <v>5278729</v>
      </c>
      <c r="Q238" s="31">
        <v>23817382</v>
      </c>
      <c r="R238" s="31">
        <v>22532381</v>
      </c>
      <c r="S238" s="31">
        <v>5278729</v>
      </c>
      <c r="T238" s="36">
        <f t="shared" si="54"/>
        <v>0.22163346920329027</v>
      </c>
      <c r="U238" s="36">
        <f t="shared" si="55"/>
        <v>0.10844618088937708</v>
      </c>
    </row>
    <row r="239" spans="1:21" ht="13" x14ac:dyDescent="0.3">
      <c r="A239" s="17" t="s">
        <v>44</v>
      </c>
      <c r="B239" s="11" t="s">
        <v>427</v>
      </c>
      <c r="C239" s="10" t="s">
        <v>428</v>
      </c>
      <c r="D239" s="31">
        <v>13923330</v>
      </c>
      <c r="E239" s="31">
        <v>13923330</v>
      </c>
      <c r="F239" s="31">
        <v>1168552</v>
      </c>
      <c r="G239" s="36">
        <f t="shared" si="49"/>
        <v>8.3927623636012361E-2</v>
      </c>
      <c r="H239" s="31">
        <v>0</v>
      </c>
      <c r="I239" s="36">
        <f t="shared" si="50"/>
        <v>0</v>
      </c>
      <c r="J239" s="31">
        <v>0</v>
      </c>
      <c r="K239" s="36">
        <f t="shared" si="51"/>
        <v>0</v>
      </c>
      <c r="L239" s="31">
        <v>0</v>
      </c>
      <c r="M239" s="36">
        <f t="shared" si="52"/>
        <v>0</v>
      </c>
      <c r="N239" s="31">
        <v>1168552</v>
      </c>
      <c r="O239" s="36">
        <f t="shared" si="53"/>
        <v>8.3927623636012361E-2</v>
      </c>
      <c r="P239" s="31">
        <v>3044814</v>
      </c>
      <c r="Q239" s="31">
        <v>20618073</v>
      </c>
      <c r="R239" s="31">
        <v>19467952</v>
      </c>
      <c r="S239" s="31">
        <v>3044814</v>
      </c>
      <c r="T239" s="36">
        <f t="shared" si="54"/>
        <v>0.14767694342725432</v>
      </c>
      <c r="U239" s="36">
        <f t="shared" si="55"/>
        <v>-0.61621563747407881</v>
      </c>
    </row>
    <row r="240" spans="1:21" ht="14" x14ac:dyDescent="0.3">
      <c r="A240" s="18" t="s">
        <v>0</v>
      </c>
      <c r="B240" s="13" t="s">
        <v>429</v>
      </c>
      <c r="C240" s="12" t="s">
        <v>0</v>
      </c>
      <c r="D240" s="32">
        <f>SUM(D234:D239)</f>
        <v>260255154</v>
      </c>
      <c r="E240" s="32">
        <f>SUM(E234:E239)</f>
        <v>260255154</v>
      </c>
      <c r="F240" s="32">
        <f>SUM(F234:F239)</f>
        <v>45711700</v>
      </c>
      <c r="G240" s="37">
        <f t="shared" si="49"/>
        <v>0.17564186260073067</v>
      </c>
      <c r="H240" s="32">
        <f>SUM(H234:H239)</f>
        <v>0</v>
      </c>
      <c r="I240" s="37">
        <f t="shared" si="50"/>
        <v>0</v>
      </c>
      <c r="J240" s="32">
        <f>SUM(J234:J239)</f>
        <v>0</v>
      </c>
      <c r="K240" s="37">
        <f t="shared" si="51"/>
        <v>0</v>
      </c>
      <c r="L240" s="32">
        <f>SUM(L234:L239)</f>
        <v>0</v>
      </c>
      <c r="M240" s="37">
        <f t="shared" si="52"/>
        <v>0</v>
      </c>
      <c r="N240" s="32">
        <v>45711700</v>
      </c>
      <c r="O240" s="37">
        <f t="shared" si="53"/>
        <v>0.17564186260073067</v>
      </c>
      <c r="P240" s="32">
        <f>SUM(P234:P239)</f>
        <v>44351620</v>
      </c>
      <c r="Q240" s="32">
        <f>SUM(Q234:Q239)</f>
        <v>280798212</v>
      </c>
      <c r="R240" s="32">
        <f>SUM(R234:R239)</f>
        <v>274855874</v>
      </c>
      <c r="S240" s="32">
        <f>SUM(S234:S239)</f>
        <v>44351620</v>
      </c>
      <c r="T240" s="37">
        <f t="shared" si="54"/>
        <v>0.15794837041198823</v>
      </c>
      <c r="U240" s="37">
        <f t="shared" si="55"/>
        <v>3.0665847155075809E-2</v>
      </c>
    </row>
    <row r="241" spans="1:21" ht="13" x14ac:dyDescent="0.3">
      <c r="A241" s="17" t="s">
        <v>29</v>
      </c>
      <c r="B241" s="11" t="s">
        <v>430</v>
      </c>
      <c r="C241" s="10" t="s">
        <v>431</v>
      </c>
      <c r="D241" s="31">
        <v>36166188</v>
      </c>
      <c r="E241" s="31">
        <v>36166188</v>
      </c>
      <c r="F241" s="31">
        <v>9631082</v>
      </c>
      <c r="G241" s="36">
        <f t="shared" si="49"/>
        <v>0.26630072265288229</v>
      </c>
      <c r="H241" s="31">
        <v>0</v>
      </c>
      <c r="I241" s="36">
        <f t="shared" si="50"/>
        <v>0</v>
      </c>
      <c r="J241" s="31">
        <v>0</v>
      </c>
      <c r="K241" s="36">
        <f t="shared" si="51"/>
        <v>0</v>
      </c>
      <c r="L241" s="31">
        <v>0</v>
      </c>
      <c r="M241" s="36">
        <f t="shared" si="52"/>
        <v>0</v>
      </c>
      <c r="N241" s="31">
        <v>9631082</v>
      </c>
      <c r="O241" s="36">
        <f t="shared" si="53"/>
        <v>0.26630072265288229</v>
      </c>
      <c r="P241" s="31">
        <v>7308730</v>
      </c>
      <c r="Q241" s="31">
        <v>34676046</v>
      </c>
      <c r="R241" s="31">
        <v>38447373</v>
      </c>
      <c r="S241" s="31">
        <v>7308730</v>
      </c>
      <c r="T241" s="36">
        <f t="shared" si="54"/>
        <v>0.21077172408872685</v>
      </c>
      <c r="U241" s="36">
        <f t="shared" si="55"/>
        <v>0.31775041628299316</v>
      </c>
    </row>
    <row r="242" spans="1:21" ht="13" x14ac:dyDescent="0.3">
      <c r="A242" s="17" t="s">
        <v>29</v>
      </c>
      <c r="B242" s="11" t="s">
        <v>432</v>
      </c>
      <c r="C242" s="10" t="s">
        <v>433</v>
      </c>
      <c r="D242" s="31">
        <v>0</v>
      </c>
      <c r="E242" s="31">
        <v>0</v>
      </c>
      <c r="F242" s="31">
        <v>0</v>
      </c>
      <c r="G242" s="36">
        <f t="shared" si="49"/>
        <v>0</v>
      </c>
      <c r="H242" s="31">
        <v>0</v>
      </c>
      <c r="I242" s="36">
        <f t="shared" si="50"/>
        <v>0</v>
      </c>
      <c r="J242" s="31">
        <v>0</v>
      </c>
      <c r="K242" s="36">
        <f t="shared" si="51"/>
        <v>0</v>
      </c>
      <c r="L242" s="31">
        <v>0</v>
      </c>
      <c r="M242" s="36">
        <f t="shared" si="52"/>
        <v>0</v>
      </c>
      <c r="N242" s="31">
        <v>0</v>
      </c>
      <c r="O242" s="36">
        <f t="shared" si="53"/>
        <v>0</v>
      </c>
      <c r="P242" s="31">
        <v>0</v>
      </c>
      <c r="Q242" s="31">
        <v>0</v>
      </c>
      <c r="R242" s="31">
        <v>0</v>
      </c>
      <c r="S242" s="31">
        <v>0</v>
      </c>
      <c r="T242" s="36">
        <f t="shared" si="54"/>
        <v>0</v>
      </c>
      <c r="U242" s="36">
        <f t="shared" si="55"/>
        <v>0</v>
      </c>
    </row>
    <row r="243" spans="1:21" ht="13" x14ac:dyDescent="0.3">
      <c r="A243" s="17" t="s">
        <v>29</v>
      </c>
      <c r="B243" s="11" t="s">
        <v>434</v>
      </c>
      <c r="C243" s="10" t="s">
        <v>435</v>
      </c>
      <c r="D243" s="31">
        <v>58556747</v>
      </c>
      <c r="E243" s="31">
        <v>58556747</v>
      </c>
      <c r="F243" s="31">
        <v>12284424</v>
      </c>
      <c r="G243" s="36">
        <f t="shared" si="49"/>
        <v>0.20978665361994922</v>
      </c>
      <c r="H243" s="31">
        <v>0</v>
      </c>
      <c r="I243" s="36">
        <f t="shared" si="50"/>
        <v>0</v>
      </c>
      <c r="J243" s="31">
        <v>0</v>
      </c>
      <c r="K243" s="36">
        <f t="shared" si="51"/>
        <v>0</v>
      </c>
      <c r="L243" s="31">
        <v>0</v>
      </c>
      <c r="M243" s="36">
        <f t="shared" si="52"/>
        <v>0</v>
      </c>
      <c r="N243" s="31">
        <v>12284424</v>
      </c>
      <c r="O243" s="36">
        <f t="shared" si="53"/>
        <v>0.20978665361994922</v>
      </c>
      <c r="P243" s="31">
        <v>11460229</v>
      </c>
      <c r="Q243" s="31">
        <v>54849240</v>
      </c>
      <c r="R243" s="31">
        <v>54844040</v>
      </c>
      <c r="S243" s="31">
        <v>11460229</v>
      </c>
      <c r="T243" s="36">
        <f t="shared" si="54"/>
        <v>0.20894052497354568</v>
      </c>
      <c r="U243" s="36">
        <f t="shared" si="55"/>
        <v>7.1917847365877252E-2</v>
      </c>
    </row>
    <row r="244" spans="1:21" ht="13" x14ac:dyDescent="0.3">
      <c r="A244" s="17" t="s">
        <v>29</v>
      </c>
      <c r="B244" s="11" t="s">
        <v>436</v>
      </c>
      <c r="C244" s="10" t="s">
        <v>437</v>
      </c>
      <c r="D244" s="31">
        <v>12393243</v>
      </c>
      <c r="E244" s="31">
        <v>12393243</v>
      </c>
      <c r="F244" s="31">
        <v>0</v>
      </c>
      <c r="G244" s="36">
        <f t="shared" si="49"/>
        <v>0</v>
      </c>
      <c r="H244" s="31">
        <v>0</v>
      </c>
      <c r="I244" s="36">
        <f t="shared" si="50"/>
        <v>0</v>
      </c>
      <c r="J244" s="31">
        <v>0</v>
      </c>
      <c r="K244" s="36">
        <f t="shared" si="51"/>
        <v>0</v>
      </c>
      <c r="L244" s="31">
        <v>0</v>
      </c>
      <c r="M244" s="36">
        <f t="shared" si="52"/>
        <v>0</v>
      </c>
      <c r="N244" s="31">
        <v>0</v>
      </c>
      <c r="O244" s="36">
        <f t="shared" si="53"/>
        <v>0</v>
      </c>
      <c r="P244" s="31">
        <v>0</v>
      </c>
      <c r="Q244" s="31">
        <v>14183324</v>
      </c>
      <c r="R244" s="31">
        <v>14183324</v>
      </c>
      <c r="S244" s="31">
        <v>0</v>
      </c>
      <c r="T244" s="36">
        <f t="shared" si="54"/>
        <v>0</v>
      </c>
      <c r="U244" s="36">
        <f t="shared" si="55"/>
        <v>0</v>
      </c>
    </row>
    <row r="245" spans="1:21" ht="13" x14ac:dyDescent="0.3">
      <c r="A245" s="17" t="s">
        <v>29</v>
      </c>
      <c r="B245" s="11" t="s">
        <v>438</v>
      </c>
      <c r="C245" s="10" t="s">
        <v>439</v>
      </c>
      <c r="D245" s="31">
        <v>27796848</v>
      </c>
      <c r="E245" s="31">
        <v>27796848</v>
      </c>
      <c r="F245" s="31">
        <v>3350956</v>
      </c>
      <c r="G245" s="36">
        <f t="shared" si="49"/>
        <v>0.12055165391414163</v>
      </c>
      <c r="H245" s="31">
        <v>0</v>
      </c>
      <c r="I245" s="36">
        <f t="shared" si="50"/>
        <v>0</v>
      </c>
      <c r="J245" s="31">
        <v>0</v>
      </c>
      <c r="K245" s="36">
        <f t="shared" si="51"/>
        <v>0</v>
      </c>
      <c r="L245" s="31">
        <v>0</v>
      </c>
      <c r="M245" s="36">
        <f t="shared" si="52"/>
        <v>0</v>
      </c>
      <c r="N245" s="31">
        <v>3350956</v>
      </c>
      <c r="O245" s="36">
        <f t="shared" si="53"/>
        <v>0.12055165391414163</v>
      </c>
      <c r="P245" s="31">
        <v>2815218</v>
      </c>
      <c r="Q245" s="31">
        <v>31979996</v>
      </c>
      <c r="R245" s="31">
        <v>32050007</v>
      </c>
      <c r="S245" s="31">
        <v>2815218</v>
      </c>
      <c r="T245" s="36">
        <f t="shared" si="54"/>
        <v>8.8030592624214213E-2</v>
      </c>
      <c r="U245" s="36">
        <f t="shared" si="55"/>
        <v>0.19030071561065598</v>
      </c>
    </row>
    <row r="246" spans="1:21" ht="13" x14ac:dyDescent="0.3">
      <c r="A246" s="17" t="s">
        <v>44</v>
      </c>
      <c r="B246" s="11" t="s">
        <v>440</v>
      </c>
      <c r="C246" s="10" t="s">
        <v>441</v>
      </c>
      <c r="D246" s="31">
        <v>50263964</v>
      </c>
      <c r="E246" s="31">
        <v>50263964</v>
      </c>
      <c r="F246" s="31">
        <v>9040019</v>
      </c>
      <c r="G246" s="36">
        <f t="shared" si="49"/>
        <v>0.17985089675776467</v>
      </c>
      <c r="H246" s="31">
        <v>0</v>
      </c>
      <c r="I246" s="36">
        <f t="shared" si="50"/>
        <v>0</v>
      </c>
      <c r="J246" s="31">
        <v>0</v>
      </c>
      <c r="K246" s="36">
        <f t="shared" si="51"/>
        <v>0</v>
      </c>
      <c r="L246" s="31">
        <v>0</v>
      </c>
      <c r="M246" s="36">
        <f t="shared" si="52"/>
        <v>0</v>
      </c>
      <c r="N246" s="31">
        <v>9040019</v>
      </c>
      <c r="O246" s="36">
        <f t="shared" si="53"/>
        <v>0.17985089675776467</v>
      </c>
      <c r="P246" s="31">
        <v>7698348</v>
      </c>
      <c r="Q246" s="31">
        <v>48632564</v>
      </c>
      <c r="R246" s="31">
        <v>48632564</v>
      </c>
      <c r="S246" s="31">
        <v>7698348</v>
      </c>
      <c r="T246" s="36">
        <f t="shared" si="54"/>
        <v>0.15829615728259772</v>
      </c>
      <c r="U246" s="36">
        <f t="shared" si="55"/>
        <v>0.17428037807591967</v>
      </c>
    </row>
    <row r="247" spans="1:21" ht="14" x14ac:dyDescent="0.3">
      <c r="A247" s="18" t="s">
        <v>0</v>
      </c>
      <c r="B247" s="13" t="s">
        <v>442</v>
      </c>
      <c r="C247" s="12" t="s">
        <v>0</v>
      </c>
      <c r="D247" s="32">
        <f>SUM(D241:D246)</f>
        <v>185176990</v>
      </c>
      <c r="E247" s="32">
        <f>SUM(E241:E246)</f>
        <v>185176990</v>
      </c>
      <c r="F247" s="32">
        <f>SUM(F241:F246)</f>
        <v>34306481</v>
      </c>
      <c r="G247" s="37">
        <f t="shared" si="49"/>
        <v>0.18526319603747743</v>
      </c>
      <c r="H247" s="32">
        <f>SUM(H241:H246)</f>
        <v>0</v>
      </c>
      <c r="I247" s="37">
        <f t="shared" si="50"/>
        <v>0</v>
      </c>
      <c r="J247" s="32">
        <f>SUM(J241:J246)</f>
        <v>0</v>
      </c>
      <c r="K247" s="37">
        <f t="shared" si="51"/>
        <v>0</v>
      </c>
      <c r="L247" s="32">
        <f>SUM(L241:L246)</f>
        <v>0</v>
      </c>
      <c r="M247" s="37">
        <f t="shared" si="52"/>
        <v>0</v>
      </c>
      <c r="N247" s="32">
        <v>34306481</v>
      </c>
      <c r="O247" s="37">
        <f t="shared" si="53"/>
        <v>0.18526319603747743</v>
      </c>
      <c r="P247" s="32">
        <f>SUM(P241:P246)</f>
        <v>29282525</v>
      </c>
      <c r="Q247" s="32">
        <f>SUM(Q241:Q246)</f>
        <v>184321170</v>
      </c>
      <c r="R247" s="32">
        <f>SUM(R241:R246)</f>
        <v>188157308</v>
      </c>
      <c r="S247" s="32">
        <f>SUM(S241:S246)</f>
        <v>29282525</v>
      </c>
      <c r="T247" s="37">
        <f t="shared" si="54"/>
        <v>0.15886685723620353</v>
      </c>
      <c r="U247" s="37">
        <f t="shared" si="55"/>
        <v>0.17156840129053075</v>
      </c>
    </row>
    <row r="248" spans="1:21" ht="13" x14ac:dyDescent="0.3">
      <c r="A248" s="17" t="s">
        <v>29</v>
      </c>
      <c r="B248" s="11" t="s">
        <v>443</v>
      </c>
      <c r="C248" s="10" t="s">
        <v>444</v>
      </c>
      <c r="D248" s="31">
        <v>8958735</v>
      </c>
      <c r="E248" s="31">
        <v>8958735</v>
      </c>
      <c r="F248" s="31">
        <v>774406</v>
      </c>
      <c r="G248" s="36">
        <f t="shared" si="49"/>
        <v>8.6441445137064546E-2</v>
      </c>
      <c r="H248" s="31">
        <v>0</v>
      </c>
      <c r="I248" s="36">
        <f t="shared" si="50"/>
        <v>0</v>
      </c>
      <c r="J248" s="31">
        <v>0</v>
      </c>
      <c r="K248" s="36">
        <f t="shared" si="51"/>
        <v>0</v>
      </c>
      <c r="L248" s="31">
        <v>0</v>
      </c>
      <c r="M248" s="36">
        <f t="shared" si="52"/>
        <v>0</v>
      </c>
      <c r="N248" s="31">
        <v>774406</v>
      </c>
      <c r="O248" s="36">
        <f t="shared" si="53"/>
        <v>8.6441445137064546E-2</v>
      </c>
      <c r="P248" s="31">
        <v>2030049</v>
      </c>
      <c r="Q248" s="31">
        <v>8831003</v>
      </c>
      <c r="R248" s="31">
        <v>9235883</v>
      </c>
      <c r="S248" s="31">
        <v>2030049</v>
      </c>
      <c r="T248" s="36">
        <f t="shared" si="54"/>
        <v>0.22987751221463745</v>
      </c>
      <c r="U248" s="36">
        <f t="shared" si="55"/>
        <v>-0.61852841975735562</v>
      </c>
    </row>
    <row r="249" spans="1:21" ht="13" x14ac:dyDescent="0.3">
      <c r="A249" s="17" t="s">
        <v>29</v>
      </c>
      <c r="B249" s="11" t="s">
        <v>445</v>
      </c>
      <c r="C249" s="10" t="s">
        <v>446</v>
      </c>
      <c r="D249" s="31">
        <v>2031828</v>
      </c>
      <c r="E249" s="31">
        <v>2031828</v>
      </c>
      <c r="F249" s="31">
        <v>497424</v>
      </c>
      <c r="G249" s="36">
        <f t="shared" si="49"/>
        <v>0.24481599820457242</v>
      </c>
      <c r="H249" s="31">
        <v>0</v>
      </c>
      <c r="I249" s="36">
        <f t="shared" si="50"/>
        <v>0</v>
      </c>
      <c r="J249" s="31">
        <v>0</v>
      </c>
      <c r="K249" s="36">
        <f t="shared" si="51"/>
        <v>0</v>
      </c>
      <c r="L249" s="31">
        <v>0</v>
      </c>
      <c r="M249" s="36">
        <f t="shared" si="52"/>
        <v>0</v>
      </c>
      <c r="N249" s="31">
        <v>497424</v>
      </c>
      <c r="O249" s="36">
        <f t="shared" si="53"/>
        <v>0.24481599820457242</v>
      </c>
      <c r="P249" s="31">
        <v>347796</v>
      </c>
      <c r="Q249" s="31">
        <v>2132410</v>
      </c>
      <c r="R249" s="31">
        <v>2758090</v>
      </c>
      <c r="S249" s="31">
        <v>347796</v>
      </c>
      <c r="T249" s="36">
        <f t="shared" si="54"/>
        <v>0.16309996670433921</v>
      </c>
      <c r="U249" s="36">
        <f t="shared" si="55"/>
        <v>0.4302177138322465</v>
      </c>
    </row>
    <row r="250" spans="1:21" ht="13" x14ac:dyDescent="0.3">
      <c r="A250" s="17" t="s">
        <v>29</v>
      </c>
      <c r="B250" s="11" t="s">
        <v>447</v>
      </c>
      <c r="C250" s="10" t="s">
        <v>448</v>
      </c>
      <c r="D250" s="31">
        <v>14445580</v>
      </c>
      <c r="E250" s="31">
        <v>14445580</v>
      </c>
      <c r="F250" s="31">
        <v>3150479</v>
      </c>
      <c r="G250" s="36">
        <f t="shared" si="49"/>
        <v>0.21809293915509104</v>
      </c>
      <c r="H250" s="31">
        <v>0</v>
      </c>
      <c r="I250" s="36">
        <f t="shared" si="50"/>
        <v>0</v>
      </c>
      <c r="J250" s="31">
        <v>0</v>
      </c>
      <c r="K250" s="36">
        <f t="shared" si="51"/>
        <v>0</v>
      </c>
      <c r="L250" s="31">
        <v>0</v>
      </c>
      <c r="M250" s="36">
        <f t="shared" si="52"/>
        <v>0</v>
      </c>
      <c r="N250" s="31">
        <v>3150479</v>
      </c>
      <c r="O250" s="36">
        <f t="shared" si="53"/>
        <v>0.21809293915509104</v>
      </c>
      <c r="P250" s="31">
        <v>3031490</v>
      </c>
      <c r="Q250" s="31">
        <v>16403336</v>
      </c>
      <c r="R250" s="31">
        <v>18373336</v>
      </c>
      <c r="S250" s="31">
        <v>3031490</v>
      </c>
      <c r="T250" s="36">
        <f t="shared" si="54"/>
        <v>0.18480935829150852</v>
      </c>
      <c r="U250" s="36">
        <f t="shared" si="55"/>
        <v>3.9250995385107679E-2</v>
      </c>
    </row>
    <row r="251" spans="1:21" ht="13" x14ac:dyDescent="0.3">
      <c r="A251" s="17" t="s">
        <v>29</v>
      </c>
      <c r="B251" s="11" t="s">
        <v>449</v>
      </c>
      <c r="C251" s="10" t="s">
        <v>450</v>
      </c>
      <c r="D251" s="31">
        <v>863405</v>
      </c>
      <c r="E251" s="31">
        <v>863405</v>
      </c>
      <c r="F251" s="31">
        <v>264687</v>
      </c>
      <c r="G251" s="36">
        <f t="shared" si="49"/>
        <v>0.30656181050607767</v>
      </c>
      <c r="H251" s="31">
        <v>0</v>
      </c>
      <c r="I251" s="36">
        <f t="shared" si="50"/>
        <v>0</v>
      </c>
      <c r="J251" s="31">
        <v>0</v>
      </c>
      <c r="K251" s="36">
        <f t="shared" si="51"/>
        <v>0</v>
      </c>
      <c r="L251" s="31">
        <v>0</v>
      </c>
      <c r="M251" s="36">
        <f t="shared" si="52"/>
        <v>0</v>
      </c>
      <c r="N251" s="31">
        <v>264687</v>
      </c>
      <c r="O251" s="36">
        <f t="shared" si="53"/>
        <v>0.30656181050607767</v>
      </c>
      <c r="P251" s="31">
        <v>152424</v>
      </c>
      <c r="Q251" s="31">
        <v>819170</v>
      </c>
      <c r="R251" s="31">
        <v>819170</v>
      </c>
      <c r="S251" s="31">
        <v>152424</v>
      </c>
      <c r="T251" s="36">
        <f t="shared" si="54"/>
        <v>0.18607126725832246</v>
      </c>
      <c r="U251" s="36">
        <f t="shared" si="55"/>
        <v>0.73651787120138557</v>
      </c>
    </row>
    <row r="252" spans="1:21" ht="13" x14ac:dyDescent="0.3">
      <c r="A252" s="17" t="s">
        <v>29</v>
      </c>
      <c r="B252" s="11" t="s">
        <v>451</v>
      </c>
      <c r="C252" s="10" t="s">
        <v>452</v>
      </c>
      <c r="D252" s="31">
        <v>20564100</v>
      </c>
      <c r="E252" s="31">
        <v>20564100</v>
      </c>
      <c r="F252" s="31">
        <v>10008254</v>
      </c>
      <c r="G252" s="36">
        <f t="shared" si="49"/>
        <v>0.48668572901318319</v>
      </c>
      <c r="H252" s="31">
        <v>0</v>
      </c>
      <c r="I252" s="36">
        <f t="shared" si="50"/>
        <v>0</v>
      </c>
      <c r="J252" s="31">
        <v>0</v>
      </c>
      <c r="K252" s="36">
        <f t="shared" si="51"/>
        <v>0</v>
      </c>
      <c r="L252" s="31">
        <v>0</v>
      </c>
      <c r="M252" s="36">
        <f t="shared" si="52"/>
        <v>0</v>
      </c>
      <c r="N252" s="31">
        <v>10008254</v>
      </c>
      <c r="O252" s="36">
        <f t="shared" si="53"/>
        <v>0.48668572901318319</v>
      </c>
      <c r="P252" s="31">
        <v>380281</v>
      </c>
      <c r="Q252" s="31">
        <v>23863029</v>
      </c>
      <c r="R252" s="31">
        <v>20923996</v>
      </c>
      <c r="S252" s="31">
        <v>380281</v>
      </c>
      <c r="T252" s="36">
        <f t="shared" si="54"/>
        <v>1.5935990355625013E-2</v>
      </c>
      <c r="U252" s="36">
        <f t="shared" si="55"/>
        <v>25.318049021644519</v>
      </c>
    </row>
    <row r="253" spans="1:21" ht="13" x14ac:dyDescent="0.3">
      <c r="A253" s="17" t="s">
        <v>44</v>
      </c>
      <c r="B253" s="11" t="s">
        <v>453</v>
      </c>
      <c r="C253" s="10" t="s">
        <v>454</v>
      </c>
      <c r="D253" s="31">
        <v>46037560</v>
      </c>
      <c r="E253" s="31">
        <v>46037560</v>
      </c>
      <c r="F253" s="31">
        <v>14677122</v>
      </c>
      <c r="G253" s="36">
        <f t="shared" si="49"/>
        <v>0.31880755626492802</v>
      </c>
      <c r="H253" s="31">
        <v>0</v>
      </c>
      <c r="I253" s="36">
        <f t="shared" si="50"/>
        <v>0</v>
      </c>
      <c r="J253" s="31">
        <v>0</v>
      </c>
      <c r="K253" s="36">
        <f t="shared" si="51"/>
        <v>0</v>
      </c>
      <c r="L253" s="31">
        <v>0</v>
      </c>
      <c r="M253" s="36">
        <f t="shared" si="52"/>
        <v>0</v>
      </c>
      <c r="N253" s="31">
        <v>14677122</v>
      </c>
      <c r="O253" s="36">
        <f t="shared" si="53"/>
        <v>0.31880755626492802</v>
      </c>
      <c r="P253" s="31">
        <v>9275448</v>
      </c>
      <c r="Q253" s="31">
        <v>48821105</v>
      </c>
      <c r="R253" s="31">
        <v>49159005</v>
      </c>
      <c r="S253" s="31">
        <v>9275448</v>
      </c>
      <c r="T253" s="36">
        <f t="shared" si="54"/>
        <v>0.18998848960915571</v>
      </c>
      <c r="U253" s="36">
        <f t="shared" si="55"/>
        <v>0.58236259855049588</v>
      </c>
    </row>
    <row r="254" spans="1:21" ht="14" x14ac:dyDescent="0.3">
      <c r="A254" s="18" t="s">
        <v>0</v>
      </c>
      <c r="B254" s="13" t="s">
        <v>455</v>
      </c>
      <c r="C254" s="12" t="s">
        <v>0</v>
      </c>
      <c r="D254" s="32">
        <f>SUM(D248:D253)</f>
        <v>92901208</v>
      </c>
      <c r="E254" s="32">
        <f>SUM(E248:E253)</f>
        <v>92901208</v>
      </c>
      <c r="F254" s="32">
        <f>SUM(F248:F253)</f>
        <v>29372372</v>
      </c>
      <c r="G254" s="37">
        <f t="shared" si="49"/>
        <v>0.31616781560041718</v>
      </c>
      <c r="H254" s="32">
        <f>SUM(H248:H253)</f>
        <v>0</v>
      </c>
      <c r="I254" s="37">
        <f t="shared" si="50"/>
        <v>0</v>
      </c>
      <c r="J254" s="32">
        <f>SUM(J248:J253)</f>
        <v>0</v>
      </c>
      <c r="K254" s="37">
        <f t="shared" si="51"/>
        <v>0</v>
      </c>
      <c r="L254" s="32">
        <f>SUM(L248:L253)</f>
        <v>0</v>
      </c>
      <c r="M254" s="37">
        <f t="shared" si="52"/>
        <v>0</v>
      </c>
      <c r="N254" s="32">
        <v>29372372</v>
      </c>
      <c r="O254" s="37">
        <f t="shared" si="53"/>
        <v>0.31616781560041718</v>
      </c>
      <c r="P254" s="32">
        <f>SUM(P248:P253)</f>
        <v>15217488</v>
      </c>
      <c r="Q254" s="32">
        <f>SUM(Q248:Q253)</f>
        <v>100870053</v>
      </c>
      <c r="R254" s="32">
        <f>SUM(R248:R253)</f>
        <v>101269480</v>
      </c>
      <c r="S254" s="32">
        <f>SUM(S248:S253)</f>
        <v>15217488</v>
      </c>
      <c r="T254" s="37">
        <f t="shared" si="54"/>
        <v>0.1508622980499475</v>
      </c>
      <c r="U254" s="37">
        <f t="shared" si="55"/>
        <v>0.93017218084877085</v>
      </c>
    </row>
    <row r="255" spans="1:21" ht="13" x14ac:dyDescent="0.3">
      <c r="A255" s="17" t="s">
        <v>29</v>
      </c>
      <c r="B255" s="11" t="s">
        <v>456</v>
      </c>
      <c r="C255" s="10" t="s">
        <v>457</v>
      </c>
      <c r="D255" s="31">
        <v>72797480</v>
      </c>
      <c r="E255" s="31">
        <v>72797480</v>
      </c>
      <c r="F255" s="31">
        <v>13963635</v>
      </c>
      <c r="G255" s="36">
        <f t="shared" si="49"/>
        <v>0.1918148128204438</v>
      </c>
      <c r="H255" s="31">
        <v>0</v>
      </c>
      <c r="I255" s="36">
        <f t="shared" si="50"/>
        <v>0</v>
      </c>
      <c r="J255" s="31">
        <v>0</v>
      </c>
      <c r="K255" s="36">
        <f t="shared" si="51"/>
        <v>0</v>
      </c>
      <c r="L255" s="31">
        <v>0</v>
      </c>
      <c r="M255" s="36">
        <f t="shared" si="52"/>
        <v>0</v>
      </c>
      <c r="N255" s="31">
        <v>13963635</v>
      </c>
      <c r="O255" s="36">
        <f t="shared" si="53"/>
        <v>0.1918148128204438</v>
      </c>
      <c r="P255" s="31">
        <v>15069890</v>
      </c>
      <c r="Q255" s="31">
        <v>68934446</v>
      </c>
      <c r="R255" s="31">
        <v>68879446</v>
      </c>
      <c r="S255" s="31">
        <v>15069890</v>
      </c>
      <c r="T255" s="36">
        <f t="shared" si="54"/>
        <v>0.21861189687373422</v>
      </c>
      <c r="U255" s="36">
        <f t="shared" si="55"/>
        <v>-7.3408299596081972E-2</v>
      </c>
    </row>
    <row r="256" spans="1:21" ht="13" x14ac:dyDescent="0.3">
      <c r="A256" s="17" t="s">
        <v>29</v>
      </c>
      <c r="B256" s="11" t="s">
        <v>458</v>
      </c>
      <c r="C256" s="10" t="s">
        <v>459</v>
      </c>
      <c r="D256" s="31">
        <v>5962382</v>
      </c>
      <c r="E256" s="31">
        <v>5962382</v>
      </c>
      <c r="F256" s="31">
        <v>1082947</v>
      </c>
      <c r="G256" s="36">
        <f t="shared" si="49"/>
        <v>0.18162992575785986</v>
      </c>
      <c r="H256" s="31">
        <v>0</v>
      </c>
      <c r="I256" s="36">
        <f t="shared" si="50"/>
        <v>0</v>
      </c>
      <c r="J256" s="31">
        <v>0</v>
      </c>
      <c r="K256" s="36">
        <f t="shared" si="51"/>
        <v>0</v>
      </c>
      <c r="L256" s="31">
        <v>0</v>
      </c>
      <c r="M256" s="36">
        <f t="shared" si="52"/>
        <v>0</v>
      </c>
      <c r="N256" s="31">
        <v>1082947</v>
      </c>
      <c r="O256" s="36">
        <f t="shared" si="53"/>
        <v>0.18162992575785986</v>
      </c>
      <c r="P256" s="31">
        <v>1015966</v>
      </c>
      <c r="Q256" s="31">
        <v>4614695</v>
      </c>
      <c r="R256" s="31">
        <v>4914695</v>
      </c>
      <c r="S256" s="31">
        <v>1015966</v>
      </c>
      <c r="T256" s="36">
        <f t="shared" si="54"/>
        <v>0.22015886206997429</v>
      </c>
      <c r="U256" s="36">
        <f t="shared" si="55"/>
        <v>6.5928387367293784E-2</v>
      </c>
    </row>
    <row r="257" spans="1:21" ht="13" x14ac:dyDescent="0.3">
      <c r="A257" s="17" t="s">
        <v>29</v>
      </c>
      <c r="B257" s="11" t="s">
        <v>460</v>
      </c>
      <c r="C257" s="10" t="s">
        <v>461</v>
      </c>
      <c r="D257" s="31">
        <v>60868036</v>
      </c>
      <c r="E257" s="31">
        <v>60868036</v>
      </c>
      <c r="F257" s="31">
        <v>14522858</v>
      </c>
      <c r="G257" s="36">
        <f t="shared" si="49"/>
        <v>0.23859580420830401</v>
      </c>
      <c r="H257" s="31">
        <v>0</v>
      </c>
      <c r="I257" s="36">
        <f t="shared" si="50"/>
        <v>0</v>
      </c>
      <c r="J257" s="31">
        <v>0</v>
      </c>
      <c r="K257" s="36">
        <f t="shared" si="51"/>
        <v>0</v>
      </c>
      <c r="L257" s="31">
        <v>0</v>
      </c>
      <c r="M257" s="36">
        <f t="shared" si="52"/>
        <v>0</v>
      </c>
      <c r="N257" s="31">
        <v>14522858</v>
      </c>
      <c r="O257" s="36">
        <f t="shared" si="53"/>
        <v>0.23859580420830401</v>
      </c>
      <c r="P257" s="31">
        <v>1156181</v>
      </c>
      <c r="Q257" s="31">
        <v>70672048</v>
      </c>
      <c r="R257" s="31">
        <v>71568400</v>
      </c>
      <c r="S257" s="31">
        <v>1156181</v>
      </c>
      <c r="T257" s="36">
        <f t="shared" si="54"/>
        <v>1.6359806072126282E-2</v>
      </c>
      <c r="U257" s="36">
        <f t="shared" si="55"/>
        <v>11.561059211317259</v>
      </c>
    </row>
    <row r="258" spans="1:21" ht="13" x14ac:dyDescent="0.3">
      <c r="A258" s="17" t="s">
        <v>44</v>
      </c>
      <c r="B258" s="11" t="s">
        <v>462</v>
      </c>
      <c r="C258" s="10" t="s">
        <v>463</v>
      </c>
      <c r="D258" s="31">
        <v>37846614</v>
      </c>
      <c r="E258" s="31">
        <v>37846614</v>
      </c>
      <c r="F258" s="31">
        <v>9795969</v>
      </c>
      <c r="G258" s="36">
        <f t="shared" si="49"/>
        <v>0.25883343223253735</v>
      </c>
      <c r="H258" s="31">
        <v>0</v>
      </c>
      <c r="I258" s="36">
        <f t="shared" si="50"/>
        <v>0</v>
      </c>
      <c r="J258" s="31">
        <v>0</v>
      </c>
      <c r="K258" s="36">
        <f t="shared" si="51"/>
        <v>0</v>
      </c>
      <c r="L258" s="31">
        <v>0</v>
      </c>
      <c r="M258" s="36">
        <f t="shared" si="52"/>
        <v>0</v>
      </c>
      <c r="N258" s="31">
        <v>9795969</v>
      </c>
      <c r="O258" s="36">
        <f t="shared" si="53"/>
        <v>0.25883343223253735</v>
      </c>
      <c r="P258" s="31">
        <v>7330912</v>
      </c>
      <c r="Q258" s="31">
        <v>30706572</v>
      </c>
      <c r="R258" s="31">
        <v>38028230</v>
      </c>
      <c r="S258" s="31">
        <v>7330912</v>
      </c>
      <c r="T258" s="36">
        <f t="shared" si="54"/>
        <v>0.23874081418140716</v>
      </c>
      <c r="U258" s="36">
        <f t="shared" si="55"/>
        <v>0.33625516170430081</v>
      </c>
    </row>
    <row r="259" spans="1:21" ht="14" x14ac:dyDescent="0.3">
      <c r="A259" s="18" t="s">
        <v>0</v>
      </c>
      <c r="B259" s="13" t="s">
        <v>464</v>
      </c>
      <c r="C259" s="12" t="s">
        <v>0</v>
      </c>
      <c r="D259" s="32">
        <f>SUM(D255:D258)</f>
        <v>177474512</v>
      </c>
      <c r="E259" s="32">
        <f>SUM(E255:E258)</f>
        <v>177474512</v>
      </c>
      <c r="F259" s="32">
        <f>SUM(F255:F258)</f>
        <v>39365409</v>
      </c>
      <c r="G259" s="37">
        <f t="shared" si="49"/>
        <v>0.22180880260710337</v>
      </c>
      <c r="H259" s="32">
        <f>SUM(H255:H258)</f>
        <v>0</v>
      </c>
      <c r="I259" s="37">
        <f t="shared" si="50"/>
        <v>0</v>
      </c>
      <c r="J259" s="32">
        <f>SUM(J255:J258)</f>
        <v>0</v>
      </c>
      <c r="K259" s="37">
        <f t="shared" si="51"/>
        <v>0</v>
      </c>
      <c r="L259" s="32">
        <f>SUM(L255:L258)</f>
        <v>0</v>
      </c>
      <c r="M259" s="37">
        <f t="shared" si="52"/>
        <v>0</v>
      </c>
      <c r="N259" s="32">
        <v>39365409</v>
      </c>
      <c r="O259" s="37">
        <f t="shared" si="53"/>
        <v>0.22180880260710337</v>
      </c>
      <c r="P259" s="32">
        <f>SUM(P255:P258)</f>
        <v>24572949</v>
      </c>
      <c r="Q259" s="32">
        <f>SUM(Q255:Q258)</f>
        <v>174927761</v>
      </c>
      <c r="R259" s="32">
        <f>SUM(R255:R258)</f>
        <v>183390771</v>
      </c>
      <c r="S259" s="32">
        <f>SUM(S255:S258)</f>
        <v>24572949</v>
      </c>
      <c r="T259" s="37">
        <f t="shared" si="54"/>
        <v>0.14047483863924834</v>
      </c>
      <c r="U259" s="37">
        <f t="shared" si="55"/>
        <v>0.60198147157673265</v>
      </c>
    </row>
    <row r="260" spans="1:21" ht="14" x14ac:dyDescent="0.3">
      <c r="A260" s="18" t="s">
        <v>0</v>
      </c>
      <c r="B260" s="13" t="s">
        <v>465</v>
      </c>
      <c r="C260" s="12" t="s">
        <v>0</v>
      </c>
      <c r="D260" s="32">
        <f>SUM(D234:D239,D241:D246,D248:D253,D255:D258)</f>
        <v>715807864</v>
      </c>
      <c r="E260" s="32">
        <f>SUM(E234:E239,E241:E246,E248:E253,E255:E258)</f>
        <v>715807864</v>
      </c>
      <c r="F260" s="32">
        <f>SUM(F234:F239,F241:F246,F248:F253,F255:F258)</f>
        <v>148755962</v>
      </c>
      <c r="G260" s="37">
        <f t="shared" si="49"/>
        <v>0.20781548999579028</v>
      </c>
      <c r="H260" s="32">
        <f>SUM(H234:H239,H241:H246,H248:H253,H255:H258)</f>
        <v>0</v>
      </c>
      <c r="I260" s="37">
        <f t="shared" si="50"/>
        <v>0</v>
      </c>
      <c r="J260" s="32">
        <f>SUM(J234:J239,J241:J246,J248:J253,J255:J258)</f>
        <v>0</v>
      </c>
      <c r="K260" s="37">
        <f t="shared" si="51"/>
        <v>0</v>
      </c>
      <c r="L260" s="32">
        <f>SUM(L234:L239,L241:L246,L248:L253,L255:L258)</f>
        <v>0</v>
      </c>
      <c r="M260" s="37">
        <f t="shared" si="52"/>
        <v>0</v>
      </c>
      <c r="N260" s="32">
        <v>148755962</v>
      </c>
      <c r="O260" s="37">
        <f t="shared" si="53"/>
        <v>0.20781548999579028</v>
      </c>
      <c r="P260" s="32">
        <f>SUM(P234:P239,P241:P246,P248:P253,P255:P258)</f>
        <v>113424582</v>
      </c>
      <c r="Q260" s="32">
        <f>SUM(Q234:Q239,Q241:Q246,Q248:Q253,Q255:Q258)</f>
        <v>740917196</v>
      </c>
      <c r="R260" s="32">
        <f>SUM(R234:R239,R241:R246,R248:R253,R255:R258)</f>
        <v>747673433</v>
      </c>
      <c r="S260" s="32">
        <f>SUM(S234:S239,S241:S246,S248:S253,S255:S258)</f>
        <v>113424582</v>
      </c>
      <c r="T260" s="37">
        <f t="shared" si="54"/>
        <v>0.1530867182086566</v>
      </c>
      <c r="U260" s="37">
        <f t="shared" si="55"/>
        <v>0.31149667362230171</v>
      </c>
    </row>
    <row r="261" spans="1:21" ht="14.5" customHeight="1" x14ac:dyDescent="0.3">
      <c r="A261" s="16" t="s">
        <v>0</v>
      </c>
      <c r="B261" s="14" t="s">
        <v>618</v>
      </c>
      <c r="D261" s="33"/>
      <c r="E261" s="33"/>
      <c r="F261" s="33"/>
      <c r="G261" s="38"/>
      <c r="H261" s="33"/>
      <c r="I261" s="38"/>
      <c r="J261" s="33"/>
      <c r="K261" s="38"/>
      <c r="L261" s="33"/>
      <c r="M261" s="38"/>
      <c r="N261" s="33"/>
      <c r="O261" s="38"/>
      <c r="P261" s="33"/>
      <c r="Q261" s="33"/>
      <c r="R261" s="33"/>
      <c r="S261" s="33"/>
      <c r="T261" s="38"/>
      <c r="U261" s="38"/>
    </row>
    <row r="262" spans="1:21" ht="28.9" customHeight="1" x14ac:dyDescent="0.3">
      <c r="A262" s="16" t="s">
        <v>0</v>
      </c>
      <c r="B262" s="9" t="s">
        <v>466</v>
      </c>
      <c r="D262" s="33"/>
      <c r="E262" s="33"/>
      <c r="F262" s="33"/>
      <c r="G262" s="38"/>
      <c r="H262" s="33"/>
      <c r="I262" s="38"/>
      <c r="J262" s="33"/>
      <c r="K262" s="38"/>
      <c r="L262" s="33"/>
      <c r="M262" s="38"/>
      <c r="N262" s="33"/>
      <c r="O262" s="38"/>
      <c r="P262" s="33"/>
      <c r="Q262" s="33"/>
      <c r="R262" s="33"/>
      <c r="S262" s="33"/>
      <c r="T262" s="38"/>
      <c r="U262" s="38"/>
    </row>
    <row r="263" spans="1:21" ht="13" x14ac:dyDescent="0.3">
      <c r="A263" s="17" t="s">
        <v>29</v>
      </c>
      <c r="B263" s="11" t="s">
        <v>467</v>
      </c>
      <c r="C263" s="10" t="s">
        <v>468</v>
      </c>
      <c r="D263" s="31">
        <v>16748332</v>
      </c>
      <c r="E263" s="31">
        <v>16748332</v>
      </c>
      <c r="F263" s="31">
        <v>2565559</v>
      </c>
      <c r="G263" s="36">
        <f t="shared" ref="G263:G299" si="56">IF(($D263     =0),0,($F263     /$D263     ))</f>
        <v>0.15318295577135682</v>
      </c>
      <c r="H263" s="31">
        <v>0</v>
      </c>
      <c r="I263" s="36">
        <f t="shared" ref="I263:I299" si="57">IF(($D263     =0),0,($H263     /$D263     ))</f>
        <v>0</v>
      </c>
      <c r="J263" s="31">
        <v>0</v>
      </c>
      <c r="K263" s="36">
        <f t="shared" ref="K263:K299" si="58">IF(($E263     =0),0,($J263     /$E263     ))</f>
        <v>0</v>
      </c>
      <c r="L263" s="31">
        <v>0</v>
      </c>
      <c r="M263" s="36">
        <f t="shared" ref="M263:M299" si="59">IF(($E263     =0),0,($L263     /$E263     ))</f>
        <v>0</v>
      </c>
      <c r="N263" s="31">
        <v>2565559</v>
      </c>
      <c r="O263" s="36">
        <f t="shared" ref="O263:O299" si="60">IF(($D263     =0),0,($N263     /$D263     ))</f>
        <v>0.15318295577135682</v>
      </c>
      <c r="P263" s="31">
        <v>20949</v>
      </c>
      <c r="Q263" s="31">
        <v>17423000</v>
      </c>
      <c r="R263" s="31">
        <v>14808724</v>
      </c>
      <c r="S263" s="31">
        <v>20949</v>
      </c>
      <c r="T263" s="36">
        <f t="shared" ref="T263:T299" si="61">IF(($Q263     =0),0,($S263     /$Q263     ))</f>
        <v>1.2023761694312117E-3</v>
      </c>
      <c r="U263" s="36">
        <f t="shared" ref="U263:U299" si="62">IF(($P263     =0),0,(($F263     /$P263     )-1))</f>
        <v>121.46689579454866</v>
      </c>
    </row>
    <row r="264" spans="1:21" ht="13" x14ac:dyDescent="0.3">
      <c r="A264" s="17" t="s">
        <v>29</v>
      </c>
      <c r="B264" s="11" t="s">
        <v>469</v>
      </c>
      <c r="C264" s="10" t="s">
        <v>470</v>
      </c>
      <c r="D264" s="31">
        <v>46962811</v>
      </c>
      <c r="E264" s="31">
        <v>46962811</v>
      </c>
      <c r="F264" s="31">
        <v>10126315</v>
      </c>
      <c r="G264" s="36">
        <f t="shared" si="56"/>
        <v>0.21562412437364534</v>
      </c>
      <c r="H264" s="31">
        <v>0</v>
      </c>
      <c r="I264" s="36">
        <f t="shared" si="57"/>
        <v>0</v>
      </c>
      <c r="J264" s="31">
        <v>0</v>
      </c>
      <c r="K264" s="36">
        <f t="shared" si="58"/>
        <v>0</v>
      </c>
      <c r="L264" s="31">
        <v>0</v>
      </c>
      <c r="M264" s="36">
        <f t="shared" si="59"/>
        <v>0</v>
      </c>
      <c r="N264" s="31">
        <v>10126315</v>
      </c>
      <c r="O264" s="36">
        <f t="shared" si="60"/>
        <v>0.21562412437364534</v>
      </c>
      <c r="P264" s="31">
        <v>11179552</v>
      </c>
      <c r="Q264" s="31">
        <v>35979653</v>
      </c>
      <c r="R264" s="31">
        <v>37514776</v>
      </c>
      <c r="S264" s="31">
        <v>11179552</v>
      </c>
      <c r="T264" s="36">
        <f t="shared" si="61"/>
        <v>0.31071872760974101</v>
      </c>
      <c r="U264" s="36">
        <f t="shared" si="62"/>
        <v>-9.4211020262708223E-2</v>
      </c>
    </row>
    <row r="265" spans="1:21" ht="13" x14ac:dyDescent="0.3">
      <c r="A265" s="17" t="s">
        <v>29</v>
      </c>
      <c r="B265" s="11" t="s">
        <v>471</v>
      </c>
      <c r="C265" s="10" t="s">
        <v>472</v>
      </c>
      <c r="D265" s="31">
        <v>31442560</v>
      </c>
      <c r="E265" s="31">
        <v>31442560</v>
      </c>
      <c r="F265" s="31">
        <v>4474595</v>
      </c>
      <c r="G265" s="36">
        <f t="shared" si="56"/>
        <v>0.14231013632477763</v>
      </c>
      <c r="H265" s="31">
        <v>0</v>
      </c>
      <c r="I265" s="36">
        <f t="shared" si="57"/>
        <v>0</v>
      </c>
      <c r="J265" s="31">
        <v>0</v>
      </c>
      <c r="K265" s="36">
        <f t="shared" si="58"/>
        <v>0</v>
      </c>
      <c r="L265" s="31">
        <v>0</v>
      </c>
      <c r="M265" s="36">
        <f t="shared" si="59"/>
        <v>0</v>
      </c>
      <c r="N265" s="31">
        <v>4474595</v>
      </c>
      <c r="O265" s="36">
        <f t="shared" si="60"/>
        <v>0.14231013632477763</v>
      </c>
      <c r="P265" s="31">
        <v>4531624</v>
      </c>
      <c r="Q265" s="31">
        <v>22472265</v>
      </c>
      <c r="R265" s="31">
        <v>22853805</v>
      </c>
      <c r="S265" s="31">
        <v>4531624</v>
      </c>
      <c r="T265" s="36">
        <f t="shared" si="61"/>
        <v>0.20165408337788826</v>
      </c>
      <c r="U265" s="36">
        <f t="shared" si="62"/>
        <v>-1.2584671632068334E-2</v>
      </c>
    </row>
    <row r="266" spans="1:21" ht="13" x14ac:dyDescent="0.3">
      <c r="A266" s="17" t="s">
        <v>44</v>
      </c>
      <c r="B266" s="11" t="s">
        <v>473</v>
      </c>
      <c r="C266" s="10" t="s">
        <v>474</v>
      </c>
      <c r="D266" s="31">
        <v>24781796</v>
      </c>
      <c r="E266" s="31">
        <v>24781796</v>
      </c>
      <c r="F266" s="31">
        <v>3669338</v>
      </c>
      <c r="G266" s="36">
        <f t="shared" si="56"/>
        <v>0.14806586253877646</v>
      </c>
      <c r="H266" s="31">
        <v>0</v>
      </c>
      <c r="I266" s="36">
        <f t="shared" si="57"/>
        <v>0</v>
      </c>
      <c r="J266" s="31">
        <v>0</v>
      </c>
      <c r="K266" s="36">
        <f t="shared" si="58"/>
        <v>0</v>
      </c>
      <c r="L266" s="31">
        <v>0</v>
      </c>
      <c r="M266" s="36">
        <f t="shared" si="59"/>
        <v>0</v>
      </c>
      <c r="N266" s="31">
        <v>3669338</v>
      </c>
      <c r="O266" s="36">
        <f t="shared" si="60"/>
        <v>0.14806586253877646</v>
      </c>
      <c r="P266" s="31">
        <v>5407559</v>
      </c>
      <c r="Q266" s="31">
        <v>22022776</v>
      </c>
      <c r="R266" s="31">
        <v>24438188</v>
      </c>
      <c r="S266" s="31">
        <v>5407559</v>
      </c>
      <c r="T266" s="36">
        <f t="shared" si="61"/>
        <v>0.24554393142808154</v>
      </c>
      <c r="U266" s="36">
        <f t="shared" si="62"/>
        <v>-0.32144281735992153</v>
      </c>
    </row>
    <row r="267" spans="1:21" ht="14" x14ac:dyDescent="0.3">
      <c r="A267" s="18" t="s">
        <v>0</v>
      </c>
      <c r="B267" s="13" t="s">
        <v>475</v>
      </c>
      <c r="C267" s="12" t="s">
        <v>0</v>
      </c>
      <c r="D267" s="32">
        <f>SUM(D263:D266)</f>
        <v>119935499</v>
      </c>
      <c r="E267" s="32">
        <f>SUM(E263:E266)</f>
        <v>119935499</v>
      </c>
      <c r="F267" s="32">
        <f>SUM(F263:F266)</f>
        <v>20835807</v>
      </c>
      <c r="G267" s="37">
        <f t="shared" si="56"/>
        <v>0.17372510369094307</v>
      </c>
      <c r="H267" s="32">
        <f>SUM(H263:H266)</f>
        <v>0</v>
      </c>
      <c r="I267" s="37">
        <f t="shared" si="57"/>
        <v>0</v>
      </c>
      <c r="J267" s="32">
        <f>SUM(J263:J266)</f>
        <v>0</v>
      </c>
      <c r="K267" s="37">
        <f t="shared" si="58"/>
        <v>0</v>
      </c>
      <c r="L267" s="32">
        <f>SUM(L263:L266)</f>
        <v>0</v>
      </c>
      <c r="M267" s="37">
        <f t="shared" si="59"/>
        <v>0</v>
      </c>
      <c r="N267" s="32">
        <v>20835807</v>
      </c>
      <c r="O267" s="37">
        <f t="shared" si="60"/>
        <v>0.17372510369094307</v>
      </c>
      <c r="P267" s="32">
        <f>SUM(P263:P266)</f>
        <v>21139684</v>
      </c>
      <c r="Q267" s="32">
        <f>SUM(Q263:Q266)</f>
        <v>97897694</v>
      </c>
      <c r="R267" s="32">
        <f>SUM(R263:R266)</f>
        <v>99615493</v>
      </c>
      <c r="S267" s="32">
        <f>SUM(S263:S266)</f>
        <v>21139684</v>
      </c>
      <c r="T267" s="37">
        <f t="shared" si="61"/>
        <v>0.21593648569495416</v>
      </c>
      <c r="U267" s="37">
        <f t="shared" si="62"/>
        <v>-1.4374718184056112E-2</v>
      </c>
    </row>
    <row r="268" spans="1:21" ht="13" x14ac:dyDescent="0.3">
      <c r="A268" s="17" t="s">
        <v>29</v>
      </c>
      <c r="B268" s="11" t="s">
        <v>476</v>
      </c>
      <c r="C268" s="10" t="s">
        <v>477</v>
      </c>
      <c r="D268" s="31">
        <v>2720207</v>
      </c>
      <c r="E268" s="31">
        <v>2720207</v>
      </c>
      <c r="F268" s="31">
        <v>6537</v>
      </c>
      <c r="G268" s="36">
        <f t="shared" si="56"/>
        <v>2.4031259385774687E-3</v>
      </c>
      <c r="H268" s="31">
        <v>0</v>
      </c>
      <c r="I268" s="36">
        <f t="shared" si="57"/>
        <v>0</v>
      </c>
      <c r="J268" s="31">
        <v>0</v>
      </c>
      <c r="K268" s="36">
        <f t="shared" si="58"/>
        <v>0</v>
      </c>
      <c r="L268" s="31">
        <v>0</v>
      </c>
      <c r="M268" s="36">
        <f t="shared" si="59"/>
        <v>0</v>
      </c>
      <c r="N268" s="31">
        <v>6537</v>
      </c>
      <c r="O268" s="36">
        <f t="shared" si="60"/>
        <v>2.4031259385774687E-3</v>
      </c>
      <c r="P268" s="31">
        <v>16334</v>
      </c>
      <c r="Q268" s="31">
        <v>2474927</v>
      </c>
      <c r="R268" s="31">
        <v>2452683</v>
      </c>
      <c r="S268" s="31">
        <v>16334</v>
      </c>
      <c r="T268" s="36">
        <f t="shared" si="61"/>
        <v>6.599790620086976E-3</v>
      </c>
      <c r="U268" s="36">
        <f t="shared" si="62"/>
        <v>-0.59979184523080686</v>
      </c>
    </row>
    <row r="269" spans="1:21" ht="13" x14ac:dyDescent="0.3">
      <c r="A269" s="17" t="s">
        <v>29</v>
      </c>
      <c r="B269" s="11" t="s">
        <v>478</v>
      </c>
      <c r="C269" s="10" t="s">
        <v>479</v>
      </c>
      <c r="D269" s="31">
        <v>1629126</v>
      </c>
      <c r="E269" s="31">
        <v>1629126</v>
      </c>
      <c r="F269" s="31">
        <v>247559</v>
      </c>
      <c r="G269" s="36">
        <f t="shared" si="56"/>
        <v>0.1519581665261005</v>
      </c>
      <c r="H269" s="31">
        <v>0</v>
      </c>
      <c r="I269" s="36">
        <f t="shared" si="57"/>
        <v>0</v>
      </c>
      <c r="J269" s="31">
        <v>0</v>
      </c>
      <c r="K269" s="36">
        <f t="shared" si="58"/>
        <v>0</v>
      </c>
      <c r="L269" s="31">
        <v>0</v>
      </c>
      <c r="M269" s="36">
        <f t="shared" si="59"/>
        <v>0</v>
      </c>
      <c r="N269" s="31">
        <v>247559</v>
      </c>
      <c r="O269" s="36">
        <f t="shared" si="60"/>
        <v>0.1519581665261005</v>
      </c>
      <c r="P269" s="31">
        <v>388375</v>
      </c>
      <c r="Q269" s="31">
        <v>2044633</v>
      </c>
      <c r="R269" s="31">
        <v>1574077</v>
      </c>
      <c r="S269" s="31">
        <v>388375</v>
      </c>
      <c r="T269" s="36">
        <f t="shared" si="61"/>
        <v>0.18994851398759582</v>
      </c>
      <c r="U269" s="36">
        <f t="shared" si="62"/>
        <v>-0.36257740585774056</v>
      </c>
    </row>
    <row r="270" spans="1:21" ht="13" x14ac:dyDescent="0.3">
      <c r="A270" s="17" t="s">
        <v>29</v>
      </c>
      <c r="B270" s="11" t="s">
        <v>480</v>
      </c>
      <c r="C270" s="10" t="s">
        <v>481</v>
      </c>
      <c r="D270" s="31">
        <v>2326420</v>
      </c>
      <c r="E270" s="31">
        <v>2326420</v>
      </c>
      <c r="F270" s="31">
        <v>406959</v>
      </c>
      <c r="G270" s="36">
        <f t="shared" si="56"/>
        <v>0.17492929049784647</v>
      </c>
      <c r="H270" s="31">
        <v>0</v>
      </c>
      <c r="I270" s="36">
        <f t="shared" si="57"/>
        <v>0</v>
      </c>
      <c r="J270" s="31">
        <v>0</v>
      </c>
      <c r="K270" s="36">
        <f t="shared" si="58"/>
        <v>0</v>
      </c>
      <c r="L270" s="31">
        <v>0</v>
      </c>
      <c r="M270" s="36">
        <f t="shared" si="59"/>
        <v>0</v>
      </c>
      <c r="N270" s="31">
        <v>406959</v>
      </c>
      <c r="O270" s="36">
        <f t="shared" si="60"/>
        <v>0.17492929049784647</v>
      </c>
      <c r="P270" s="31">
        <v>265073</v>
      </c>
      <c r="Q270" s="31">
        <v>2189218</v>
      </c>
      <c r="R270" s="31">
        <v>2189218</v>
      </c>
      <c r="S270" s="31">
        <v>265073</v>
      </c>
      <c r="T270" s="36">
        <f t="shared" si="61"/>
        <v>0.12108113490753319</v>
      </c>
      <c r="U270" s="36">
        <f t="shared" si="62"/>
        <v>0.53527141579866688</v>
      </c>
    </row>
    <row r="271" spans="1:21" ht="13" x14ac:dyDescent="0.3">
      <c r="A271" s="17" t="s">
        <v>29</v>
      </c>
      <c r="B271" s="11" t="s">
        <v>482</v>
      </c>
      <c r="C271" s="10" t="s">
        <v>483</v>
      </c>
      <c r="D271" s="31">
        <v>1951846</v>
      </c>
      <c r="E271" s="31">
        <v>1951846</v>
      </c>
      <c r="F271" s="31">
        <v>497181</v>
      </c>
      <c r="G271" s="36">
        <f t="shared" si="56"/>
        <v>0.254723477159571</v>
      </c>
      <c r="H271" s="31">
        <v>0</v>
      </c>
      <c r="I271" s="36">
        <f t="shared" si="57"/>
        <v>0</v>
      </c>
      <c r="J271" s="31">
        <v>0</v>
      </c>
      <c r="K271" s="36">
        <f t="shared" si="58"/>
        <v>0</v>
      </c>
      <c r="L271" s="31">
        <v>0</v>
      </c>
      <c r="M271" s="36">
        <f t="shared" si="59"/>
        <v>0</v>
      </c>
      <c r="N271" s="31">
        <v>497181</v>
      </c>
      <c r="O271" s="36">
        <f t="shared" si="60"/>
        <v>0.254723477159571</v>
      </c>
      <c r="P271" s="31">
        <v>484989</v>
      </c>
      <c r="Q271" s="31">
        <v>2015768</v>
      </c>
      <c r="R271" s="31">
        <v>1851858</v>
      </c>
      <c r="S271" s="31">
        <v>484989</v>
      </c>
      <c r="T271" s="36">
        <f t="shared" si="61"/>
        <v>0.24059762829849468</v>
      </c>
      <c r="U271" s="36">
        <f t="shared" si="62"/>
        <v>2.5138714486308E-2</v>
      </c>
    </row>
    <row r="272" spans="1:21" ht="13" x14ac:dyDescent="0.3">
      <c r="A272" s="17" t="s">
        <v>29</v>
      </c>
      <c r="B272" s="11" t="s">
        <v>484</v>
      </c>
      <c r="C272" s="10" t="s">
        <v>485</v>
      </c>
      <c r="D272" s="31">
        <v>1023543</v>
      </c>
      <c r="E272" s="31">
        <v>1023543</v>
      </c>
      <c r="F272" s="31">
        <v>74003</v>
      </c>
      <c r="G272" s="36">
        <f t="shared" si="56"/>
        <v>7.2300821753458325E-2</v>
      </c>
      <c r="H272" s="31">
        <v>0</v>
      </c>
      <c r="I272" s="36">
        <f t="shared" si="57"/>
        <v>0</v>
      </c>
      <c r="J272" s="31">
        <v>0</v>
      </c>
      <c r="K272" s="36">
        <f t="shared" si="58"/>
        <v>0</v>
      </c>
      <c r="L272" s="31">
        <v>0</v>
      </c>
      <c r="M272" s="36">
        <f t="shared" si="59"/>
        <v>0</v>
      </c>
      <c r="N272" s="31">
        <v>74003</v>
      </c>
      <c r="O272" s="36">
        <f t="shared" si="60"/>
        <v>7.2300821753458325E-2</v>
      </c>
      <c r="P272" s="31">
        <v>154913</v>
      </c>
      <c r="Q272" s="31">
        <v>995100</v>
      </c>
      <c r="R272" s="31">
        <v>1151351</v>
      </c>
      <c r="S272" s="31">
        <v>154913</v>
      </c>
      <c r="T272" s="36">
        <f t="shared" si="61"/>
        <v>0.15567581147623355</v>
      </c>
      <c r="U272" s="36">
        <f t="shared" si="62"/>
        <v>-0.52229315809518884</v>
      </c>
    </row>
    <row r="273" spans="1:21" ht="13" x14ac:dyDescent="0.3">
      <c r="A273" s="17" t="s">
        <v>29</v>
      </c>
      <c r="B273" s="11" t="s">
        <v>486</v>
      </c>
      <c r="C273" s="10" t="s">
        <v>487</v>
      </c>
      <c r="D273" s="31">
        <v>1443146</v>
      </c>
      <c r="E273" s="31">
        <v>1443146</v>
      </c>
      <c r="F273" s="31">
        <v>111634</v>
      </c>
      <c r="G273" s="36">
        <f t="shared" si="56"/>
        <v>7.7354612769601969E-2</v>
      </c>
      <c r="H273" s="31">
        <v>0</v>
      </c>
      <c r="I273" s="36">
        <f t="shared" si="57"/>
        <v>0</v>
      </c>
      <c r="J273" s="31">
        <v>0</v>
      </c>
      <c r="K273" s="36">
        <f t="shared" si="58"/>
        <v>0</v>
      </c>
      <c r="L273" s="31">
        <v>0</v>
      </c>
      <c r="M273" s="36">
        <f t="shared" si="59"/>
        <v>0</v>
      </c>
      <c r="N273" s="31">
        <v>111634</v>
      </c>
      <c r="O273" s="36">
        <f t="shared" si="60"/>
        <v>7.7354612769601969E-2</v>
      </c>
      <c r="P273" s="31">
        <v>283509</v>
      </c>
      <c r="Q273" s="31">
        <v>1294676</v>
      </c>
      <c r="R273" s="31">
        <v>1294676</v>
      </c>
      <c r="S273" s="31">
        <v>283509</v>
      </c>
      <c r="T273" s="36">
        <f t="shared" si="61"/>
        <v>0.2189806561641677</v>
      </c>
      <c r="U273" s="36">
        <f t="shared" si="62"/>
        <v>-0.60624177715698613</v>
      </c>
    </row>
    <row r="274" spans="1:21" ht="13" x14ac:dyDescent="0.3">
      <c r="A274" s="17" t="s">
        <v>44</v>
      </c>
      <c r="B274" s="11" t="s">
        <v>488</v>
      </c>
      <c r="C274" s="10" t="s">
        <v>489</v>
      </c>
      <c r="D274" s="31">
        <v>9098990</v>
      </c>
      <c r="E274" s="31">
        <v>9098990</v>
      </c>
      <c r="F274" s="31">
        <v>1425195</v>
      </c>
      <c r="G274" s="36">
        <f t="shared" si="56"/>
        <v>0.15663221961997981</v>
      </c>
      <c r="H274" s="31">
        <v>0</v>
      </c>
      <c r="I274" s="36">
        <f t="shared" si="57"/>
        <v>0</v>
      </c>
      <c r="J274" s="31">
        <v>0</v>
      </c>
      <c r="K274" s="36">
        <f t="shared" si="58"/>
        <v>0</v>
      </c>
      <c r="L274" s="31">
        <v>0</v>
      </c>
      <c r="M274" s="36">
        <f t="shared" si="59"/>
        <v>0</v>
      </c>
      <c r="N274" s="31">
        <v>1425195</v>
      </c>
      <c r="O274" s="36">
        <f t="shared" si="60"/>
        <v>0.15663221961997981</v>
      </c>
      <c r="P274" s="31">
        <v>1264147</v>
      </c>
      <c r="Q274" s="31">
        <v>9172733</v>
      </c>
      <c r="R274" s="31">
        <v>8093780</v>
      </c>
      <c r="S274" s="31">
        <v>1264147</v>
      </c>
      <c r="T274" s="36">
        <f t="shared" si="61"/>
        <v>0.13781574150255982</v>
      </c>
      <c r="U274" s="36">
        <f t="shared" si="62"/>
        <v>0.12739657650573855</v>
      </c>
    </row>
    <row r="275" spans="1:21" ht="14" x14ac:dyDescent="0.3">
      <c r="A275" s="18" t="s">
        <v>0</v>
      </c>
      <c r="B275" s="13" t="s">
        <v>490</v>
      </c>
      <c r="C275" s="12" t="s">
        <v>0</v>
      </c>
      <c r="D275" s="32">
        <f>SUM(D268:D274)</f>
        <v>20193278</v>
      </c>
      <c r="E275" s="32">
        <f>SUM(E268:E274)</f>
        <v>20193278</v>
      </c>
      <c r="F275" s="32">
        <f>SUM(F268:F274)</f>
        <v>2769068</v>
      </c>
      <c r="G275" s="37">
        <f t="shared" si="56"/>
        <v>0.13712820672304912</v>
      </c>
      <c r="H275" s="32">
        <f>SUM(H268:H274)</f>
        <v>0</v>
      </c>
      <c r="I275" s="37">
        <f t="shared" si="57"/>
        <v>0</v>
      </c>
      <c r="J275" s="32">
        <f>SUM(J268:J274)</f>
        <v>0</v>
      </c>
      <c r="K275" s="37">
        <f t="shared" si="58"/>
        <v>0</v>
      </c>
      <c r="L275" s="32">
        <f>SUM(L268:L274)</f>
        <v>0</v>
      </c>
      <c r="M275" s="37">
        <f t="shared" si="59"/>
        <v>0</v>
      </c>
      <c r="N275" s="32">
        <v>2769068</v>
      </c>
      <c r="O275" s="37">
        <f t="shared" si="60"/>
        <v>0.13712820672304912</v>
      </c>
      <c r="P275" s="32">
        <f>SUM(P268:P274)</f>
        <v>2857340</v>
      </c>
      <c r="Q275" s="32">
        <f>SUM(Q268:Q274)</f>
        <v>20187055</v>
      </c>
      <c r="R275" s="32">
        <f>SUM(R268:R274)</f>
        <v>18607643</v>
      </c>
      <c r="S275" s="32">
        <f>SUM(S268:S274)</f>
        <v>2857340</v>
      </c>
      <c r="T275" s="37">
        <f t="shared" si="61"/>
        <v>0.14154318200450736</v>
      </c>
      <c r="U275" s="37">
        <f t="shared" si="62"/>
        <v>-3.0893068378281874E-2</v>
      </c>
    </row>
    <row r="276" spans="1:21" ht="13" x14ac:dyDescent="0.3">
      <c r="A276" s="17" t="s">
        <v>29</v>
      </c>
      <c r="B276" s="11" t="s">
        <v>491</v>
      </c>
      <c r="C276" s="10" t="s">
        <v>492</v>
      </c>
      <c r="D276" s="31">
        <v>5008045</v>
      </c>
      <c r="E276" s="31">
        <v>5008045</v>
      </c>
      <c r="F276" s="31">
        <v>1678221</v>
      </c>
      <c r="G276" s="36">
        <f t="shared" si="56"/>
        <v>0.335105016029209</v>
      </c>
      <c r="H276" s="31">
        <v>0</v>
      </c>
      <c r="I276" s="36">
        <f t="shared" si="57"/>
        <v>0</v>
      </c>
      <c r="J276" s="31">
        <v>0</v>
      </c>
      <c r="K276" s="36">
        <f t="shared" si="58"/>
        <v>0</v>
      </c>
      <c r="L276" s="31">
        <v>0</v>
      </c>
      <c r="M276" s="36">
        <f t="shared" si="59"/>
        <v>0</v>
      </c>
      <c r="N276" s="31">
        <v>1678221</v>
      </c>
      <c r="O276" s="36">
        <f t="shared" si="60"/>
        <v>0.335105016029209</v>
      </c>
      <c r="P276" s="31">
        <v>1351664</v>
      </c>
      <c r="Q276" s="31">
        <v>5529106</v>
      </c>
      <c r="R276" s="31">
        <v>14204106</v>
      </c>
      <c r="S276" s="31">
        <v>1351664</v>
      </c>
      <c r="T276" s="36">
        <f t="shared" si="61"/>
        <v>0.24446339064579337</v>
      </c>
      <c r="U276" s="36">
        <f t="shared" si="62"/>
        <v>0.24159628428366808</v>
      </c>
    </row>
    <row r="277" spans="1:21" ht="13" x14ac:dyDescent="0.3">
      <c r="A277" s="17" t="s">
        <v>29</v>
      </c>
      <c r="B277" s="11" t="s">
        <v>493</v>
      </c>
      <c r="C277" s="10" t="s">
        <v>494</v>
      </c>
      <c r="D277" s="31">
        <v>0</v>
      </c>
      <c r="E277" s="31">
        <v>0</v>
      </c>
      <c r="F277" s="31">
        <v>0</v>
      </c>
      <c r="G277" s="36">
        <f t="shared" si="56"/>
        <v>0</v>
      </c>
      <c r="H277" s="31">
        <v>0</v>
      </c>
      <c r="I277" s="36">
        <f t="shared" si="57"/>
        <v>0</v>
      </c>
      <c r="J277" s="31">
        <v>0</v>
      </c>
      <c r="K277" s="36">
        <f t="shared" si="58"/>
        <v>0</v>
      </c>
      <c r="L277" s="31">
        <v>0</v>
      </c>
      <c r="M277" s="36">
        <f t="shared" si="59"/>
        <v>0</v>
      </c>
      <c r="N277" s="31">
        <v>0</v>
      </c>
      <c r="O277" s="36">
        <f t="shared" si="60"/>
        <v>0</v>
      </c>
      <c r="P277" s="31">
        <v>0</v>
      </c>
      <c r="Q277" s="31">
        <v>0</v>
      </c>
      <c r="R277" s="31">
        <v>0</v>
      </c>
      <c r="S277" s="31">
        <v>0</v>
      </c>
      <c r="T277" s="36">
        <f t="shared" si="61"/>
        <v>0</v>
      </c>
      <c r="U277" s="36">
        <f t="shared" si="62"/>
        <v>0</v>
      </c>
    </row>
    <row r="278" spans="1:21" ht="13" x14ac:dyDescent="0.3">
      <c r="A278" s="17" t="s">
        <v>29</v>
      </c>
      <c r="B278" s="11" t="s">
        <v>495</v>
      </c>
      <c r="C278" s="10" t="s">
        <v>496</v>
      </c>
      <c r="D278" s="31">
        <v>9522776</v>
      </c>
      <c r="E278" s="31">
        <v>9522776</v>
      </c>
      <c r="F278" s="31">
        <v>16246</v>
      </c>
      <c r="G278" s="36">
        <f t="shared" si="56"/>
        <v>1.7060151367626415E-3</v>
      </c>
      <c r="H278" s="31">
        <v>0</v>
      </c>
      <c r="I278" s="36">
        <f t="shared" si="57"/>
        <v>0</v>
      </c>
      <c r="J278" s="31">
        <v>0</v>
      </c>
      <c r="K278" s="36">
        <f t="shared" si="58"/>
        <v>0</v>
      </c>
      <c r="L278" s="31">
        <v>0</v>
      </c>
      <c r="M278" s="36">
        <f t="shared" si="59"/>
        <v>0</v>
      </c>
      <c r="N278" s="31">
        <v>16246</v>
      </c>
      <c r="O278" s="36">
        <f t="shared" si="60"/>
        <v>1.7060151367626415E-3</v>
      </c>
      <c r="P278" s="31">
        <v>1778085</v>
      </c>
      <c r="Q278" s="31">
        <v>10897025</v>
      </c>
      <c r="R278" s="31">
        <v>10725426</v>
      </c>
      <c r="S278" s="31">
        <v>1778085</v>
      </c>
      <c r="T278" s="36">
        <f t="shared" si="61"/>
        <v>0.16317159958796093</v>
      </c>
      <c r="U278" s="36">
        <f t="shared" si="62"/>
        <v>-0.990863203952567</v>
      </c>
    </row>
    <row r="279" spans="1:21" ht="13" x14ac:dyDescent="0.3">
      <c r="A279" s="17" t="s">
        <v>29</v>
      </c>
      <c r="B279" s="11" t="s">
        <v>497</v>
      </c>
      <c r="C279" s="10" t="s">
        <v>498</v>
      </c>
      <c r="D279" s="31">
        <v>0</v>
      </c>
      <c r="E279" s="31">
        <v>0</v>
      </c>
      <c r="F279" s="31">
        <v>0</v>
      </c>
      <c r="G279" s="36">
        <f t="shared" si="56"/>
        <v>0</v>
      </c>
      <c r="H279" s="31">
        <v>0</v>
      </c>
      <c r="I279" s="36">
        <f t="shared" si="57"/>
        <v>0</v>
      </c>
      <c r="J279" s="31">
        <v>0</v>
      </c>
      <c r="K279" s="36">
        <f t="shared" si="58"/>
        <v>0</v>
      </c>
      <c r="L279" s="31">
        <v>0</v>
      </c>
      <c r="M279" s="36">
        <f t="shared" si="59"/>
        <v>0</v>
      </c>
      <c r="N279" s="31">
        <v>0</v>
      </c>
      <c r="O279" s="36">
        <f t="shared" si="60"/>
        <v>0</v>
      </c>
      <c r="P279" s="31">
        <v>0</v>
      </c>
      <c r="Q279" s="31">
        <v>0</v>
      </c>
      <c r="R279" s="31">
        <v>0</v>
      </c>
      <c r="S279" s="31">
        <v>0</v>
      </c>
      <c r="T279" s="36">
        <f t="shared" si="61"/>
        <v>0</v>
      </c>
      <c r="U279" s="36">
        <f t="shared" si="62"/>
        <v>0</v>
      </c>
    </row>
    <row r="280" spans="1:21" ht="13" x14ac:dyDescent="0.3">
      <c r="A280" s="17" t="s">
        <v>29</v>
      </c>
      <c r="B280" s="11" t="s">
        <v>499</v>
      </c>
      <c r="C280" s="10" t="s">
        <v>500</v>
      </c>
      <c r="D280" s="31">
        <v>0</v>
      </c>
      <c r="E280" s="31">
        <v>0</v>
      </c>
      <c r="F280" s="31">
        <v>0</v>
      </c>
      <c r="G280" s="36">
        <f t="shared" si="56"/>
        <v>0</v>
      </c>
      <c r="H280" s="31">
        <v>0</v>
      </c>
      <c r="I280" s="36">
        <f t="shared" si="57"/>
        <v>0</v>
      </c>
      <c r="J280" s="31">
        <v>0</v>
      </c>
      <c r="K280" s="36">
        <f t="shared" si="58"/>
        <v>0</v>
      </c>
      <c r="L280" s="31">
        <v>0</v>
      </c>
      <c r="M280" s="36">
        <f t="shared" si="59"/>
        <v>0</v>
      </c>
      <c r="N280" s="31">
        <v>0</v>
      </c>
      <c r="O280" s="36">
        <f t="shared" si="60"/>
        <v>0</v>
      </c>
      <c r="P280" s="31">
        <v>0</v>
      </c>
      <c r="Q280" s="31">
        <v>0</v>
      </c>
      <c r="R280" s="31">
        <v>0</v>
      </c>
      <c r="S280" s="31">
        <v>0</v>
      </c>
      <c r="T280" s="36">
        <f t="shared" si="61"/>
        <v>0</v>
      </c>
      <c r="U280" s="36">
        <f t="shared" si="62"/>
        <v>0</v>
      </c>
    </row>
    <row r="281" spans="1:21" ht="13" x14ac:dyDescent="0.3">
      <c r="A281" s="17" t="s">
        <v>29</v>
      </c>
      <c r="B281" s="11" t="s">
        <v>501</v>
      </c>
      <c r="C281" s="10" t="s">
        <v>502</v>
      </c>
      <c r="D281" s="31">
        <v>17083223</v>
      </c>
      <c r="E281" s="31">
        <v>17083223</v>
      </c>
      <c r="F281" s="31">
        <v>984542</v>
      </c>
      <c r="G281" s="36">
        <f t="shared" si="56"/>
        <v>5.763209904828849E-2</v>
      </c>
      <c r="H281" s="31">
        <v>0</v>
      </c>
      <c r="I281" s="36">
        <f t="shared" si="57"/>
        <v>0</v>
      </c>
      <c r="J281" s="31">
        <v>0</v>
      </c>
      <c r="K281" s="36">
        <f t="shared" si="58"/>
        <v>0</v>
      </c>
      <c r="L281" s="31">
        <v>0</v>
      </c>
      <c r="M281" s="36">
        <f t="shared" si="59"/>
        <v>0</v>
      </c>
      <c r="N281" s="31">
        <v>984542</v>
      </c>
      <c r="O281" s="36">
        <f t="shared" si="60"/>
        <v>5.763209904828849E-2</v>
      </c>
      <c r="P281" s="31">
        <v>1302244</v>
      </c>
      <c r="Q281" s="31">
        <v>11871252</v>
      </c>
      <c r="R281" s="31">
        <v>18898586</v>
      </c>
      <c r="S281" s="31">
        <v>1302244</v>
      </c>
      <c r="T281" s="36">
        <f t="shared" si="61"/>
        <v>0.10969727540111186</v>
      </c>
      <c r="U281" s="36">
        <f t="shared" si="62"/>
        <v>-0.24396503266668923</v>
      </c>
    </row>
    <row r="282" spans="1:21" ht="13" x14ac:dyDescent="0.3">
      <c r="A282" s="17" t="s">
        <v>29</v>
      </c>
      <c r="B282" s="11" t="s">
        <v>503</v>
      </c>
      <c r="C282" s="10" t="s">
        <v>504</v>
      </c>
      <c r="D282" s="31">
        <v>0</v>
      </c>
      <c r="E282" s="31">
        <v>0</v>
      </c>
      <c r="F282" s="31">
        <v>0</v>
      </c>
      <c r="G282" s="36">
        <f t="shared" si="56"/>
        <v>0</v>
      </c>
      <c r="H282" s="31">
        <v>0</v>
      </c>
      <c r="I282" s="36">
        <f t="shared" si="57"/>
        <v>0</v>
      </c>
      <c r="J282" s="31">
        <v>0</v>
      </c>
      <c r="K282" s="36">
        <f t="shared" si="58"/>
        <v>0</v>
      </c>
      <c r="L282" s="31">
        <v>0</v>
      </c>
      <c r="M282" s="36">
        <f t="shared" si="59"/>
        <v>0</v>
      </c>
      <c r="N282" s="31">
        <v>0</v>
      </c>
      <c r="O282" s="36">
        <f t="shared" si="60"/>
        <v>0</v>
      </c>
      <c r="P282" s="31">
        <v>0</v>
      </c>
      <c r="Q282" s="31">
        <v>0</v>
      </c>
      <c r="R282" s="31">
        <v>0</v>
      </c>
      <c r="S282" s="31">
        <v>0</v>
      </c>
      <c r="T282" s="36">
        <f t="shared" si="61"/>
        <v>0</v>
      </c>
      <c r="U282" s="36">
        <f t="shared" si="62"/>
        <v>0</v>
      </c>
    </row>
    <row r="283" spans="1:21" ht="13" x14ac:dyDescent="0.3">
      <c r="A283" s="17" t="s">
        <v>29</v>
      </c>
      <c r="B283" s="11" t="s">
        <v>505</v>
      </c>
      <c r="C283" s="10" t="s">
        <v>506</v>
      </c>
      <c r="D283" s="31">
        <v>0</v>
      </c>
      <c r="E283" s="31">
        <v>0</v>
      </c>
      <c r="F283" s="31">
        <v>0</v>
      </c>
      <c r="G283" s="36">
        <f t="shared" si="56"/>
        <v>0</v>
      </c>
      <c r="H283" s="31">
        <v>0</v>
      </c>
      <c r="I283" s="36">
        <f t="shared" si="57"/>
        <v>0</v>
      </c>
      <c r="J283" s="31">
        <v>0</v>
      </c>
      <c r="K283" s="36">
        <f t="shared" si="58"/>
        <v>0</v>
      </c>
      <c r="L283" s="31">
        <v>0</v>
      </c>
      <c r="M283" s="36">
        <f t="shared" si="59"/>
        <v>0</v>
      </c>
      <c r="N283" s="31">
        <v>0</v>
      </c>
      <c r="O283" s="36">
        <f t="shared" si="60"/>
        <v>0</v>
      </c>
      <c r="P283" s="31">
        <v>0</v>
      </c>
      <c r="Q283" s="31">
        <v>0</v>
      </c>
      <c r="R283" s="31">
        <v>0</v>
      </c>
      <c r="S283" s="31">
        <v>0</v>
      </c>
      <c r="T283" s="36">
        <f t="shared" si="61"/>
        <v>0</v>
      </c>
      <c r="U283" s="36">
        <f t="shared" si="62"/>
        <v>0</v>
      </c>
    </row>
    <row r="284" spans="1:21" ht="13" x14ac:dyDescent="0.3">
      <c r="A284" s="17" t="s">
        <v>44</v>
      </c>
      <c r="B284" s="11" t="s">
        <v>507</v>
      </c>
      <c r="C284" s="10" t="s">
        <v>508</v>
      </c>
      <c r="D284" s="31">
        <v>10085603</v>
      </c>
      <c r="E284" s="31">
        <v>10085603</v>
      </c>
      <c r="F284" s="31">
        <v>2261964</v>
      </c>
      <c r="G284" s="36">
        <f t="shared" si="56"/>
        <v>0.22427652565741482</v>
      </c>
      <c r="H284" s="31">
        <v>0</v>
      </c>
      <c r="I284" s="36">
        <f t="shared" si="57"/>
        <v>0</v>
      </c>
      <c r="J284" s="31">
        <v>0</v>
      </c>
      <c r="K284" s="36">
        <f t="shared" si="58"/>
        <v>0</v>
      </c>
      <c r="L284" s="31">
        <v>0</v>
      </c>
      <c r="M284" s="36">
        <f t="shared" si="59"/>
        <v>0</v>
      </c>
      <c r="N284" s="31">
        <v>2261964</v>
      </c>
      <c r="O284" s="36">
        <f t="shared" si="60"/>
        <v>0.22427652565741482</v>
      </c>
      <c r="P284" s="31">
        <v>1931010</v>
      </c>
      <c r="Q284" s="31">
        <v>9892164</v>
      </c>
      <c r="R284" s="31">
        <v>9763129</v>
      </c>
      <c r="S284" s="31">
        <v>1931010</v>
      </c>
      <c r="T284" s="36">
        <f t="shared" si="61"/>
        <v>0.19520602367692247</v>
      </c>
      <c r="U284" s="36">
        <f t="shared" si="62"/>
        <v>0.17138906582565605</v>
      </c>
    </row>
    <row r="285" spans="1:21" ht="14" x14ac:dyDescent="0.3">
      <c r="A285" s="18" t="s">
        <v>0</v>
      </c>
      <c r="B285" s="13" t="s">
        <v>509</v>
      </c>
      <c r="C285" s="12" t="s">
        <v>0</v>
      </c>
      <c r="D285" s="32">
        <f>SUM(D276:D284)</f>
        <v>41699647</v>
      </c>
      <c r="E285" s="32">
        <f>SUM(E276:E284)</f>
        <v>41699647</v>
      </c>
      <c r="F285" s="32">
        <f>SUM(F276:F284)</f>
        <v>4940973</v>
      </c>
      <c r="G285" s="37">
        <f t="shared" si="56"/>
        <v>0.11848956419223405</v>
      </c>
      <c r="H285" s="32">
        <f>SUM(H276:H284)</f>
        <v>0</v>
      </c>
      <c r="I285" s="37">
        <f t="shared" si="57"/>
        <v>0</v>
      </c>
      <c r="J285" s="32">
        <f>SUM(J276:J284)</f>
        <v>0</v>
      </c>
      <c r="K285" s="37">
        <f t="shared" si="58"/>
        <v>0</v>
      </c>
      <c r="L285" s="32">
        <f>SUM(L276:L284)</f>
        <v>0</v>
      </c>
      <c r="M285" s="37">
        <f t="shared" si="59"/>
        <v>0</v>
      </c>
      <c r="N285" s="32">
        <v>4940973</v>
      </c>
      <c r="O285" s="37">
        <f t="shared" si="60"/>
        <v>0.11848956419223405</v>
      </c>
      <c r="P285" s="32">
        <f>SUM(P276:P284)</f>
        <v>6363003</v>
      </c>
      <c r="Q285" s="32">
        <f>SUM(Q276:Q284)</f>
        <v>38189547</v>
      </c>
      <c r="R285" s="32">
        <f>SUM(R276:R284)</f>
        <v>53591247</v>
      </c>
      <c r="S285" s="32">
        <f>SUM(S276:S284)</f>
        <v>6363003</v>
      </c>
      <c r="T285" s="37">
        <f t="shared" si="61"/>
        <v>0.16661635185146345</v>
      </c>
      <c r="U285" s="37">
        <f t="shared" si="62"/>
        <v>-0.22348410019608667</v>
      </c>
    </row>
    <row r="286" spans="1:21" ht="13" x14ac:dyDescent="0.3">
      <c r="A286" s="17" t="s">
        <v>29</v>
      </c>
      <c r="B286" s="11" t="s">
        <v>510</v>
      </c>
      <c r="C286" s="10" t="s">
        <v>511</v>
      </c>
      <c r="D286" s="31">
        <v>10931389</v>
      </c>
      <c r="E286" s="31">
        <v>10931389</v>
      </c>
      <c r="F286" s="31">
        <v>1220226</v>
      </c>
      <c r="G286" s="36">
        <f t="shared" si="56"/>
        <v>0.11162588761592877</v>
      </c>
      <c r="H286" s="31">
        <v>0</v>
      </c>
      <c r="I286" s="36">
        <f t="shared" si="57"/>
        <v>0</v>
      </c>
      <c r="J286" s="31">
        <v>0</v>
      </c>
      <c r="K286" s="36">
        <f t="shared" si="58"/>
        <v>0</v>
      </c>
      <c r="L286" s="31">
        <v>0</v>
      </c>
      <c r="M286" s="36">
        <f t="shared" si="59"/>
        <v>0</v>
      </c>
      <c r="N286" s="31">
        <v>1220226</v>
      </c>
      <c r="O286" s="36">
        <f t="shared" si="60"/>
        <v>0.11162588761592877</v>
      </c>
      <c r="P286" s="31">
        <v>1970082</v>
      </c>
      <c r="Q286" s="31">
        <v>8777615</v>
      </c>
      <c r="R286" s="31">
        <v>9671540</v>
      </c>
      <c r="S286" s="31">
        <v>1970082</v>
      </c>
      <c r="T286" s="36">
        <f t="shared" si="61"/>
        <v>0.22444388367455168</v>
      </c>
      <c r="U286" s="36">
        <f t="shared" si="62"/>
        <v>-0.38062172031417985</v>
      </c>
    </row>
    <row r="287" spans="1:21" ht="13" x14ac:dyDescent="0.3">
      <c r="A287" s="17" t="s">
        <v>29</v>
      </c>
      <c r="B287" s="11" t="s">
        <v>512</v>
      </c>
      <c r="C287" s="10" t="s">
        <v>513</v>
      </c>
      <c r="D287" s="31">
        <v>929302</v>
      </c>
      <c r="E287" s="31">
        <v>929302</v>
      </c>
      <c r="F287" s="31">
        <v>169567</v>
      </c>
      <c r="G287" s="36">
        <f t="shared" si="56"/>
        <v>0.18246705591938897</v>
      </c>
      <c r="H287" s="31">
        <v>0</v>
      </c>
      <c r="I287" s="36">
        <f t="shared" si="57"/>
        <v>0</v>
      </c>
      <c r="J287" s="31">
        <v>0</v>
      </c>
      <c r="K287" s="36">
        <f t="shared" si="58"/>
        <v>0</v>
      </c>
      <c r="L287" s="31">
        <v>0</v>
      </c>
      <c r="M287" s="36">
        <f t="shared" si="59"/>
        <v>0</v>
      </c>
      <c r="N287" s="31">
        <v>169567</v>
      </c>
      <c r="O287" s="36">
        <f t="shared" si="60"/>
        <v>0.18246705591938897</v>
      </c>
      <c r="P287" s="31">
        <v>94085</v>
      </c>
      <c r="Q287" s="31">
        <v>884006</v>
      </c>
      <c r="R287" s="31">
        <v>885182</v>
      </c>
      <c r="S287" s="31">
        <v>94085</v>
      </c>
      <c r="T287" s="36">
        <f t="shared" si="61"/>
        <v>0.1064302730976939</v>
      </c>
      <c r="U287" s="36">
        <f t="shared" si="62"/>
        <v>0.80227453898070888</v>
      </c>
    </row>
    <row r="288" spans="1:21" ht="13" x14ac:dyDescent="0.3">
      <c r="A288" s="17" t="s">
        <v>29</v>
      </c>
      <c r="B288" s="11" t="s">
        <v>514</v>
      </c>
      <c r="C288" s="10" t="s">
        <v>515</v>
      </c>
      <c r="D288" s="31">
        <v>12049293</v>
      </c>
      <c r="E288" s="31">
        <v>12049293</v>
      </c>
      <c r="F288" s="31">
        <v>2149359</v>
      </c>
      <c r="G288" s="36">
        <f t="shared" si="56"/>
        <v>0.17838050747043832</v>
      </c>
      <c r="H288" s="31">
        <v>0</v>
      </c>
      <c r="I288" s="36">
        <f t="shared" si="57"/>
        <v>0</v>
      </c>
      <c r="J288" s="31">
        <v>0</v>
      </c>
      <c r="K288" s="36">
        <f t="shared" si="58"/>
        <v>0</v>
      </c>
      <c r="L288" s="31">
        <v>0</v>
      </c>
      <c r="M288" s="36">
        <f t="shared" si="59"/>
        <v>0</v>
      </c>
      <c r="N288" s="31">
        <v>2149359</v>
      </c>
      <c r="O288" s="36">
        <f t="shared" si="60"/>
        <v>0.17838050747043832</v>
      </c>
      <c r="P288" s="31">
        <v>685625</v>
      </c>
      <c r="Q288" s="31">
        <v>5263989</v>
      </c>
      <c r="R288" s="31">
        <v>7232859</v>
      </c>
      <c r="S288" s="31">
        <v>685625</v>
      </c>
      <c r="T288" s="36">
        <f t="shared" si="61"/>
        <v>0.13024818250949993</v>
      </c>
      <c r="U288" s="36">
        <f t="shared" si="62"/>
        <v>2.134890063810392</v>
      </c>
    </row>
    <row r="289" spans="1:21" ht="13" x14ac:dyDescent="0.3">
      <c r="A289" s="17" t="s">
        <v>29</v>
      </c>
      <c r="B289" s="11" t="s">
        <v>516</v>
      </c>
      <c r="C289" s="10" t="s">
        <v>517</v>
      </c>
      <c r="D289" s="31">
        <v>2084584</v>
      </c>
      <c r="E289" s="31">
        <v>2084584</v>
      </c>
      <c r="F289" s="31">
        <v>278557</v>
      </c>
      <c r="G289" s="36">
        <f t="shared" si="56"/>
        <v>0.13362714095474204</v>
      </c>
      <c r="H289" s="31">
        <v>0</v>
      </c>
      <c r="I289" s="36">
        <f t="shared" si="57"/>
        <v>0</v>
      </c>
      <c r="J289" s="31">
        <v>0</v>
      </c>
      <c r="K289" s="36">
        <f t="shared" si="58"/>
        <v>0</v>
      </c>
      <c r="L289" s="31">
        <v>0</v>
      </c>
      <c r="M289" s="36">
        <f t="shared" si="59"/>
        <v>0</v>
      </c>
      <c r="N289" s="31">
        <v>278557</v>
      </c>
      <c r="O289" s="36">
        <f t="shared" si="60"/>
        <v>0.13362714095474204</v>
      </c>
      <c r="P289" s="31">
        <v>13232</v>
      </c>
      <c r="Q289" s="31">
        <v>1695976</v>
      </c>
      <c r="R289" s="31">
        <v>1429355</v>
      </c>
      <c r="S289" s="31">
        <v>13232</v>
      </c>
      <c r="T289" s="36">
        <f t="shared" si="61"/>
        <v>7.8019971980735573E-3</v>
      </c>
      <c r="U289" s="36">
        <f t="shared" si="62"/>
        <v>20.051768440145104</v>
      </c>
    </row>
    <row r="290" spans="1:21" ht="13" x14ac:dyDescent="0.3">
      <c r="A290" s="17" t="s">
        <v>29</v>
      </c>
      <c r="B290" s="11" t="s">
        <v>518</v>
      </c>
      <c r="C290" s="10" t="s">
        <v>519</v>
      </c>
      <c r="D290" s="31">
        <v>16011039</v>
      </c>
      <c r="E290" s="31">
        <v>16011039</v>
      </c>
      <c r="F290" s="31">
        <v>2390485</v>
      </c>
      <c r="G290" s="36">
        <f t="shared" si="56"/>
        <v>0.14930230324215688</v>
      </c>
      <c r="H290" s="31">
        <v>0</v>
      </c>
      <c r="I290" s="36">
        <f t="shared" si="57"/>
        <v>0</v>
      </c>
      <c r="J290" s="31">
        <v>0</v>
      </c>
      <c r="K290" s="36">
        <f t="shared" si="58"/>
        <v>0</v>
      </c>
      <c r="L290" s="31">
        <v>0</v>
      </c>
      <c r="M290" s="36">
        <f t="shared" si="59"/>
        <v>0</v>
      </c>
      <c r="N290" s="31">
        <v>2390485</v>
      </c>
      <c r="O290" s="36">
        <f t="shared" si="60"/>
        <v>0.14930230324215688</v>
      </c>
      <c r="P290" s="31">
        <v>2546463</v>
      </c>
      <c r="Q290" s="31">
        <v>14357650</v>
      </c>
      <c r="R290" s="31">
        <v>14144698</v>
      </c>
      <c r="S290" s="31">
        <v>2546463</v>
      </c>
      <c r="T290" s="36">
        <f t="shared" si="61"/>
        <v>0.17735931715844863</v>
      </c>
      <c r="U290" s="36">
        <f t="shared" si="62"/>
        <v>-6.1252804380036108E-2</v>
      </c>
    </row>
    <row r="291" spans="1:21" ht="13" x14ac:dyDescent="0.3">
      <c r="A291" s="17" t="s">
        <v>44</v>
      </c>
      <c r="B291" s="11" t="s">
        <v>520</v>
      </c>
      <c r="C291" s="10" t="s">
        <v>521</v>
      </c>
      <c r="D291" s="31">
        <v>11413249</v>
      </c>
      <c r="E291" s="31">
        <v>11413249</v>
      </c>
      <c r="F291" s="31">
        <v>1318775</v>
      </c>
      <c r="G291" s="36">
        <f t="shared" si="56"/>
        <v>0.11554772878432776</v>
      </c>
      <c r="H291" s="31">
        <v>0</v>
      </c>
      <c r="I291" s="36">
        <f t="shared" si="57"/>
        <v>0</v>
      </c>
      <c r="J291" s="31">
        <v>0</v>
      </c>
      <c r="K291" s="36">
        <f t="shared" si="58"/>
        <v>0</v>
      </c>
      <c r="L291" s="31">
        <v>0</v>
      </c>
      <c r="M291" s="36">
        <f t="shared" si="59"/>
        <v>0</v>
      </c>
      <c r="N291" s="31">
        <v>1318775</v>
      </c>
      <c r="O291" s="36">
        <f t="shared" si="60"/>
        <v>0.11554772878432776</v>
      </c>
      <c r="P291" s="31">
        <v>2951603</v>
      </c>
      <c r="Q291" s="31">
        <v>11136899</v>
      </c>
      <c r="R291" s="31">
        <v>11605260</v>
      </c>
      <c r="S291" s="31">
        <v>2951603</v>
      </c>
      <c r="T291" s="36">
        <f t="shared" si="61"/>
        <v>0.26502916116955</v>
      </c>
      <c r="U291" s="36">
        <f t="shared" si="62"/>
        <v>-0.55320041347023974</v>
      </c>
    </row>
    <row r="292" spans="1:21" ht="14" x14ac:dyDescent="0.3">
      <c r="A292" s="18" t="s">
        <v>0</v>
      </c>
      <c r="B292" s="13" t="s">
        <v>522</v>
      </c>
      <c r="C292" s="12" t="s">
        <v>0</v>
      </c>
      <c r="D292" s="32">
        <f>SUM(D286:D291)</f>
        <v>53418856</v>
      </c>
      <c r="E292" s="32">
        <f>SUM(E286:E291)</f>
        <v>53418856</v>
      </c>
      <c r="F292" s="32">
        <f>SUM(F286:F291)</f>
        <v>7526969</v>
      </c>
      <c r="G292" s="37">
        <f t="shared" si="56"/>
        <v>0.14090472098466503</v>
      </c>
      <c r="H292" s="32">
        <f>SUM(H286:H291)</f>
        <v>0</v>
      </c>
      <c r="I292" s="37">
        <f t="shared" si="57"/>
        <v>0</v>
      </c>
      <c r="J292" s="32">
        <f>SUM(J286:J291)</f>
        <v>0</v>
      </c>
      <c r="K292" s="37">
        <f t="shared" si="58"/>
        <v>0</v>
      </c>
      <c r="L292" s="32">
        <f>SUM(L286:L291)</f>
        <v>0</v>
      </c>
      <c r="M292" s="37">
        <f t="shared" si="59"/>
        <v>0</v>
      </c>
      <c r="N292" s="32">
        <v>7526969</v>
      </c>
      <c r="O292" s="37">
        <f t="shared" si="60"/>
        <v>0.14090472098466503</v>
      </c>
      <c r="P292" s="32">
        <f>SUM(P286:P291)</f>
        <v>8261090</v>
      </c>
      <c r="Q292" s="32">
        <f>SUM(Q286:Q291)</f>
        <v>42116135</v>
      </c>
      <c r="R292" s="32">
        <f>SUM(R286:R291)</f>
        <v>44968894</v>
      </c>
      <c r="S292" s="32">
        <f>SUM(S286:S291)</f>
        <v>8261090</v>
      </c>
      <c r="T292" s="37">
        <f t="shared" si="61"/>
        <v>0.19615024028202019</v>
      </c>
      <c r="U292" s="37">
        <f t="shared" si="62"/>
        <v>-8.8864907657464132E-2</v>
      </c>
    </row>
    <row r="293" spans="1:21" ht="13" x14ac:dyDescent="0.3">
      <c r="A293" s="17" t="s">
        <v>29</v>
      </c>
      <c r="B293" s="11" t="s">
        <v>523</v>
      </c>
      <c r="C293" s="10" t="s">
        <v>524</v>
      </c>
      <c r="D293" s="31">
        <v>132277643</v>
      </c>
      <c r="E293" s="31">
        <v>132277643</v>
      </c>
      <c r="F293" s="31">
        <v>11031443</v>
      </c>
      <c r="G293" s="36">
        <f t="shared" si="56"/>
        <v>8.3396126131458206E-2</v>
      </c>
      <c r="H293" s="31">
        <v>0</v>
      </c>
      <c r="I293" s="36">
        <f t="shared" si="57"/>
        <v>0</v>
      </c>
      <c r="J293" s="31">
        <v>0</v>
      </c>
      <c r="K293" s="36">
        <f t="shared" si="58"/>
        <v>0</v>
      </c>
      <c r="L293" s="31">
        <v>0</v>
      </c>
      <c r="M293" s="36">
        <f t="shared" si="59"/>
        <v>0</v>
      </c>
      <c r="N293" s="31">
        <v>11031443</v>
      </c>
      <c r="O293" s="36">
        <f t="shared" si="60"/>
        <v>8.3396126131458206E-2</v>
      </c>
      <c r="P293" s="31">
        <v>10240617</v>
      </c>
      <c r="Q293" s="31">
        <v>47872297</v>
      </c>
      <c r="R293" s="31">
        <v>48636216</v>
      </c>
      <c r="S293" s="31">
        <v>10240617</v>
      </c>
      <c r="T293" s="36">
        <f t="shared" si="61"/>
        <v>0.21391530471161641</v>
      </c>
      <c r="U293" s="36">
        <f t="shared" si="62"/>
        <v>7.7224448487820618E-2</v>
      </c>
    </row>
    <row r="294" spans="1:21" ht="13" x14ac:dyDescent="0.3">
      <c r="A294" s="17" t="s">
        <v>29</v>
      </c>
      <c r="B294" s="11" t="s">
        <v>525</v>
      </c>
      <c r="C294" s="10" t="s">
        <v>526</v>
      </c>
      <c r="D294" s="31">
        <v>6119371</v>
      </c>
      <c r="E294" s="31">
        <v>6119371</v>
      </c>
      <c r="F294" s="31">
        <v>1626538</v>
      </c>
      <c r="G294" s="36">
        <f t="shared" si="56"/>
        <v>0.26580150149418952</v>
      </c>
      <c r="H294" s="31">
        <v>0</v>
      </c>
      <c r="I294" s="36">
        <f t="shared" si="57"/>
        <v>0</v>
      </c>
      <c r="J294" s="31">
        <v>0</v>
      </c>
      <c r="K294" s="36">
        <f t="shared" si="58"/>
        <v>0</v>
      </c>
      <c r="L294" s="31">
        <v>0</v>
      </c>
      <c r="M294" s="36">
        <f t="shared" si="59"/>
        <v>0</v>
      </c>
      <c r="N294" s="31">
        <v>1626538</v>
      </c>
      <c r="O294" s="36">
        <f t="shared" si="60"/>
        <v>0.26580150149418952</v>
      </c>
      <c r="P294" s="31">
        <v>142273</v>
      </c>
      <c r="Q294" s="31">
        <v>5093105</v>
      </c>
      <c r="R294" s="31">
        <v>6679292</v>
      </c>
      <c r="S294" s="31">
        <v>142273</v>
      </c>
      <c r="T294" s="36">
        <f t="shared" si="61"/>
        <v>2.7934432924512649E-2</v>
      </c>
      <c r="U294" s="36">
        <f t="shared" si="62"/>
        <v>10.432513547897353</v>
      </c>
    </row>
    <row r="295" spans="1:21" ht="13" x14ac:dyDescent="0.3">
      <c r="A295" s="17" t="s">
        <v>29</v>
      </c>
      <c r="B295" s="11" t="s">
        <v>527</v>
      </c>
      <c r="C295" s="10" t="s">
        <v>528</v>
      </c>
      <c r="D295" s="31">
        <v>6163720</v>
      </c>
      <c r="E295" s="31">
        <v>6163720</v>
      </c>
      <c r="F295" s="31">
        <v>654000</v>
      </c>
      <c r="G295" s="36">
        <f t="shared" si="56"/>
        <v>0.10610475492072968</v>
      </c>
      <c r="H295" s="31">
        <v>0</v>
      </c>
      <c r="I295" s="36">
        <f t="shared" si="57"/>
        <v>0</v>
      </c>
      <c r="J295" s="31">
        <v>0</v>
      </c>
      <c r="K295" s="36">
        <f t="shared" si="58"/>
        <v>0</v>
      </c>
      <c r="L295" s="31">
        <v>0</v>
      </c>
      <c r="M295" s="36">
        <f t="shared" si="59"/>
        <v>0</v>
      </c>
      <c r="N295" s="31">
        <v>654000</v>
      </c>
      <c r="O295" s="36">
        <f t="shared" si="60"/>
        <v>0.10610475492072968</v>
      </c>
      <c r="P295" s="31">
        <v>724179</v>
      </c>
      <c r="Q295" s="31">
        <v>5831652</v>
      </c>
      <c r="R295" s="31">
        <v>4382540</v>
      </c>
      <c r="S295" s="31">
        <v>724179</v>
      </c>
      <c r="T295" s="36">
        <f t="shared" si="61"/>
        <v>0.12418076387274138</v>
      </c>
      <c r="U295" s="36">
        <f t="shared" si="62"/>
        <v>-9.6908361054380165E-2</v>
      </c>
    </row>
    <row r="296" spans="1:21" ht="13" x14ac:dyDescent="0.3">
      <c r="A296" s="17" t="s">
        <v>29</v>
      </c>
      <c r="B296" s="11" t="s">
        <v>529</v>
      </c>
      <c r="C296" s="10" t="s">
        <v>530</v>
      </c>
      <c r="D296" s="31">
        <v>4109394</v>
      </c>
      <c r="E296" s="31">
        <v>4109394</v>
      </c>
      <c r="F296" s="31">
        <v>735556</v>
      </c>
      <c r="G296" s="36">
        <f t="shared" si="56"/>
        <v>0.17899378837852978</v>
      </c>
      <c r="H296" s="31">
        <v>0</v>
      </c>
      <c r="I296" s="36">
        <f t="shared" si="57"/>
        <v>0</v>
      </c>
      <c r="J296" s="31">
        <v>0</v>
      </c>
      <c r="K296" s="36">
        <f t="shared" si="58"/>
        <v>0</v>
      </c>
      <c r="L296" s="31">
        <v>0</v>
      </c>
      <c r="M296" s="36">
        <f t="shared" si="59"/>
        <v>0</v>
      </c>
      <c r="N296" s="31">
        <v>735556</v>
      </c>
      <c r="O296" s="36">
        <f t="shared" si="60"/>
        <v>0.17899378837852978</v>
      </c>
      <c r="P296" s="31">
        <v>215468</v>
      </c>
      <c r="Q296" s="31">
        <v>5499555</v>
      </c>
      <c r="R296" s="31">
        <v>4042533</v>
      </c>
      <c r="S296" s="31">
        <v>215468</v>
      </c>
      <c r="T296" s="36">
        <f t="shared" si="61"/>
        <v>3.9179169951023309E-2</v>
      </c>
      <c r="U296" s="36">
        <f t="shared" si="62"/>
        <v>2.4137598158427238</v>
      </c>
    </row>
    <row r="297" spans="1:21" ht="13" x14ac:dyDescent="0.3">
      <c r="A297" s="17" t="s">
        <v>44</v>
      </c>
      <c r="B297" s="11" t="s">
        <v>531</v>
      </c>
      <c r="C297" s="10" t="s">
        <v>532</v>
      </c>
      <c r="D297" s="31">
        <v>52243367</v>
      </c>
      <c r="E297" s="31">
        <v>52243367</v>
      </c>
      <c r="F297" s="31">
        <v>7181614</v>
      </c>
      <c r="G297" s="36">
        <f t="shared" si="56"/>
        <v>0.13746460866505791</v>
      </c>
      <c r="H297" s="31">
        <v>0</v>
      </c>
      <c r="I297" s="36">
        <f t="shared" si="57"/>
        <v>0</v>
      </c>
      <c r="J297" s="31">
        <v>0</v>
      </c>
      <c r="K297" s="36">
        <f t="shared" si="58"/>
        <v>0</v>
      </c>
      <c r="L297" s="31">
        <v>0</v>
      </c>
      <c r="M297" s="36">
        <f t="shared" si="59"/>
        <v>0</v>
      </c>
      <c r="N297" s="31">
        <v>7181614</v>
      </c>
      <c r="O297" s="36">
        <f t="shared" si="60"/>
        <v>0.13746460866505791</v>
      </c>
      <c r="P297" s="31">
        <v>8608738</v>
      </c>
      <c r="Q297" s="31">
        <v>48735348</v>
      </c>
      <c r="R297" s="31">
        <v>57346538</v>
      </c>
      <c r="S297" s="31">
        <v>8608738</v>
      </c>
      <c r="T297" s="36">
        <f t="shared" si="61"/>
        <v>0.17664258804512897</v>
      </c>
      <c r="U297" s="36">
        <f t="shared" si="62"/>
        <v>-0.16577621481801397</v>
      </c>
    </row>
    <row r="298" spans="1:21" ht="14" x14ac:dyDescent="0.3">
      <c r="A298" s="18" t="s">
        <v>0</v>
      </c>
      <c r="B298" s="13" t="s">
        <v>533</v>
      </c>
      <c r="C298" s="12" t="s">
        <v>0</v>
      </c>
      <c r="D298" s="32">
        <f>SUM(D293:D297)</f>
        <v>200913495</v>
      </c>
      <c r="E298" s="32">
        <f>SUM(E293:E297)</f>
        <v>200913495</v>
      </c>
      <c r="F298" s="32">
        <f>SUM(F293:F297)</f>
        <v>21229151</v>
      </c>
      <c r="G298" s="37">
        <f t="shared" si="56"/>
        <v>0.10566314124394681</v>
      </c>
      <c r="H298" s="32">
        <f>SUM(H293:H297)</f>
        <v>0</v>
      </c>
      <c r="I298" s="37">
        <f t="shared" si="57"/>
        <v>0</v>
      </c>
      <c r="J298" s="32">
        <f>SUM(J293:J297)</f>
        <v>0</v>
      </c>
      <c r="K298" s="37">
        <f t="shared" si="58"/>
        <v>0</v>
      </c>
      <c r="L298" s="32">
        <f>SUM(L293:L297)</f>
        <v>0</v>
      </c>
      <c r="M298" s="37">
        <f t="shared" si="59"/>
        <v>0</v>
      </c>
      <c r="N298" s="32">
        <v>21229151</v>
      </c>
      <c r="O298" s="37">
        <f t="shared" si="60"/>
        <v>0.10566314124394681</v>
      </c>
      <c r="P298" s="32">
        <f>SUM(P293:P297)</f>
        <v>19931275</v>
      </c>
      <c r="Q298" s="32">
        <f>SUM(Q293:Q297)</f>
        <v>113031957</v>
      </c>
      <c r="R298" s="32">
        <f>SUM(R293:R297)</f>
        <v>121087119</v>
      </c>
      <c r="S298" s="32">
        <f>SUM(S293:S297)</f>
        <v>19931275</v>
      </c>
      <c r="T298" s="37">
        <f t="shared" si="61"/>
        <v>0.17633309666575092</v>
      </c>
      <c r="U298" s="37">
        <f t="shared" si="62"/>
        <v>6.5117560216293224E-2</v>
      </c>
    </row>
    <row r="299" spans="1:21" ht="14" x14ac:dyDescent="0.3">
      <c r="A299" s="18" t="s">
        <v>0</v>
      </c>
      <c r="B299" s="13" t="s">
        <v>534</v>
      </c>
      <c r="C299" s="12" t="s">
        <v>0</v>
      </c>
      <c r="D299" s="32">
        <f>SUM(D263:D266,D268:D274,D276:D284,D286:D291,D293:D297)</f>
        <v>436160775</v>
      </c>
      <c r="E299" s="32">
        <f>SUM(E263:E266,E268:E274,E276:E284,E286:E291,E293:E297)</f>
        <v>436160775</v>
      </c>
      <c r="F299" s="32">
        <f>SUM(F263:F266,F268:F274,F276:F284,F286:F291,F293:F297)</f>
        <v>57301968</v>
      </c>
      <c r="G299" s="37">
        <f t="shared" si="56"/>
        <v>0.13137808644071672</v>
      </c>
      <c r="H299" s="32">
        <f>SUM(H263:H266,H268:H274,H276:H284,H286:H291,H293:H297)</f>
        <v>0</v>
      </c>
      <c r="I299" s="37">
        <f t="shared" si="57"/>
        <v>0</v>
      </c>
      <c r="J299" s="32">
        <f>SUM(J263:J266,J268:J274,J276:J284,J286:J291,J293:J297)</f>
        <v>0</v>
      </c>
      <c r="K299" s="37">
        <f t="shared" si="58"/>
        <v>0</v>
      </c>
      <c r="L299" s="32">
        <f>SUM(L263:L266,L268:L274,L276:L284,L286:L291,L293:L297)</f>
        <v>0</v>
      </c>
      <c r="M299" s="37">
        <f t="shared" si="59"/>
        <v>0</v>
      </c>
      <c r="N299" s="32">
        <v>57301968</v>
      </c>
      <c r="O299" s="37">
        <f t="shared" si="60"/>
        <v>0.13137808644071672</v>
      </c>
      <c r="P299" s="32">
        <f>SUM(P263:P266,P268:P274,P276:P284,P286:P291,P293:P297)</f>
        <v>58552392</v>
      </c>
      <c r="Q299" s="32">
        <f>SUM(Q263:Q266,Q268:Q274,Q276:Q284,Q286:Q291,Q293:Q297)</f>
        <v>311422388</v>
      </c>
      <c r="R299" s="32">
        <f>SUM(R263:R266,R268:R274,R276:R284,R286:R291,R293:R297)</f>
        <v>337870396</v>
      </c>
      <c r="S299" s="32">
        <f>SUM(S263:S266,S268:S274,S276:S284,S286:S291,S293:S297)</f>
        <v>58552392</v>
      </c>
      <c r="T299" s="37">
        <f t="shared" si="61"/>
        <v>0.18801600095623183</v>
      </c>
      <c r="U299" s="37">
        <f t="shared" si="62"/>
        <v>-2.1355643335630115E-2</v>
      </c>
    </row>
    <row r="300" spans="1:21" ht="14.5" customHeight="1" x14ac:dyDescent="0.3">
      <c r="A300" s="16" t="s">
        <v>0</v>
      </c>
      <c r="B300" s="14" t="s">
        <v>618</v>
      </c>
      <c r="D300" s="33"/>
      <c r="E300" s="33"/>
      <c r="F300" s="33"/>
      <c r="G300" s="38"/>
      <c r="H300" s="33"/>
      <c r="I300" s="38"/>
      <c r="J300" s="33"/>
      <c r="K300" s="38"/>
      <c r="L300" s="33"/>
      <c r="M300" s="38"/>
      <c r="N300" s="33"/>
      <c r="O300" s="38"/>
      <c r="P300" s="33"/>
      <c r="Q300" s="33"/>
      <c r="R300" s="33"/>
      <c r="S300" s="33"/>
      <c r="T300" s="38"/>
      <c r="U300" s="38"/>
    </row>
    <row r="301" spans="1:21" ht="28.9" customHeight="1" x14ac:dyDescent="0.3">
      <c r="A301" s="16" t="s">
        <v>0</v>
      </c>
      <c r="B301" s="9" t="s">
        <v>535</v>
      </c>
      <c r="D301" s="33"/>
      <c r="E301" s="33"/>
      <c r="F301" s="33"/>
      <c r="G301" s="38"/>
      <c r="H301" s="33"/>
      <c r="I301" s="38"/>
      <c r="J301" s="33"/>
      <c r="K301" s="38"/>
      <c r="L301" s="33"/>
      <c r="M301" s="38"/>
      <c r="N301" s="33"/>
      <c r="O301" s="38"/>
      <c r="P301" s="33"/>
      <c r="Q301" s="33"/>
      <c r="R301" s="33"/>
      <c r="S301" s="33"/>
      <c r="T301" s="38"/>
      <c r="U301" s="38"/>
    </row>
    <row r="302" spans="1:21" ht="13" x14ac:dyDescent="0.3">
      <c r="A302" s="17" t="s">
        <v>23</v>
      </c>
      <c r="B302" s="11" t="s">
        <v>536</v>
      </c>
      <c r="C302" s="10" t="s">
        <v>537</v>
      </c>
      <c r="D302" s="31">
        <v>1845392944</v>
      </c>
      <c r="E302" s="31">
        <v>1845392945</v>
      </c>
      <c r="F302" s="31">
        <v>351267390</v>
      </c>
      <c r="G302" s="36">
        <f t="shared" ref="G302:G339" si="63">IF(($D302     =0),0,($F302     /$D302     ))</f>
        <v>0.19034828931263106</v>
      </c>
      <c r="H302" s="31">
        <v>0</v>
      </c>
      <c r="I302" s="36">
        <f t="shared" ref="I302:I339" si="64">IF(($D302     =0),0,($H302     /$D302     ))</f>
        <v>0</v>
      </c>
      <c r="J302" s="31">
        <v>0</v>
      </c>
      <c r="K302" s="36">
        <f t="shared" ref="K302:K339" si="65">IF(($E302     =0),0,($J302     /$E302     ))</f>
        <v>0</v>
      </c>
      <c r="L302" s="31">
        <v>0</v>
      </c>
      <c r="M302" s="36">
        <f t="shared" ref="M302:M339" si="66">IF(($E302     =0),0,($L302     /$E302     ))</f>
        <v>0</v>
      </c>
      <c r="N302" s="31">
        <v>351267390</v>
      </c>
      <c r="O302" s="36">
        <f t="shared" ref="O302:O339" si="67">IF(($D302     =0),0,($N302     /$D302     ))</f>
        <v>0.19034828931263106</v>
      </c>
      <c r="P302" s="31">
        <v>312566181</v>
      </c>
      <c r="Q302" s="31">
        <v>1532035321</v>
      </c>
      <c r="R302" s="31">
        <v>1625466146</v>
      </c>
      <c r="S302" s="31">
        <v>312566181</v>
      </c>
      <c r="T302" s="36">
        <f t="shared" ref="T302:T339" si="68">IF(($Q302     =0),0,($S302     /$Q302     ))</f>
        <v>0.20402021853907376</v>
      </c>
      <c r="U302" s="36">
        <f t="shared" ref="U302:U339" si="69">IF(($P302     =0),0,(($F302     /$P302     )-1))</f>
        <v>0.12381764679781537</v>
      </c>
    </row>
    <row r="303" spans="1:21" ht="14" x14ac:dyDescent="0.3">
      <c r="A303" s="18" t="s">
        <v>0</v>
      </c>
      <c r="B303" s="13" t="s">
        <v>28</v>
      </c>
      <c r="C303" s="12" t="s">
        <v>0</v>
      </c>
      <c r="D303" s="32">
        <f>D302</f>
        <v>1845392944</v>
      </c>
      <c r="E303" s="32">
        <f>E302</f>
        <v>1845392945</v>
      </c>
      <c r="F303" s="32">
        <f>F302</f>
        <v>351267390</v>
      </c>
      <c r="G303" s="37">
        <f t="shared" si="63"/>
        <v>0.19034828931263106</v>
      </c>
      <c r="H303" s="32">
        <f>H302</f>
        <v>0</v>
      </c>
      <c r="I303" s="37">
        <f t="shared" si="64"/>
        <v>0</v>
      </c>
      <c r="J303" s="32">
        <f>J302</f>
        <v>0</v>
      </c>
      <c r="K303" s="37">
        <f t="shared" si="65"/>
        <v>0</v>
      </c>
      <c r="L303" s="32">
        <f>L302</f>
        <v>0</v>
      </c>
      <c r="M303" s="37">
        <f t="shared" si="66"/>
        <v>0</v>
      </c>
      <c r="N303" s="32">
        <v>351267390</v>
      </c>
      <c r="O303" s="37">
        <f t="shared" si="67"/>
        <v>0.19034828931263106</v>
      </c>
      <c r="P303" s="32">
        <f>P302</f>
        <v>312566181</v>
      </c>
      <c r="Q303" s="32">
        <f>Q302</f>
        <v>1532035321</v>
      </c>
      <c r="R303" s="32">
        <f>R302</f>
        <v>1625466146</v>
      </c>
      <c r="S303" s="32">
        <f>S302</f>
        <v>312566181</v>
      </c>
      <c r="T303" s="37">
        <f t="shared" si="68"/>
        <v>0.20402021853907376</v>
      </c>
      <c r="U303" s="37">
        <f t="shared" si="69"/>
        <v>0.12381764679781537</v>
      </c>
    </row>
    <row r="304" spans="1:21" ht="13" x14ac:dyDescent="0.3">
      <c r="A304" s="17" t="s">
        <v>29</v>
      </c>
      <c r="B304" s="11" t="s">
        <v>538</v>
      </c>
      <c r="C304" s="10" t="s">
        <v>539</v>
      </c>
      <c r="D304" s="31">
        <v>15639437</v>
      </c>
      <c r="E304" s="31">
        <v>15639437</v>
      </c>
      <c r="F304" s="31">
        <v>3569426</v>
      </c>
      <c r="G304" s="36">
        <f t="shared" si="63"/>
        <v>0.2282323845800843</v>
      </c>
      <c r="H304" s="31">
        <v>0</v>
      </c>
      <c r="I304" s="36">
        <f t="shared" si="64"/>
        <v>0</v>
      </c>
      <c r="J304" s="31">
        <v>0</v>
      </c>
      <c r="K304" s="36">
        <f t="shared" si="65"/>
        <v>0</v>
      </c>
      <c r="L304" s="31">
        <v>0</v>
      </c>
      <c r="M304" s="36">
        <f t="shared" si="66"/>
        <v>0</v>
      </c>
      <c r="N304" s="31">
        <v>3569426</v>
      </c>
      <c r="O304" s="36">
        <f t="shared" si="67"/>
        <v>0.2282323845800843</v>
      </c>
      <c r="P304" s="31">
        <v>3407224</v>
      </c>
      <c r="Q304" s="31">
        <v>11708892</v>
      </c>
      <c r="R304" s="31">
        <v>15950952</v>
      </c>
      <c r="S304" s="31">
        <v>3407224</v>
      </c>
      <c r="T304" s="36">
        <f t="shared" si="68"/>
        <v>0.29099457062205375</v>
      </c>
      <c r="U304" s="36">
        <f t="shared" si="69"/>
        <v>4.760532327783551E-2</v>
      </c>
    </row>
    <row r="305" spans="1:21" ht="13" x14ac:dyDescent="0.3">
      <c r="A305" s="17" t="s">
        <v>29</v>
      </c>
      <c r="B305" s="11" t="s">
        <v>540</v>
      </c>
      <c r="C305" s="10" t="s">
        <v>541</v>
      </c>
      <c r="D305" s="31">
        <v>12464619</v>
      </c>
      <c r="E305" s="31">
        <v>12464619</v>
      </c>
      <c r="F305" s="31">
        <v>2716138</v>
      </c>
      <c r="G305" s="36">
        <f t="shared" si="63"/>
        <v>0.21790782373693091</v>
      </c>
      <c r="H305" s="31">
        <v>0</v>
      </c>
      <c r="I305" s="36">
        <f t="shared" si="64"/>
        <v>0</v>
      </c>
      <c r="J305" s="31">
        <v>0</v>
      </c>
      <c r="K305" s="36">
        <f t="shared" si="65"/>
        <v>0</v>
      </c>
      <c r="L305" s="31">
        <v>0</v>
      </c>
      <c r="M305" s="36">
        <f t="shared" si="66"/>
        <v>0</v>
      </c>
      <c r="N305" s="31">
        <v>2716138</v>
      </c>
      <c r="O305" s="36">
        <f t="shared" si="67"/>
        <v>0.21790782373693091</v>
      </c>
      <c r="P305" s="31">
        <v>2339998</v>
      </c>
      <c r="Q305" s="31">
        <v>11003960</v>
      </c>
      <c r="R305" s="31">
        <v>10063216</v>
      </c>
      <c r="S305" s="31">
        <v>2339998</v>
      </c>
      <c r="T305" s="36">
        <f t="shared" si="68"/>
        <v>0.2126505367158732</v>
      </c>
      <c r="U305" s="36">
        <f t="shared" si="69"/>
        <v>0.16074372713139073</v>
      </c>
    </row>
    <row r="306" spans="1:21" ht="13" x14ac:dyDescent="0.3">
      <c r="A306" s="17" t="s">
        <v>29</v>
      </c>
      <c r="B306" s="11" t="s">
        <v>542</v>
      </c>
      <c r="C306" s="10" t="s">
        <v>543</v>
      </c>
      <c r="D306" s="31">
        <v>22302581</v>
      </c>
      <c r="E306" s="31">
        <v>22297581</v>
      </c>
      <c r="F306" s="31">
        <v>4298722</v>
      </c>
      <c r="G306" s="36">
        <f t="shared" si="63"/>
        <v>0.19274549434435415</v>
      </c>
      <c r="H306" s="31">
        <v>0</v>
      </c>
      <c r="I306" s="36">
        <f t="shared" si="64"/>
        <v>0</v>
      </c>
      <c r="J306" s="31">
        <v>0</v>
      </c>
      <c r="K306" s="36">
        <f t="shared" si="65"/>
        <v>0</v>
      </c>
      <c r="L306" s="31">
        <v>0</v>
      </c>
      <c r="M306" s="36">
        <f t="shared" si="66"/>
        <v>0</v>
      </c>
      <c r="N306" s="31">
        <v>4298722</v>
      </c>
      <c r="O306" s="36">
        <f t="shared" si="67"/>
        <v>0.19274549434435415</v>
      </c>
      <c r="P306" s="31">
        <v>4130497</v>
      </c>
      <c r="Q306" s="31">
        <v>17410801</v>
      </c>
      <c r="R306" s="31">
        <v>18235110</v>
      </c>
      <c r="S306" s="31">
        <v>4130497</v>
      </c>
      <c r="T306" s="36">
        <f t="shared" si="68"/>
        <v>0.2372376204862717</v>
      </c>
      <c r="U306" s="36">
        <f t="shared" si="69"/>
        <v>4.0727544409304706E-2</v>
      </c>
    </row>
    <row r="307" spans="1:21" ht="13" x14ac:dyDescent="0.3">
      <c r="A307" s="17" t="s">
        <v>29</v>
      </c>
      <c r="B307" s="11" t="s">
        <v>544</v>
      </c>
      <c r="C307" s="10" t="s">
        <v>545</v>
      </c>
      <c r="D307" s="31">
        <v>86701274</v>
      </c>
      <c r="E307" s="31">
        <v>86706174</v>
      </c>
      <c r="F307" s="31">
        <v>17384846</v>
      </c>
      <c r="G307" s="36">
        <f t="shared" si="63"/>
        <v>0.2005143084748674</v>
      </c>
      <c r="H307" s="31">
        <v>0</v>
      </c>
      <c r="I307" s="36">
        <f t="shared" si="64"/>
        <v>0</v>
      </c>
      <c r="J307" s="31">
        <v>0</v>
      </c>
      <c r="K307" s="36">
        <f t="shared" si="65"/>
        <v>0</v>
      </c>
      <c r="L307" s="31">
        <v>0</v>
      </c>
      <c r="M307" s="36">
        <f t="shared" si="66"/>
        <v>0</v>
      </c>
      <c r="N307" s="31">
        <v>17384846</v>
      </c>
      <c r="O307" s="36">
        <f t="shared" si="67"/>
        <v>0.2005143084748674</v>
      </c>
      <c r="P307" s="31">
        <v>17636259</v>
      </c>
      <c r="Q307" s="31">
        <v>78732665</v>
      </c>
      <c r="R307" s="31">
        <v>78277150</v>
      </c>
      <c r="S307" s="31">
        <v>17636259</v>
      </c>
      <c r="T307" s="36">
        <f t="shared" si="68"/>
        <v>0.2240018040796663</v>
      </c>
      <c r="U307" s="36">
        <f t="shared" si="69"/>
        <v>-1.425546086616214E-2</v>
      </c>
    </row>
    <row r="308" spans="1:21" ht="13" x14ac:dyDescent="0.3">
      <c r="A308" s="17" t="s">
        <v>29</v>
      </c>
      <c r="B308" s="11" t="s">
        <v>546</v>
      </c>
      <c r="C308" s="10" t="s">
        <v>547</v>
      </c>
      <c r="D308" s="31">
        <v>16199791</v>
      </c>
      <c r="E308" s="31">
        <v>16679791</v>
      </c>
      <c r="F308" s="31">
        <v>3044340</v>
      </c>
      <c r="G308" s="36">
        <f t="shared" si="63"/>
        <v>0.18792464668217015</v>
      </c>
      <c r="H308" s="31">
        <v>0</v>
      </c>
      <c r="I308" s="36">
        <f t="shared" si="64"/>
        <v>0</v>
      </c>
      <c r="J308" s="31">
        <v>0</v>
      </c>
      <c r="K308" s="36">
        <f t="shared" si="65"/>
        <v>0</v>
      </c>
      <c r="L308" s="31">
        <v>0</v>
      </c>
      <c r="M308" s="36">
        <f t="shared" si="66"/>
        <v>0</v>
      </c>
      <c r="N308" s="31">
        <v>3044340</v>
      </c>
      <c r="O308" s="36">
        <f t="shared" si="67"/>
        <v>0.18792464668217015</v>
      </c>
      <c r="P308" s="31">
        <v>2566011</v>
      </c>
      <c r="Q308" s="31">
        <v>16545226</v>
      </c>
      <c r="R308" s="31">
        <v>16483300</v>
      </c>
      <c r="S308" s="31">
        <v>2566011</v>
      </c>
      <c r="T308" s="36">
        <f t="shared" si="68"/>
        <v>0.15509071922015449</v>
      </c>
      <c r="U308" s="36">
        <f t="shared" si="69"/>
        <v>0.18640956722321134</v>
      </c>
    </row>
    <row r="309" spans="1:21" ht="13" x14ac:dyDescent="0.3">
      <c r="A309" s="17" t="s">
        <v>44</v>
      </c>
      <c r="B309" s="11" t="s">
        <v>548</v>
      </c>
      <c r="C309" s="10" t="s">
        <v>549</v>
      </c>
      <c r="D309" s="31">
        <v>9771785</v>
      </c>
      <c r="E309" s="31">
        <v>9771785</v>
      </c>
      <c r="F309" s="31">
        <v>1780945</v>
      </c>
      <c r="G309" s="36">
        <f t="shared" si="63"/>
        <v>0.18225380521573081</v>
      </c>
      <c r="H309" s="31">
        <v>0</v>
      </c>
      <c r="I309" s="36">
        <f t="shared" si="64"/>
        <v>0</v>
      </c>
      <c r="J309" s="31">
        <v>0</v>
      </c>
      <c r="K309" s="36">
        <f t="shared" si="65"/>
        <v>0</v>
      </c>
      <c r="L309" s="31">
        <v>0</v>
      </c>
      <c r="M309" s="36">
        <f t="shared" si="66"/>
        <v>0</v>
      </c>
      <c r="N309" s="31">
        <v>1780945</v>
      </c>
      <c r="O309" s="36">
        <f t="shared" si="67"/>
        <v>0.18225380521573081</v>
      </c>
      <c r="P309" s="31">
        <v>2013843</v>
      </c>
      <c r="Q309" s="31">
        <v>9374968</v>
      </c>
      <c r="R309" s="31">
        <v>10705405</v>
      </c>
      <c r="S309" s="31">
        <v>2013843</v>
      </c>
      <c r="T309" s="36">
        <f t="shared" si="68"/>
        <v>0.214810653220363</v>
      </c>
      <c r="U309" s="36">
        <f t="shared" si="69"/>
        <v>-0.11564853863980462</v>
      </c>
    </row>
    <row r="310" spans="1:21" ht="14" x14ac:dyDescent="0.3">
      <c r="A310" s="18" t="s">
        <v>0</v>
      </c>
      <c r="B310" s="13" t="s">
        <v>550</v>
      </c>
      <c r="C310" s="12" t="s">
        <v>0</v>
      </c>
      <c r="D310" s="32">
        <f>SUM(D304:D309)</f>
        <v>163079487</v>
      </c>
      <c r="E310" s="32">
        <f>SUM(E304:E309)</f>
        <v>163559387</v>
      </c>
      <c r="F310" s="32">
        <f>SUM(F304:F309)</f>
        <v>32794417</v>
      </c>
      <c r="G310" s="37">
        <f t="shared" si="63"/>
        <v>0.20109467844965689</v>
      </c>
      <c r="H310" s="32">
        <f>SUM(H304:H309)</f>
        <v>0</v>
      </c>
      <c r="I310" s="37">
        <f t="shared" si="64"/>
        <v>0</v>
      </c>
      <c r="J310" s="32">
        <f>SUM(J304:J309)</f>
        <v>0</v>
      </c>
      <c r="K310" s="37">
        <f t="shared" si="65"/>
        <v>0</v>
      </c>
      <c r="L310" s="32">
        <f>SUM(L304:L309)</f>
        <v>0</v>
      </c>
      <c r="M310" s="37">
        <f t="shared" si="66"/>
        <v>0</v>
      </c>
      <c r="N310" s="32">
        <v>32794417</v>
      </c>
      <c r="O310" s="37">
        <f t="shared" si="67"/>
        <v>0.20109467844965689</v>
      </c>
      <c r="P310" s="32">
        <f>SUM(P304:P309)</f>
        <v>32093832</v>
      </c>
      <c r="Q310" s="32">
        <f>SUM(Q304:Q309)</f>
        <v>144776512</v>
      </c>
      <c r="R310" s="32">
        <f>SUM(R304:R309)</f>
        <v>149715133</v>
      </c>
      <c r="S310" s="32">
        <f>SUM(S304:S309)</f>
        <v>32093832</v>
      </c>
      <c r="T310" s="37">
        <f t="shared" si="68"/>
        <v>0.22167844463610231</v>
      </c>
      <c r="U310" s="37">
        <f t="shared" si="69"/>
        <v>2.1829272366104435E-2</v>
      </c>
    </row>
    <row r="311" spans="1:21" ht="13" x14ac:dyDescent="0.3">
      <c r="A311" s="17" t="s">
        <v>29</v>
      </c>
      <c r="B311" s="11" t="s">
        <v>551</v>
      </c>
      <c r="C311" s="10" t="s">
        <v>552</v>
      </c>
      <c r="D311" s="31">
        <v>14566017</v>
      </c>
      <c r="E311" s="31">
        <v>14584576</v>
      </c>
      <c r="F311" s="31">
        <v>3176576</v>
      </c>
      <c r="G311" s="36">
        <f t="shared" si="63"/>
        <v>0.21808130527377526</v>
      </c>
      <c r="H311" s="31">
        <v>0</v>
      </c>
      <c r="I311" s="36">
        <f t="shared" si="64"/>
        <v>0</v>
      </c>
      <c r="J311" s="31">
        <v>0</v>
      </c>
      <c r="K311" s="36">
        <f t="shared" si="65"/>
        <v>0</v>
      </c>
      <c r="L311" s="31">
        <v>0</v>
      </c>
      <c r="M311" s="36">
        <f t="shared" si="66"/>
        <v>0</v>
      </c>
      <c r="N311" s="31">
        <v>3176576</v>
      </c>
      <c r="O311" s="36">
        <f t="shared" si="67"/>
        <v>0.21808130527377526</v>
      </c>
      <c r="P311" s="31">
        <v>2981705</v>
      </c>
      <c r="Q311" s="31">
        <v>12176114</v>
      </c>
      <c r="R311" s="31">
        <v>12813448</v>
      </c>
      <c r="S311" s="31">
        <v>2981705</v>
      </c>
      <c r="T311" s="36">
        <f t="shared" si="68"/>
        <v>0.24488149503199461</v>
      </c>
      <c r="U311" s="36">
        <f t="shared" si="69"/>
        <v>6.5355559990005752E-2</v>
      </c>
    </row>
    <row r="312" spans="1:21" ht="13" x14ac:dyDescent="0.3">
      <c r="A312" s="17" t="s">
        <v>29</v>
      </c>
      <c r="B312" s="11" t="s">
        <v>553</v>
      </c>
      <c r="C312" s="10" t="s">
        <v>554</v>
      </c>
      <c r="D312" s="31">
        <v>67436226</v>
      </c>
      <c r="E312" s="31">
        <v>67409906</v>
      </c>
      <c r="F312" s="31">
        <v>15270104</v>
      </c>
      <c r="G312" s="36">
        <f t="shared" si="63"/>
        <v>0.22643770130315419</v>
      </c>
      <c r="H312" s="31">
        <v>0</v>
      </c>
      <c r="I312" s="36">
        <f t="shared" si="64"/>
        <v>0</v>
      </c>
      <c r="J312" s="31">
        <v>0</v>
      </c>
      <c r="K312" s="36">
        <f t="shared" si="65"/>
        <v>0</v>
      </c>
      <c r="L312" s="31">
        <v>0</v>
      </c>
      <c r="M312" s="36">
        <f t="shared" si="66"/>
        <v>0</v>
      </c>
      <c r="N312" s="31">
        <v>15270104</v>
      </c>
      <c r="O312" s="36">
        <f t="shared" si="67"/>
        <v>0.22643770130315419</v>
      </c>
      <c r="P312" s="31">
        <v>14302618</v>
      </c>
      <c r="Q312" s="31">
        <v>64667474</v>
      </c>
      <c r="R312" s="31">
        <v>67345181</v>
      </c>
      <c r="S312" s="31">
        <v>14302618</v>
      </c>
      <c r="T312" s="36">
        <f t="shared" si="68"/>
        <v>0.22117174392802169</v>
      </c>
      <c r="U312" s="36">
        <f t="shared" si="69"/>
        <v>6.7643979584716574E-2</v>
      </c>
    </row>
    <row r="313" spans="1:21" ht="13" x14ac:dyDescent="0.3">
      <c r="A313" s="17" t="s">
        <v>29</v>
      </c>
      <c r="B313" s="11" t="s">
        <v>555</v>
      </c>
      <c r="C313" s="10" t="s">
        <v>556</v>
      </c>
      <c r="D313" s="31">
        <v>98595707</v>
      </c>
      <c r="E313" s="31">
        <v>98445707</v>
      </c>
      <c r="F313" s="31">
        <v>7720602</v>
      </c>
      <c r="G313" s="36">
        <f t="shared" si="63"/>
        <v>7.830566091483071E-2</v>
      </c>
      <c r="H313" s="31">
        <v>0</v>
      </c>
      <c r="I313" s="36">
        <f t="shared" si="64"/>
        <v>0</v>
      </c>
      <c r="J313" s="31">
        <v>0</v>
      </c>
      <c r="K313" s="36">
        <f t="shared" si="65"/>
        <v>0</v>
      </c>
      <c r="L313" s="31">
        <v>0</v>
      </c>
      <c r="M313" s="36">
        <f t="shared" si="66"/>
        <v>0</v>
      </c>
      <c r="N313" s="31">
        <v>7720602</v>
      </c>
      <c r="O313" s="36">
        <f t="shared" si="67"/>
        <v>7.830566091483071E-2</v>
      </c>
      <c r="P313" s="31">
        <v>17798049</v>
      </c>
      <c r="Q313" s="31">
        <v>80009594</v>
      </c>
      <c r="R313" s="31">
        <v>85851855</v>
      </c>
      <c r="S313" s="31">
        <v>17798049</v>
      </c>
      <c r="T313" s="36">
        <f t="shared" si="68"/>
        <v>0.22244893531143278</v>
      </c>
      <c r="U313" s="36">
        <f t="shared" si="69"/>
        <v>-0.56621076838253459</v>
      </c>
    </row>
    <row r="314" spans="1:21" ht="13" x14ac:dyDescent="0.3">
      <c r="A314" s="17" t="s">
        <v>29</v>
      </c>
      <c r="B314" s="11" t="s">
        <v>557</v>
      </c>
      <c r="C314" s="10" t="s">
        <v>558</v>
      </c>
      <c r="D314" s="31">
        <v>23752287</v>
      </c>
      <c r="E314" s="31">
        <v>23752287</v>
      </c>
      <c r="F314" s="31">
        <v>4484318</v>
      </c>
      <c r="G314" s="36">
        <f t="shared" si="63"/>
        <v>0.18879520948866946</v>
      </c>
      <c r="H314" s="31">
        <v>0</v>
      </c>
      <c r="I314" s="36">
        <f t="shared" si="64"/>
        <v>0</v>
      </c>
      <c r="J314" s="31">
        <v>0</v>
      </c>
      <c r="K314" s="36">
        <f t="shared" si="65"/>
        <v>0</v>
      </c>
      <c r="L314" s="31">
        <v>0</v>
      </c>
      <c r="M314" s="36">
        <f t="shared" si="66"/>
        <v>0</v>
      </c>
      <c r="N314" s="31">
        <v>4484318</v>
      </c>
      <c r="O314" s="36">
        <f t="shared" si="67"/>
        <v>0.18879520948866946</v>
      </c>
      <c r="P314" s="31">
        <v>3904205</v>
      </c>
      <c r="Q314" s="31">
        <v>20016457</v>
      </c>
      <c r="R314" s="31">
        <v>19902577</v>
      </c>
      <c r="S314" s="31">
        <v>3904205</v>
      </c>
      <c r="T314" s="36">
        <f t="shared" si="68"/>
        <v>0.19504975331048846</v>
      </c>
      <c r="U314" s="36">
        <f t="shared" si="69"/>
        <v>0.14858671611762198</v>
      </c>
    </row>
    <row r="315" spans="1:21" ht="13" x14ac:dyDescent="0.3">
      <c r="A315" s="17" t="s">
        <v>29</v>
      </c>
      <c r="B315" s="11" t="s">
        <v>559</v>
      </c>
      <c r="C315" s="10" t="s">
        <v>560</v>
      </c>
      <c r="D315" s="31">
        <v>29982179</v>
      </c>
      <c r="E315" s="31">
        <v>30454815</v>
      </c>
      <c r="F315" s="31">
        <v>5214672</v>
      </c>
      <c r="G315" s="36">
        <f t="shared" si="63"/>
        <v>0.17392571767382217</v>
      </c>
      <c r="H315" s="31">
        <v>0</v>
      </c>
      <c r="I315" s="36">
        <f t="shared" si="64"/>
        <v>0</v>
      </c>
      <c r="J315" s="31">
        <v>0</v>
      </c>
      <c r="K315" s="36">
        <f t="shared" si="65"/>
        <v>0</v>
      </c>
      <c r="L315" s="31">
        <v>0</v>
      </c>
      <c r="M315" s="36">
        <f t="shared" si="66"/>
        <v>0</v>
      </c>
      <c r="N315" s="31">
        <v>5214672</v>
      </c>
      <c r="O315" s="36">
        <f t="shared" si="67"/>
        <v>0.17392571767382217</v>
      </c>
      <c r="P315" s="31">
        <v>5663741</v>
      </c>
      <c r="Q315" s="31">
        <v>29392015</v>
      </c>
      <c r="R315" s="31">
        <v>30294327</v>
      </c>
      <c r="S315" s="31">
        <v>5663741</v>
      </c>
      <c r="T315" s="36">
        <f t="shared" si="68"/>
        <v>0.19269658783176316</v>
      </c>
      <c r="U315" s="36">
        <f t="shared" si="69"/>
        <v>-7.9288406726225613E-2</v>
      </c>
    </row>
    <row r="316" spans="1:21" ht="13" x14ac:dyDescent="0.3">
      <c r="A316" s="17" t="s">
        <v>44</v>
      </c>
      <c r="B316" s="11" t="s">
        <v>561</v>
      </c>
      <c r="C316" s="10" t="s">
        <v>562</v>
      </c>
      <c r="D316" s="31">
        <v>37523706</v>
      </c>
      <c r="E316" s="31">
        <v>37523706</v>
      </c>
      <c r="F316" s="31">
        <v>4456342</v>
      </c>
      <c r="G316" s="36">
        <f t="shared" si="63"/>
        <v>0.11876071089566687</v>
      </c>
      <c r="H316" s="31">
        <v>0</v>
      </c>
      <c r="I316" s="36">
        <f t="shared" si="64"/>
        <v>0</v>
      </c>
      <c r="J316" s="31">
        <v>0</v>
      </c>
      <c r="K316" s="36">
        <f t="shared" si="65"/>
        <v>0</v>
      </c>
      <c r="L316" s="31">
        <v>0</v>
      </c>
      <c r="M316" s="36">
        <f t="shared" si="66"/>
        <v>0</v>
      </c>
      <c r="N316" s="31">
        <v>4456342</v>
      </c>
      <c r="O316" s="36">
        <f t="shared" si="67"/>
        <v>0.11876071089566687</v>
      </c>
      <c r="P316" s="31">
        <v>3978461</v>
      </c>
      <c r="Q316" s="31">
        <v>36006899</v>
      </c>
      <c r="R316" s="31">
        <v>33538166</v>
      </c>
      <c r="S316" s="31">
        <v>3978461</v>
      </c>
      <c r="T316" s="36">
        <f t="shared" si="68"/>
        <v>0.11049163106214728</v>
      </c>
      <c r="U316" s="36">
        <f t="shared" si="69"/>
        <v>0.1201170502865303</v>
      </c>
    </row>
    <row r="317" spans="1:21" ht="14" x14ac:dyDescent="0.3">
      <c r="A317" s="18" t="s">
        <v>0</v>
      </c>
      <c r="B317" s="13" t="s">
        <v>563</v>
      </c>
      <c r="C317" s="12" t="s">
        <v>0</v>
      </c>
      <c r="D317" s="32">
        <f>SUM(D311:D316)</f>
        <v>271856122</v>
      </c>
      <c r="E317" s="32">
        <f>SUM(E311:E316)</f>
        <v>272170997</v>
      </c>
      <c r="F317" s="32">
        <f>SUM(F311:F316)</f>
        <v>40322614</v>
      </c>
      <c r="G317" s="37">
        <f t="shared" si="63"/>
        <v>0.14832336201720703</v>
      </c>
      <c r="H317" s="32">
        <f>SUM(H311:H316)</f>
        <v>0</v>
      </c>
      <c r="I317" s="37">
        <f t="shared" si="64"/>
        <v>0</v>
      </c>
      <c r="J317" s="32">
        <f>SUM(J311:J316)</f>
        <v>0</v>
      </c>
      <c r="K317" s="37">
        <f t="shared" si="65"/>
        <v>0</v>
      </c>
      <c r="L317" s="32">
        <f>SUM(L311:L316)</f>
        <v>0</v>
      </c>
      <c r="M317" s="37">
        <f t="shared" si="66"/>
        <v>0</v>
      </c>
      <c r="N317" s="32">
        <v>40322614</v>
      </c>
      <c r="O317" s="37">
        <f t="shared" si="67"/>
        <v>0.14832336201720703</v>
      </c>
      <c r="P317" s="32">
        <f>SUM(P311:P316)</f>
        <v>48628779</v>
      </c>
      <c r="Q317" s="32">
        <f>SUM(Q311:Q316)</f>
        <v>242268553</v>
      </c>
      <c r="R317" s="32">
        <f>SUM(R311:R316)</f>
        <v>249745554</v>
      </c>
      <c r="S317" s="32">
        <f>SUM(S311:S316)</f>
        <v>48628779</v>
      </c>
      <c r="T317" s="37">
        <f t="shared" si="68"/>
        <v>0.20072262123099402</v>
      </c>
      <c r="U317" s="37">
        <f t="shared" si="69"/>
        <v>-0.17080759934359036</v>
      </c>
    </row>
    <row r="318" spans="1:21" ht="13" x14ac:dyDescent="0.3">
      <c r="A318" s="17" t="s">
        <v>29</v>
      </c>
      <c r="B318" s="11" t="s">
        <v>564</v>
      </c>
      <c r="C318" s="10" t="s">
        <v>565</v>
      </c>
      <c r="D318" s="31">
        <v>19748759</v>
      </c>
      <c r="E318" s="31">
        <v>19748759</v>
      </c>
      <c r="F318" s="31">
        <v>4780045</v>
      </c>
      <c r="G318" s="36">
        <f t="shared" si="63"/>
        <v>0.24204280380352</v>
      </c>
      <c r="H318" s="31">
        <v>0</v>
      </c>
      <c r="I318" s="36">
        <f t="shared" si="64"/>
        <v>0</v>
      </c>
      <c r="J318" s="31">
        <v>0</v>
      </c>
      <c r="K318" s="36">
        <f t="shared" si="65"/>
        <v>0</v>
      </c>
      <c r="L318" s="31">
        <v>0</v>
      </c>
      <c r="M318" s="36">
        <f t="shared" si="66"/>
        <v>0</v>
      </c>
      <c r="N318" s="31">
        <v>4780045</v>
      </c>
      <c r="O318" s="36">
        <f t="shared" si="67"/>
        <v>0.24204280380352</v>
      </c>
      <c r="P318" s="31">
        <v>4401166</v>
      </c>
      <c r="Q318" s="31">
        <v>17203073</v>
      </c>
      <c r="R318" s="31">
        <v>17890739</v>
      </c>
      <c r="S318" s="31">
        <v>4401166</v>
      </c>
      <c r="T318" s="36">
        <f t="shared" si="68"/>
        <v>0.2558360358059284</v>
      </c>
      <c r="U318" s="36">
        <f t="shared" si="69"/>
        <v>8.6086050832892891E-2</v>
      </c>
    </row>
    <row r="319" spans="1:21" ht="13" x14ac:dyDescent="0.3">
      <c r="A319" s="17" t="s">
        <v>29</v>
      </c>
      <c r="B319" s="11" t="s">
        <v>566</v>
      </c>
      <c r="C319" s="10" t="s">
        <v>567</v>
      </c>
      <c r="D319" s="31">
        <v>56506524</v>
      </c>
      <c r="E319" s="31">
        <v>56506524</v>
      </c>
      <c r="F319" s="31">
        <v>10805342</v>
      </c>
      <c r="G319" s="36">
        <f t="shared" si="63"/>
        <v>0.19122291082707546</v>
      </c>
      <c r="H319" s="31">
        <v>0</v>
      </c>
      <c r="I319" s="36">
        <f t="shared" si="64"/>
        <v>0</v>
      </c>
      <c r="J319" s="31">
        <v>0</v>
      </c>
      <c r="K319" s="36">
        <f t="shared" si="65"/>
        <v>0</v>
      </c>
      <c r="L319" s="31">
        <v>0</v>
      </c>
      <c r="M319" s="36">
        <f t="shared" si="66"/>
        <v>0</v>
      </c>
      <c r="N319" s="31">
        <v>10805342</v>
      </c>
      <c r="O319" s="36">
        <f t="shared" si="67"/>
        <v>0.19122291082707546</v>
      </c>
      <c r="P319" s="31">
        <v>10346459</v>
      </c>
      <c r="Q319" s="31">
        <v>53256290</v>
      </c>
      <c r="R319" s="31">
        <v>51964666</v>
      </c>
      <c r="S319" s="31">
        <v>10346459</v>
      </c>
      <c r="T319" s="36">
        <f t="shared" si="68"/>
        <v>0.19427675115934662</v>
      </c>
      <c r="U319" s="36">
        <f t="shared" si="69"/>
        <v>4.4351695589766482E-2</v>
      </c>
    </row>
    <row r="320" spans="1:21" ht="13" x14ac:dyDescent="0.3">
      <c r="A320" s="17" t="s">
        <v>29</v>
      </c>
      <c r="B320" s="11" t="s">
        <v>568</v>
      </c>
      <c r="C320" s="10" t="s">
        <v>569</v>
      </c>
      <c r="D320" s="31">
        <v>16928210</v>
      </c>
      <c r="E320" s="31">
        <v>16928210</v>
      </c>
      <c r="F320" s="31">
        <v>3320981</v>
      </c>
      <c r="G320" s="36">
        <f t="shared" si="63"/>
        <v>0.19618028131739859</v>
      </c>
      <c r="H320" s="31">
        <v>0</v>
      </c>
      <c r="I320" s="36">
        <f t="shared" si="64"/>
        <v>0</v>
      </c>
      <c r="J320" s="31">
        <v>0</v>
      </c>
      <c r="K320" s="36">
        <f t="shared" si="65"/>
        <v>0</v>
      </c>
      <c r="L320" s="31">
        <v>0</v>
      </c>
      <c r="M320" s="36">
        <f t="shared" si="66"/>
        <v>0</v>
      </c>
      <c r="N320" s="31">
        <v>3320981</v>
      </c>
      <c r="O320" s="36">
        <f t="shared" si="67"/>
        <v>0.19618028131739859</v>
      </c>
      <c r="P320" s="31">
        <v>3015743</v>
      </c>
      <c r="Q320" s="31">
        <v>15156680</v>
      </c>
      <c r="R320" s="31">
        <v>14823150</v>
      </c>
      <c r="S320" s="31">
        <v>3015743</v>
      </c>
      <c r="T320" s="36">
        <f t="shared" si="68"/>
        <v>0.19897121269301721</v>
      </c>
      <c r="U320" s="36">
        <f t="shared" si="69"/>
        <v>0.10121485816264841</v>
      </c>
    </row>
    <row r="321" spans="1:21" ht="13" x14ac:dyDescent="0.3">
      <c r="A321" s="17" t="s">
        <v>29</v>
      </c>
      <c r="B321" s="11" t="s">
        <v>570</v>
      </c>
      <c r="C321" s="10" t="s">
        <v>571</v>
      </c>
      <c r="D321" s="31">
        <v>9030135</v>
      </c>
      <c r="E321" s="31">
        <v>9030135</v>
      </c>
      <c r="F321" s="31">
        <v>1758118</v>
      </c>
      <c r="G321" s="36">
        <f t="shared" si="63"/>
        <v>0.19469454221891477</v>
      </c>
      <c r="H321" s="31">
        <v>0</v>
      </c>
      <c r="I321" s="36">
        <f t="shared" si="64"/>
        <v>0</v>
      </c>
      <c r="J321" s="31">
        <v>0</v>
      </c>
      <c r="K321" s="36">
        <f t="shared" si="65"/>
        <v>0</v>
      </c>
      <c r="L321" s="31">
        <v>0</v>
      </c>
      <c r="M321" s="36">
        <f t="shared" si="66"/>
        <v>0</v>
      </c>
      <c r="N321" s="31">
        <v>1758118</v>
      </c>
      <c r="O321" s="36">
        <f t="shared" si="67"/>
        <v>0.19469454221891477</v>
      </c>
      <c r="P321" s="31">
        <v>1356158</v>
      </c>
      <c r="Q321" s="31">
        <v>7533286</v>
      </c>
      <c r="R321" s="31">
        <v>7076563</v>
      </c>
      <c r="S321" s="31">
        <v>1356158</v>
      </c>
      <c r="T321" s="36">
        <f t="shared" si="68"/>
        <v>0.18002210456366585</v>
      </c>
      <c r="U321" s="36">
        <f t="shared" si="69"/>
        <v>0.29639614263234826</v>
      </c>
    </row>
    <row r="322" spans="1:21" ht="13" x14ac:dyDescent="0.3">
      <c r="A322" s="17" t="s">
        <v>44</v>
      </c>
      <c r="B322" s="11" t="s">
        <v>572</v>
      </c>
      <c r="C322" s="10" t="s">
        <v>573</v>
      </c>
      <c r="D322" s="31">
        <v>1620557</v>
      </c>
      <c r="E322" s="31">
        <v>1620557</v>
      </c>
      <c r="F322" s="31">
        <v>347908</v>
      </c>
      <c r="G322" s="36">
        <f t="shared" si="63"/>
        <v>0.21468421042888342</v>
      </c>
      <c r="H322" s="31">
        <v>0</v>
      </c>
      <c r="I322" s="36">
        <f t="shared" si="64"/>
        <v>0</v>
      </c>
      <c r="J322" s="31">
        <v>0</v>
      </c>
      <c r="K322" s="36">
        <f t="shared" si="65"/>
        <v>0</v>
      </c>
      <c r="L322" s="31">
        <v>0</v>
      </c>
      <c r="M322" s="36">
        <f t="shared" si="66"/>
        <v>0</v>
      </c>
      <c r="N322" s="31">
        <v>347908</v>
      </c>
      <c r="O322" s="36">
        <f t="shared" si="67"/>
        <v>0.21468421042888342</v>
      </c>
      <c r="P322" s="31">
        <v>347471</v>
      </c>
      <c r="Q322" s="31">
        <v>1390787</v>
      </c>
      <c r="R322" s="31">
        <v>1556756</v>
      </c>
      <c r="S322" s="31">
        <v>347471</v>
      </c>
      <c r="T322" s="36">
        <f t="shared" si="68"/>
        <v>0.24983768183050317</v>
      </c>
      <c r="U322" s="36">
        <f t="shared" si="69"/>
        <v>1.2576589125423698E-3</v>
      </c>
    </row>
    <row r="323" spans="1:21" ht="14" x14ac:dyDescent="0.3">
      <c r="A323" s="18" t="s">
        <v>0</v>
      </c>
      <c r="B323" s="13" t="s">
        <v>574</v>
      </c>
      <c r="C323" s="12" t="s">
        <v>0</v>
      </c>
      <c r="D323" s="32">
        <f>SUM(D318:D322)</f>
        <v>103834185</v>
      </c>
      <c r="E323" s="32">
        <f>SUM(E318:E322)</f>
        <v>103834185</v>
      </c>
      <c r="F323" s="32">
        <f>SUM(F318:F322)</f>
        <v>21012394</v>
      </c>
      <c r="G323" s="37">
        <f t="shared" si="63"/>
        <v>0.20236489553031115</v>
      </c>
      <c r="H323" s="32">
        <f>SUM(H318:H322)</f>
        <v>0</v>
      </c>
      <c r="I323" s="37">
        <f t="shared" si="64"/>
        <v>0</v>
      </c>
      <c r="J323" s="32">
        <f>SUM(J318:J322)</f>
        <v>0</v>
      </c>
      <c r="K323" s="37">
        <f t="shared" si="65"/>
        <v>0</v>
      </c>
      <c r="L323" s="32">
        <f>SUM(L318:L322)</f>
        <v>0</v>
      </c>
      <c r="M323" s="37">
        <f t="shared" si="66"/>
        <v>0</v>
      </c>
      <c r="N323" s="32">
        <v>21012394</v>
      </c>
      <c r="O323" s="37">
        <f t="shared" si="67"/>
        <v>0.20236489553031115</v>
      </c>
      <c r="P323" s="32">
        <f>SUM(P318:P322)</f>
        <v>19466997</v>
      </c>
      <c r="Q323" s="32">
        <f>SUM(Q318:Q322)</f>
        <v>94540116</v>
      </c>
      <c r="R323" s="32">
        <f>SUM(R318:R322)</f>
        <v>93311874</v>
      </c>
      <c r="S323" s="32">
        <f>SUM(S318:S322)</f>
        <v>19466997</v>
      </c>
      <c r="T323" s="37">
        <f t="shared" si="68"/>
        <v>0.20591255673940573</v>
      </c>
      <c r="U323" s="37">
        <f t="shared" si="69"/>
        <v>7.9385485085347263E-2</v>
      </c>
    </row>
    <row r="324" spans="1:21" ht="13" x14ac:dyDescent="0.3">
      <c r="A324" s="17" t="s">
        <v>29</v>
      </c>
      <c r="B324" s="11" t="s">
        <v>575</v>
      </c>
      <c r="C324" s="10" t="s">
        <v>576</v>
      </c>
      <c r="D324" s="31">
        <v>0</v>
      </c>
      <c r="E324" s="31">
        <v>0</v>
      </c>
      <c r="F324" s="31">
        <v>0</v>
      </c>
      <c r="G324" s="36">
        <f t="shared" si="63"/>
        <v>0</v>
      </c>
      <c r="H324" s="31">
        <v>0</v>
      </c>
      <c r="I324" s="36">
        <f t="shared" si="64"/>
        <v>0</v>
      </c>
      <c r="J324" s="31">
        <v>0</v>
      </c>
      <c r="K324" s="36">
        <f t="shared" si="65"/>
        <v>0</v>
      </c>
      <c r="L324" s="31">
        <v>0</v>
      </c>
      <c r="M324" s="36">
        <f t="shared" si="66"/>
        <v>0</v>
      </c>
      <c r="N324" s="31">
        <v>0</v>
      </c>
      <c r="O324" s="36">
        <f t="shared" si="67"/>
        <v>0</v>
      </c>
      <c r="P324" s="31">
        <v>0</v>
      </c>
      <c r="Q324" s="31">
        <v>0</v>
      </c>
      <c r="R324" s="31">
        <v>0</v>
      </c>
      <c r="S324" s="31">
        <v>0</v>
      </c>
      <c r="T324" s="36">
        <f t="shared" si="68"/>
        <v>0</v>
      </c>
      <c r="U324" s="36">
        <f t="shared" si="69"/>
        <v>0</v>
      </c>
    </row>
    <row r="325" spans="1:21" ht="13" x14ac:dyDescent="0.3">
      <c r="A325" s="17" t="s">
        <v>29</v>
      </c>
      <c r="B325" s="11" t="s">
        <v>577</v>
      </c>
      <c r="C325" s="10" t="s">
        <v>578</v>
      </c>
      <c r="D325" s="31">
        <v>13968192</v>
      </c>
      <c r="E325" s="31">
        <v>13968192</v>
      </c>
      <c r="F325" s="31">
        <v>2780251</v>
      </c>
      <c r="G325" s="36">
        <f t="shared" si="63"/>
        <v>0.19904157961173499</v>
      </c>
      <c r="H325" s="31">
        <v>0</v>
      </c>
      <c r="I325" s="36">
        <f t="shared" si="64"/>
        <v>0</v>
      </c>
      <c r="J325" s="31">
        <v>0</v>
      </c>
      <c r="K325" s="36">
        <f t="shared" si="65"/>
        <v>0</v>
      </c>
      <c r="L325" s="31">
        <v>0</v>
      </c>
      <c r="M325" s="36">
        <f t="shared" si="66"/>
        <v>0</v>
      </c>
      <c r="N325" s="31">
        <v>2780251</v>
      </c>
      <c r="O325" s="36">
        <f t="shared" si="67"/>
        <v>0.19904157961173499</v>
      </c>
      <c r="P325" s="31">
        <v>2472698</v>
      </c>
      <c r="Q325" s="31">
        <v>12160760</v>
      </c>
      <c r="R325" s="31">
        <v>12486724</v>
      </c>
      <c r="S325" s="31">
        <v>2472698</v>
      </c>
      <c r="T325" s="36">
        <f t="shared" si="68"/>
        <v>0.20333416661458659</v>
      </c>
      <c r="U325" s="36">
        <f t="shared" si="69"/>
        <v>0.1243795239046579</v>
      </c>
    </row>
    <row r="326" spans="1:21" ht="13" x14ac:dyDescent="0.3">
      <c r="A326" s="17" t="s">
        <v>29</v>
      </c>
      <c r="B326" s="11" t="s">
        <v>579</v>
      </c>
      <c r="C326" s="10" t="s">
        <v>580</v>
      </c>
      <c r="D326" s="31">
        <v>36176163</v>
      </c>
      <c r="E326" s="31">
        <v>36213531</v>
      </c>
      <c r="F326" s="31">
        <v>7305649</v>
      </c>
      <c r="G326" s="36">
        <f t="shared" si="63"/>
        <v>0.20194648614337568</v>
      </c>
      <c r="H326" s="31">
        <v>0</v>
      </c>
      <c r="I326" s="36">
        <f t="shared" si="64"/>
        <v>0</v>
      </c>
      <c r="J326" s="31">
        <v>0</v>
      </c>
      <c r="K326" s="36">
        <f t="shared" si="65"/>
        <v>0</v>
      </c>
      <c r="L326" s="31">
        <v>0</v>
      </c>
      <c r="M326" s="36">
        <f t="shared" si="66"/>
        <v>0</v>
      </c>
      <c r="N326" s="31">
        <v>7305649</v>
      </c>
      <c r="O326" s="36">
        <f t="shared" si="67"/>
        <v>0.20194648614337568</v>
      </c>
      <c r="P326" s="31">
        <v>6725899</v>
      </c>
      <c r="Q326" s="31">
        <v>30530234</v>
      </c>
      <c r="R326" s="31">
        <v>30348221</v>
      </c>
      <c r="S326" s="31">
        <v>6725899</v>
      </c>
      <c r="T326" s="36">
        <f t="shared" si="68"/>
        <v>0.22030289712158774</v>
      </c>
      <c r="U326" s="36">
        <f t="shared" si="69"/>
        <v>8.6196655644100506E-2</v>
      </c>
    </row>
    <row r="327" spans="1:21" ht="13" x14ac:dyDescent="0.3">
      <c r="A327" s="17" t="s">
        <v>29</v>
      </c>
      <c r="B327" s="11" t="s">
        <v>581</v>
      </c>
      <c r="C327" s="10" t="s">
        <v>582</v>
      </c>
      <c r="D327" s="31">
        <v>46503530</v>
      </c>
      <c r="E327" s="31">
        <v>46423820</v>
      </c>
      <c r="F327" s="31">
        <v>8927166</v>
      </c>
      <c r="G327" s="36">
        <f t="shared" si="63"/>
        <v>0.19196749150010764</v>
      </c>
      <c r="H327" s="31">
        <v>0</v>
      </c>
      <c r="I327" s="36">
        <f t="shared" si="64"/>
        <v>0</v>
      </c>
      <c r="J327" s="31">
        <v>0</v>
      </c>
      <c r="K327" s="36">
        <f t="shared" si="65"/>
        <v>0</v>
      </c>
      <c r="L327" s="31">
        <v>0</v>
      </c>
      <c r="M327" s="36">
        <f t="shared" si="66"/>
        <v>0</v>
      </c>
      <c r="N327" s="31">
        <v>8927166</v>
      </c>
      <c r="O327" s="36">
        <f t="shared" si="67"/>
        <v>0.19196749150010764</v>
      </c>
      <c r="P327" s="31">
        <v>8090096</v>
      </c>
      <c r="Q327" s="31">
        <v>43528468</v>
      </c>
      <c r="R327" s="31">
        <v>40375800</v>
      </c>
      <c r="S327" s="31">
        <v>8090096</v>
      </c>
      <c r="T327" s="36">
        <f t="shared" si="68"/>
        <v>0.18585758635015595</v>
      </c>
      <c r="U327" s="36">
        <f t="shared" si="69"/>
        <v>0.10346848788938967</v>
      </c>
    </row>
    <row r="328" spans="1:21" ht="13" x14ac:dyDescent="0.3">
      <c r="A328" s="17" t="s">
        <v>29</v>
      </c>
      <c r="B328" s="11" t="s">
        <v>583</v>
      </c>
      <c r="C328" s="10" t="s">
        <v>584</v>
      </c>
      <c r="D328" s="31">
        <v>19730200</v>
      </c>
      <c r="E328" s="31">
        <v>19730200</v>
      </c>
      <c r="F328" s="31">
        <v>4626881</v>
      </c>
      <c r="G328" s="36">
        <f t="shared" si="63"/>
        <v>0.23450755694316328</v>
      </c>
      <c r="H328" s="31">
        <v>0</v>
      </c>
      <c r="I328" s="36">
        <f t="shared" si="64"/>
        <v>0</v>
      </c>
      <c r="J328" s="31">
        <v>0</v>
      </c>
      <c r="K328" s="36">
        <f t="shared" si="65"/>
        <v>0</v>
      </c>
      <c r="L328" s="31">
        <v>0</v>
      </c>
      <c r="M328" s="36">
        <f t="shared" si="66"/>
        <v>0</v>
      </c>
      <c r="N328" s="31">
        <v>4626881</v>
      </c>
      <c r="O328" s="36">
        <f t="shared" si="67"/>
        <v>0.23450755694316328</v>
      </c>
      <c r="P328" s="31">
        <v>5279290</v>
      </c>
      <c r="Q328" s="31">
        <v>24937200</v>
      </c>
      <c r="R328" s="31">
        <v>24187900</v>
      </c>
      <c r="S328" s="31">
        <v>5279290</v>
      </c>
      <c r="T328" s="36">
        <f t="shared" si="68"/>
        <v>0.21170339893813259</v>
      </c>
      <c r="U328" s="36">
        <f t="shared" si="69"/>
        <v>-0.12357892822709116</v>
      </c>
    </row>
    <row r="329" spans="1:21" ht="13" x14ac:dyDescent="0.3">
      <c r="A329" s="17" t="s">
        <v>29</v>
      </c>
      <c r="B329" s="11" t="s">
        <v>585</v>
      </c>
      <c r="C329" s="10" t="s">
        <v>586</v>
      </c>
      <c r="D329" s="31">
        <v>47332768</v>
      </c>
      <c r="E329" s="31">
        <v>47332768</v>
      </c>
      <c r="F329" s="31">
        <v>10695799</v>
      </c>
      <c r="G329" s="36">
        <f t="shared" si="63"/>
        <v>0.22597028341972311</v>
      </c>
      <c r="H329" s="31">
        <v>0</v>
      </c>
      <c r="I329" s="36">
        <f t="shared" si="64"/>
        <v>0</v>
      </c>
      <c r="J329" s="31">
        <v>0</v>
      </c>
      <c r="K329" s="36">
        <f t="shared" si="65"/>
        <v>0</v>
      </c>
      <c r="L329" s="31">
        <v>0</v>
      </c>
      <c r="M329" s="36">
        <f t="shared" si="66"/>
        <v>0</v>
      </c>
      <c r="N329" s="31">
        <v>10695799</v>
      </c>
      <c r="O329" s="36">
        <f t="shared" si="67"/>
        <v>0.22597028341972311</v>
      </c>
      <c r="P329" s="31">
        <v>9383092</v>
      </c>
      <c r="Q329" s="31">
        <v>42495051</v>
      </c>
      <c r="R329" s="31">
        <v>41056532</v>
      </c>
      <c r="S329" s="31">
        <v>9383092</v>
      </c>
      <c r="T329" s="36">
        <f t="shared" si="68"/>
        <v>0.22080434731093745</v>
      </c>
      <c r="U329" s="36">
        <f t="shared" si="69"/>
        <v>0.13990132463797655</v>
      </c>
    </row>
    <row r="330" spans="1:21" ht="13" x14ac:dyDescent="0.3">
      <c r="A330" s="17" t="s">
        <v>29</v>
      </c>
      <c r="B330" s="11" t="s">
        <v>587</v>
      </c>
      <c r="C330" s="10" t="s">
        <v>588</v>
      </c>
      <c r="D330" s="31">
        <v>40062715</v>
      </c>
      <c r="E330" s="31">
        <v>40062715</v>
      </c>
      <c r="F330" s="31">
        <v>7680491</v>
      </c>
      <c r="G330" s="36">
        <f t="shared" si="63"/>
        <v>0.19171169502616087</v>
      </c>
      <c r="H330" s="31">
        <v>0</v>
      </c>
      <c r="I330" s="36">
        <f t="shared" si="64"/>
        <v>0</v>
      </c>
      <c r="J330" s="31">
        <v>0</v>
      </c>
      <c r="K330" s="36">
        <f t="shared" si="65"/>
        <v>0</v>
      </c>
      <c r="L330" s="31">
        <v>0</v>
      </c>
      <c r="M330" s="36">
        <f t="shared" si="66"/>
        <v>0</v>
      </c>
      <c r="N330" s="31">
        <v>7680491</v>
      </c>
      <c r="O330" s="36">
        <f t="shared" si="67"/>
        <v>0.19171169502616087</v>
      </c>
      <c r="P330" s="31">
        <v>7698358</v>
      </c>
      <c r="Q330" s="31">
        <v>44020775</v>
      </c>
      <c r="R330" s="31">
        <v>38314774</v>
      </c>
      <c r="S330" s="31">
        <v>7698358</v>
      </c>
      <c r="T330" s="36">
        <f t="shared" si="68"/>
        <v>0.17488011058415032</v>
      </c>
      <c r="U330" s="36">
        <f t="shared" si="69"/>
        <v>-2.3208845314806048E-3</v>
      </c>
    </row>
    <row r="331" spans="1:21" ht="13" x14ac:dyDescent="0.3">
      <c r="A331" s="17" t="s">
        <v>44</v>
      </c>
      <c r="B331" s="11" t="s">
        <v>589</v>
      </c>
      <c r="C331" s="10" t="s">
        <v>590</v>
      </c>
      <c r="D331" s="31">
        <v>18300144</v>
      </c>
      <c r="E331" s="31">
        <v>18300144</v>
      </c>
      <c r="F331" s="31">
        <v>3720974</v>
      </c>
      <c r="G331" s="36">
        <f t="shared" si="63"/>
        <v>0.20333031259207579</v>
      </c>
      <c r="H331" s="31">
        <v>0</v>
      </c>
      <c r="I331" s="36">
        <f t="shared" si="64"/>
        <v>0</v>
      </c>
      <c r="J331" s="31">
        <v>0</v>
      </c>
      <c r="K331" s="36">
        <f t="shared" si="65"/>
        <v>0</v>
      </c>
      <c r="L331" s="31">
        <v>0</v>
      </c>
      <c r="M331" s="36">
        <f t="shared" si="66"/>
        <v>0</v>
      </c>
      <c r="N331" s="31">
        <v>3720974</v>
      </c>
      <c r="O331" s="36">
        <f t="shared" si="67"/>
        <v>0.20333031259207579</v>
      </c>
      <c r="P331" s="31">
        <v>3784940</v>
      </c>
      <c r="Q331" s="31">
        <v>16301699</v>
      </c>
      <c r="R331" s="31">
        <v>18852541</v>
      </c>
      <c r="S331" s="31">
        <v>3784940</v>
      </c>
      <c r="T331" s="36">
        <f t="shared" si="68"/>
        <v>0.23218070705390892</v>
      </c>
      <c r="U331" s="36">
        <f t="shared" si="69"/>
        <v>-1.6900135801360072E-2</v>
      </c>
    </row>
    <row r="332" spans="1:21" ht="14" x14ac:dyDescent="0.3">
      <c r="A332" s="18" t="s">
        <v>0</v>
      </c>
      <c r="B332" s="13" t="s">
        <v>591</v>
      </c>
      <c r="C332" s="12" t="s">
        <v>0</v>
      </c>
      <c r="D332" s="32">
        <f>SUM(D324:D331)</f>
        <v>222073712</v>
      </c>
      <c r="E332" s="32">
        <f>SUM(E324:E331)</f>
        <v>222031370</v>
      </c>
      <c r="F332" s="32">
        <f>SUM(F324:F331)</f>
        <v>45737211</v>
      </c>
      <c r="G332" s="37">
        <f t="shared" si="63"/>
        <v>0.20595508846179866</v>
      </c>
      <c r="H332" s="32">
        <f>SUM(H324:H331)</f>
        <v>0</v>
      </c>
      <c r="I332" s="37">
        <f t="shared" si="64"/>
        <v>0</v>
      </c>
      <c r="J332" s="32">
        <f>SUM(J324:J331)</f>
        <v>0</v>
      </c>
      <c r="K332" s="37">
        <f t="shared" si="65"/>
        <v>0</v>
      </c>
      <c r="L332" s="32">
        <f>SUM(L324:L331)</f>
        <v>0</v>
      </c>
      <c r="M332" s="37">
        <f t="shared" si="66"/>
        <v>0</v>
      </c>
      <c r="N332" s="32">
        <v>45737211</v>
      </c>
      <c r="O332" s="37">
        <f t="shared" si="67"/>
        <v>0.20595508846179866</v>
      </c>
      <c r="P332" s="32">
        <f>SUM(P324:P331)</f>
        <v>43434373</v>
      </c>
      <c r="Q332" s="32">
        <f>SUM(Q324:Q331)</f>
        <v>213974187</v>
      </c>
      <c r="R332" s="32">
        <f>SUM(R324:R331)</f>
        <v>205622492</v>
      </c>
      <c r="S332" s="32">
        <f>SUM(S324:S331)</f>
        <v>43434373</v>
      </c>
      <c r="T332" s="37">
        <f t="shared" si="68"/>
        <v>0.20298884463105824</v>
      </c>
      <c r="U332" s="37">
        <f t="shared" si="69"/>
        <v>5.3018792282324423E-2</v>
      </c>
    </row>
    <row r="333" spans="1:21" ht="13" x14ac:dyDescent="0.3">
      <c r="A333" s="17" t="s">
        <v>29</v>
      </c>
      <c r="B333" s="11" t="s">
        <v>592</v>
      </c>
      <c r="C333" s="10" t="s">
        <v>593</v>
      </c>
      <c r="D333" s="31">
        <v>865284</v>
      </c>
      <c r="E333" s="31">
        <v>865284</v>
      </c>
      <c r="F333" s="31">
        <v>166366</v>
      </c>
      <c r="G333" s="36">
        <f t="shared" si="63"/>
        <v>0.19226750985803506</v>
      </c>
      <c r="H333" s="31">
        <v>0</v>
      </c>
      <c r="I333" s="36">
        <f t="shared" si="64"/>
        <v>0</v>
      </c>
      <c r="J333" s="31">
        <v>0</v>
      </c>
      <c r="K333" s="36">
        <f t="shared" si="65"/>
        <v>0</v>
      </c>
      <c r="L333" s="31">
        <v>0</v>
      </c>
      <c r="M333" s="36">
        <f t="shared" si="66"/>
        <v>0</v>
      </c>
      <c r="N333" s="31">
        <v>166366</v>
      </c>
      <c r="O333" s="36">
        <f t="shared" si="67"/>
        <v>0.19226750985803506</v>
      </c>
      <c r="P333" s="31">
        <v>198520</v>
      </c>
      <c r="Q333" s="31">
        <v>830844</v>
      </c>
      <c r="R333" s="31">
        <v>887184</v>
      </c>
      <c r="S333" s="31">
        <v>198520</v>
      </c>
      <c r="T333" s="36">
        <f t="shared" si="68"/>
        <v>0.23893775486132174</v>
      </c>
      <c r="U333" s="36">
        <f t="shared" si="69"/>
        <v>-0.16196856739875076</v>
      </c>
    </row>
    <row r="334" spans="1:21" ht="13" x14ac:dyDescent="0.3">
      <c r="A334" s="17" t="s">
        <v>29</v>
      </c>
      <c r="B334" s="11" t="s">
        <v>594</v>
      </c>
      <c r="C334" s="10" t="s">
        <v>595</v>
      </c>
      <c r="D334" s="31">
        <v>9155031</v>
      </c>
      <c r="E334" s="31">
        <v>9155031</v>
      </c>
      <c r="F334" s="31">
        <v>2946932</v>
      </c>
      <c r="G334" s="36">
        <f t="shared" si="63"/>
        <v>0.32189208316170637</v>
      </c>
      <c r="H334" s="31">
        <v>0</v>
      </c>
      <c r="I334" s="36">
        <f t="shared" si="64"/>
        <v>0</v>
      </c>
      <c r="J334" s="31">
        <v>0</v>
      </c>
      <c r="K334" s="36">
        <f t="shared" si="65"/>
        <v>0</v>
      </c>
      <c r="L334" s="31">
        <v>0</v>
      </c>
      <c r="M334" s="36">
        <f t="shared" si="66"/>
        <v>0</v>
      </c>
      <c r="N334" s="31">
        <v>2946932</v>
      </c>
      <c r="O334" s="36">
        <f t="shared" si="67"/>
        <v>0.32189208316170637</v>
      </c>
      <c r="P334" s="31">
        <v>19966</v>
      </c>
      <c r="Q334" s="31">
        <v>106000</v>
      </c>
      <c r="R334" s="31">
        <v>8488832</v>
      </c>
      <c r="S334" s="31">
        <v>19966</v>
      </c>
      <c r="T334" s="36">
        <f t="shared" si="68"/>
        <v>0.18835849056603773</v>
      </c>
      <c r="U334" s="36">
        <f t="shared" si="69"/>
        <v>146.59751577682059</v>
      </c>
    </row>
    <row r="335" spans="1:21" ht="13" x14ac:dyDescent="0.3">
      <c r="A335" s="17" t="s">
        <v>29</v>
      </c>
      <c r="B335" s="11" t="s">
        <v>596</v>
      </c>
      <c r="C335" s="10" t="s">
        <v>597</v>
      </c>
      <c r="D335" s="31">
        <v>11332542</v>
      </c>
      <c r="E335" s="31">
        <v>11332542</v>
      </c>
      <c r="F335" s="31">
        <v>1545759</v>
      </c>
      <c r="G335" s="36">
        <f t="shared" si="63"/>
        <v>0.13640002393108272</v>
      </c>
      <c r="H335" s="31">
        <v>0</v>
      </c>
      <c r="I335" s="36">
        <f t="shared" si="64"/>
        <v>0</v>
      </c>
      <c r="J335" s="31">
        <v>0</v>
      </c>
      <c r="K335" s="36">
        <f t="shared" si="65"/>
        <v>0</v>
      </c>
      <c r="L335" s="31">
        <v>0</v>
      </c>
      <c r="M335" s="36">
        <f t="shared" si="66"/>
        <v>0</v>
      </c>
      <c r="N335" s="31">
        <v>1545759</v>
      </c>
      <c r="O335" s="36">
        <f t="shared" si="67"/>
        <v>0.13640002393108272</v>
      </c>
      <c r="P335" s="31">
        <v>2046259</v>
      </c>
      <c r="Q335" s="31">
        <v>8779669</v>
      </c>
      <c r="R335" s="31">
        <v>12208043</v>
      </c>
      <c r="S335" s="31">
        <v>2046259</v>
      </c>
      <c r="T335" s="36">
        <f t="shared" si="68"/>
        <v>0.23306789811779921</v>
      </c>
      <c r="U335" s="36">
        <f t="shared" si="69"/>
        <v>-0.24459269330031042</v>
      </c>
    </row>
    <row r="336" spans="1:21" ht="13" x14ac:dyDescent="0.3">
      <c r="A336" s="17" t="s">
        <v>44</v>
      </c>
      <c r="B336" s="11" t="s">
        <v>598</v>
      </c>
      <c r="C336" s="10" t="s">
        <v>599</v>
      </c>
      <c r="D336" s="31">
        <v>6777432</v>
      </c>
      <c r="E336" s="31">
        <v>6777432</v>
      </c>
      <c r="F336" s="31">
        <v>1258036</v>
      </c>
      <c r="G336" s="36">
        <f t="shared" si="63"/>
        <v>0.18562133858369956</v>
      </c>
      <c r="H336" s="31">
        <v>0</v>
      </c>
      <c r="I336" s="36">
        <f t="shared" si="64"/>
        <v>0</v>
      </c>
      <c r="J336" s="31">
        <v>0</v>
      </c>
      <c r="K336" s="36">
        <f t="shared" si="65"/>
        <v>0</v>
      </c>
      <c r="L336" s="31">
        <v>0</v>
      </c>
      <c r="M336" s="36">
        <f t="shared" si="66"/>
        <v>0</v>
      </c>
      <c r="N336" s="31">
        <v>1258036</v>
      </c>
      <c r="O336" s="36">
        <f t="shared" si="67"/>
        <v>0.18562133858369956</v>
      </c>
      <c r="P336" s="31">
        <v>1286394</v>
      </c>
      <c r="Q336" s="31">
        <v>9546176</v>
      </c>
      <c r="R336" s="31">
        <v>5558201</v>
      </c>
      <c r="S336" s="31">
        <v>1286394</v>
      </c>
      <c r="T336" s="36">
        <f t="shared" si="68"/>
        <v>0.13475490081054445</v>
      </c>
      <c r="U336" s="36">
        <f t="shared" si="69"/>
        <v>-2.2044567993942721E-2</v>
      </c>
    </row>
    <row r="337" spans="1:21" ht="14" x14ac:dyDescent="0.3">
      <c r="A337" s="18" t="s">
        <v>0</v>
      </c>
      <c r="B337" s="13" t="s">
        <v>600</v>
      </c>
      <c r="C337" s="12" t="s">
        <v>0</v>
      </c>
      <c r="D337" s="32">
        <f>SUM(D333:D336)</f>
        <v>28130289</v>
      </c>
      <c r="E337" s="32">
        <f>SUM(E333:E336)</f>
        <v>28130289</v>
      </c>
      <c r="F337" s="32">
        <f>SUM(F333:F336)</f>
        <v>5917093</v>
      </c>
      <c r="G337" s="37">
        <f t="shared" si="63"/>
        <v>0.21034597262758303</v>
      </c>
      <c r="H337" s="32">
        <f>SUM(H333:H336)</f>
        <v>0</v>
      </c>
      <c r="I337" s="37">
        <f t="shared" si="64"/>
        <v>0</v>
      </c>
      <c r="J337" s="32">
        <f>SUM(J333:J336)</f>
        <v>0</v>
      </c>
      <c r="K337" s="37">
        <f t="shared" si="65"/>
        <v>0</v>
      </c>
      <c r="L337" s="32">
        <f>SUM(L333:L336)</f>
        <v>0</v>
      </c>
      <c r="M337" s="37">
        <f t="shared" si="66"/>
        <v>0</v>
      </c>
      <c r="N337" s="32">
        <v>5917093</v>
      </c>
      <c r="O337" s="37">
        <f t="shared" si="67"/>
        <v>0.21034597262758303</v>
      </c>
      <c r="P337" s="32">
        <f>SUM(P333:P336)</f>
        <v>3551139</v>
      </c>
      <c r="Q337" s="32">
        <f>SUM(Q333:Q336)</f>
        <v>19262689</v>
      </c>
      <c r="R337" s="32">
        <f>SUM(R333:R336)</f>
        <v>27142260</v>
      </c>
      <c r="S337" s="32">
        <f>SUM(S333:S336)</f>
        <v>3551139</v>
      </c>
      <c r="T337" s="37">
        <f t="shared" si="68"/>
        <v>0.18435323334140941</v>
      </c>
      <c r="U337" s="37">
        <f t="shared" si="69"/>
        <v>0.66625215177440245</v>
      </c>
    </row>
    <row r="338" spans="1:21" ht="14" x14ac:dyDescent="0.3">
      <c r="A338" s="18" t="s">
        <v>0</v>
      </c>
      <c r="B338" s="13" t="s">
        <v>601</v>
      </c>
      <c r="C338" s="12" t="s">
        <v>0</v>
      </c>
      <c r="D338" s="32">
        <f>SUM(D302,D304:D309,D311:D316,D318:D322,D324:D331,D333:D336)</f>
        <v>2634366739</v>
      </c>
      <c r="E338" s="32">
        <f>SUM(E302,E304:E309,E311:E316,E318:E322,E324:E331,E333:E336)</f>
        <v>2635119173</v>
      </c>
      <c r="F338" s="32">
        <f>SUM(F302,F304:F309,F311:F316,F318:F322,F324:F331,F333:F336)</f>
        <v>497051119</v>
      </c>
      <c r="G338" s="37">
        <f t="shared" si="63"/>
        <v>0.18867954550195981</v>
      </c>
      <c r="H338" s="32">
        <f>SUM(H302,H304:H309,H311:H316,H318:H322,H324:H331,H333:H336)</f>
        <v>0</v>
      </c>
      <c r="I338" s="37">
        <f t="shared" si="64"/>
        <v>0</v>
      </c>
      <c r="J338" s="32">
        <f>SUM(J302,J304:J309,J311:J316,J318:J322,J324:J331,J333:J336)</f>
        <v>0</v>
      </c>
      <c r="K338" s="37">
        <f t="shared" si="65"/>
        <v>0</v>
      </c>
      <c r="L338" s="32">
        <f>SUM(L302,L304:L309,L311:L316,L318:L322,L324:L331,L333:L336)</f>
        <v>0</v>
      </c>
      <c r="M338" s="37">
        <f t="shared" si="66"/>
        <v>0</v>
      </c>
      <c r="N338" s="32">
        <v>497051119</v>
      </c>
      <c r="O338" s="37">
        <f t="shared" si="67"/>
        <v>0.18867954550195981</v>
      </c>
      <c r="P338" s="32">
        <f>SUM(P302,P304:P309,P311:P316,P318:P322,P324:P331,P333:P336)</f>
        <v>459741301</v>
      </c>
      <c r="Q338" s="32">
        <f>SUM(Q302,Q304:Q309,Q311:Q316,Q318:Q322,Q324:Q331,Q333:Q336)</f>
        <v>2246857378</v>
      </c>
      <c r="R338" s="32">
        <f>SUM(R302,R304:R309,R311:R316,R318:R322,R324:R331,R333:R336)</f>
        <v>2351003459</v>
      </c>
      <c r="S338" s="32">
        <f>SUM(S302,S304:S309,S311:S316,S318:S322,S324:S331,S333:S336)</f>
        <v>459741301</v>
      </c>
      <c r="T338" s="37">
        <f t="shared" si="68"/>
        <v>0.20461525751546836</v>
      </c>
      <c r="U338" s="37">
        <f t="shared" si="69"/>
        <v>8.1153940093800614E-2</v>
      </c>
    </row>
    <row r="339" spans="1:21" ht="14" x14ac:dyDescent="0.3">
      <c r="A339" s="21" t="s">
        <v>0</v>
      </c>
      <c r="B339" s="22" t="s">
        <v>602</v>
      </c>
      <c r="C339" s="23" t="s">
        <v>0</v>
      </c>
      <c r="D339" s="34">
        <f>SUM(D8:D9,D11:D18,D20:D26,D28:D34,D36:D39,D41:D46,D48:D52,D57,D59:D62,D64:D69,D71:D77,D79:D83,D88:D90,D92:D95,D97:D100,D105,D107:D111,D113:D120,D122:D125,D127:D131,D133:D136,D138:D143,D145:D149,D151:D156,D158:D162,D164:D168,D173:D178,D180:D184,D186:D190,D192:D197,D199:D203,D208:D215,D217:D223,D225:D229,D234:D239,D241:D246,D248:D253,D255:D258,D263:D266,D268:D274,D276:D284,D286:D291,D293:D297,D302,D304:D309,D311:D316,D318:D322,D324:D331,D333:D336)</f>
        <v>15544977319</v>
      </c>
      <c r="E339" s="34">
        <f>SUM(E8:E9,E11:E18,E20:E26,E28:E34,E36:E39,E41:E46,E48:E52,E57,E59:E62,E64:E69,E71:E77,E79:E83,E88:E90,E92:E95,E97:E100,E105,E107:E111,E113:E120,E122:E125,E127:E131,E133:E136,E138:E143,E145:E149,E151:E156,E158:E162,E164:E168,E173:E178,E180:E184,E186:E190,E192:E197,E199:E203,E208:E215,E217:E223,E225:E229,E234:E239,E241:E246,E248:E253,E255:E258,E263:E266,E268:E274,E276:E284,E286:E291,E293:E297,E302,E304:E309,E311:E316,E318:E322,E324:E331,E333:E336)</f>
        <v>15557755328</v>
      </c>
      <c r="F339" s="34">
        <f>SUM(F8:F9,F11:F18,F20:F26,F28:F34,F36:F39,F41:F46,F48:F52,F57,F59:F62,F64:F69,F71:F77,F79:F83,F88:F90,F92:F95,F97:F100,F105,F107:F111,F113:F120,F122:F125,F127:F131,F133:F136,F138:F143,F145:F149,F151:F156,F158:F162,F164:F168,F173:F178,F180:F184,F186:F190,F192:F197,F199:F203,F208:F215,F217:F223,F225:F229,F234:F239,F241:F246,F248:F253,F255:F258,F263:F266,F268:F274,F276:F284,F286:F291,F293:F297,F302,F304:F309,F311:F316,F318:F322,F324:F331,F333:F336)</f>
        <v>3079864554</v>
      </c>
      <c r="G339" s="39">
        <f t="shared" si="63"/>
        <v>0.19812602429696732</v>
      </c>
      <c r="H339" s="34">
        <f>SUM(H8:H9,H11:H18,H20:H26,H28:H34,H36:H39,H41:H46,H48:H52,H57,H59:H62,H64:H69,H71:H77,H79:H83,H88:H90,H92:H95,H97:H100,H105,H107:H111,H113:H120,H122:H125,H127:H131,H133:H136,H138:H143,H145:H149,H151:H156,H158:H162,H164:H168,H173:H178,H180:H184,H186:H190,H192:H197,H199:H203,H208:H215,H217:H223,H225:H229,H234:H239,H241:H246,H248:H253,H255:H258,H263:H266,H268:H274,H276:H284,H286:H291,H293:H297,H302,H304:H309,H311:H316,H318:H322,H324:H331,H333:H336)</f>
        <v>0</v>
      </c>
      <c r="I339" s="39">
        <f t="shared" si="64"/>
        <v>0</v>
      </c>
      <c r="J339" s="34">
        <f>SUM(J8:J9,J11:J18,J20:J26,J28:J34,J36:J39,J41:J46,J48:J52,J57,J59:J62,J64:J69,J71:J77,J79:J83,J88:J90,J92:J95,J97:J100,J105,J107:J111,J113:J120,J122:J125,J127:J131,J133:J136,J138:J143,J145:J149,J151:J156,J158:J162,J164:J168,J173:J178,J180:J184,J186:J190,J192:J197,J199:J203,J208:J215,J217:J223,J225:J229,J234:J239,J241:J246,J248:J253,J255:J258,J263:J266,J268:J274,J276:J284,J286:J291,J293:J297,J302,J304:J309,J311:J316,J318:J322,J324:J331,J333:J336)</f>
        <v>0</v>
      </c>
      <c r="K339" s="39">
        <f t="shared" si="65"/>
        <v>0</v>
      </c>
      <c r="L339" s="34">
        <f>SUM(L8:L9,L11:L18,L20:L26,L28:L34,L36:L39,L41:L46,L48:L52,L57,L59:L62,L64:L69,L71:L77,L79:L83,L88:L90,L92:L95,L97:L100,L105,L107:L111,L113:L120,L122:L125,L127:L131,L133:L136,L138:L143,L145:L149,L151:L156,L158:L162,L164:L168,L173:L178,L180:L184,L186:L190,L192:L197,L199:L203,L208:L215,L217:L223,L225:L229,L234:L239,L241:L246,L248:L253,L255:L258,L263:L266,L268:L274,L276:L284,L286:L291,L293:L297,L302,L304:L309,L311:L316,L318:L322,L324:L331,L333:L336)</f>
        <v>0</v>
      </c>
      <c r="M339" s="39">
        <f t="shared" si="66"/>
        <v>0</v>
      </c>
      <c r="N339" s="34">
        <v>3079864554</v>
      </c>
      <c r="O339" s="39">
        <f t="shared" si="67"/>
        <v>0.19812602429696732</v>
      </c>
      <c r="P339" s="34">
        <f>SUM(P8:P9,P11:P18,P20:P26,P28:P34,P36:P39,P41:P46,P48:P52,P57,P59:P62,P64:P69,P71:P77,P79:P83,P88:P90,P92:P95,P97:P100,P105,P107:P111,P113:P120,P122:P125,P127:P131,P133:P136,P138:P143,P145:P149,P151:P156,P158:P162,P164:P168,P173:P178,P180:P184,P186:P190,P192:P197,P199:P203,P208:P215,P217:P223,P225:P229,P234:P239,P241:P246,P248:P253,P255:P258,P263:P266,P268:P274,P276:P284,P286:P291,P293:P297,P302,P304:P309,P311:P316,P318:P322,P324:P331,P333:P336)</f>
        <v>2586398782</v>
      </c>
      <c r="Q339" s="34">
        <f>SUM(Q8:Q9,Q11:Q18,Q20:Q26,Q28:Q34,Q36:Q39,Q41:Q46,Q48:Q52,Q57,Q59:Q62,Q64:Q69,Q71:Q77,Q79:Q83,Q88:Q90,Q92:Q95,Q97:Q100,Q105,Q107:Q111,Q113:Q120,Q122:Q125,Q127:Q131,Q133:Q136,Q138:Q143,Q145:Q149,Q151:Q156,Q158:Q162,Q164:Q168,Q173:Q178,Q180:Q184,Q186:Q190,Q192:Q197,Q199:Q203,Q208:Q215,Q217:Q223,Q225:Q229,Q234:Q239,Q241:Q246,Q248:Q253,Q255:Q258,Q263:Q266,Q268:Q274,Q276:Q284,Q286:Q291,Q293:Q297,Q302,Q304:Q309,Q311:Q316,Q318:Q322,Q324:Q331,Q333:Q336)</f>
        <v>14158308601</v>
      </c>
      <c r="R339" s="34">
        <f>SUM(R8:R9,R11:R18,R20:R26,R28:R34,R36:R39,R41:R46,R48:R52,R57,R59:R62,R64:R69,R71:R77,R79:R83,R88:R90,R92:R95,R97:R100,R105,R107:R111,R113:R120,R122:R125,R127:R131,R133:R136,R138:R143,R145:R149,R151:R156,R158:R162,R164:R168,R173:R178,R180:R184,R186:R190,R192:R197,R199:R203,R208:R215,R217:R223,R225:R229,R234:R239,R241:R246,R248:R253,R255:R258,R263:R266,R268:R274,R276:R284,R286:R291,R293:R297,R302,R304:R309,R311:R316,R318:R322,R324:R331,R333:R336)</f>
        <v>14827301643</v>
      </c>
      <c r="S339" s="34">
        <f>SUM(S8:S9,S11:S18,S20:S26,S28:S34,S36:S39,S41:S46,S48:S52,S57,S59:S62,S64:S69,S71:S77,S79:S83,S88:S90,S92:S95,S97:S100,S105,S107:S111,S113:S120,S122:S125,S127:S131,S133:S136,S138:S143,S145:S149,S151:S156,S158:S162,S164:S168,S173:S178,S180:S184,S186:S190,S192:S197,S199:S203,S208:S215,S217:S223,S225:S229,S234:S239,S241:S246,S248:S253,S255:S258,S263:S266,S268:S274,S276:S284,S286:S291,S293:S297,S302,S304:S309,S311:S316,S318:S322,S324:S331,S333:S336)</f>
        <v>2586398782</v>
      </c>
      <c r="T339" s="39">
        <f t="shared" si="68"/>
        <v>0.18267710182679045</v>
      </c>
      <c r="U339" s="39">
        <f t="shared" si="69"/>
        <v>0.19079260918086849</v>
      </c>
    </row>
    <row r="340" spans="1:21" x14ac:dyDescent="0.25">
      <c r="B340" s="1"/>
      <c r="D340" s="35"/>
      <c r="E340" s="35"/>
      <c r="F340" s="35"/>
      <c r="G340" s="40"/>
      <c r="H340" s="35"/>
      <c r="I340" s="40"/>
      <c r="J340" s="35"/>
      <c r="K340" s="40"/>
      <c r="L340" s="35"/>
      <c r="M340" s="40"/>
      <c r="N340" s="35"/>
      <c r="O340" s="40"/>
      <c r="P340" s="35"/>
      <c r="Q340" s="35"/>
      <c r="R340" s="35"/>
      <c r="S340" s="35"/>
      <c r="T340" s="40"/>
      <c r="U340" s="40"/>
    </row>
    <row r="341" spans="1:21" x14ac:dyDescent="0.25">
      <c r="B341" s="1"/>
      <c r="D341" s="35"/>
      <c r="E341" s="35"/>
      <c r="F341" s="35"/>
      <c r="G341" s="40"/>
      <c r="H341" s="35"/>
      <c r="I341" s="40"/>
      <c r="J341" s="35"/>
      <c r="K341" s="40"/>
      <c r="L341" s="35"/>
      <c r="M341" s="40"/>
      <c r="N341" s="35"/>
      <c r="O341" s="40"/>
      <c r="P341" s="35"/>
      <c r="Q341" s="35"/>
      <c r="R341" s="35"/>
      <c r="S341" s="35"/>
      <c r="T341" s="40"/>
      <c r="U341" s="40"/>
    </row>
    <row r="342" spans="1:21" x14ac:dyDescent="0.25">
      <c r="B342" s="1"/>
      <c r="D342" s="35"/>
      <c r="E342" s="35"/>
      <c r="F342" s="35"/>
      <c r="G342" s="40"/>
      <c r="H342" s="35"/>
      <c r="I342" s="40"/>
      <c r="J342" s="35"/>
      <c r="K342" s="40"/>
      <c r="L342" s="35"/>
      <c r="M342" s="40"/>
      <c r="N342" s="35"/>
      <c r="O342" s="40"/>
      <c r="P342" s="35"/>
      <c r="Q342" s="35"/>
      <c r="R342" s="35"/>
      <c r="S342" s="35"/>
      <c r="T342" s="40"/>
      <c r="U342" s="40"/>
    </row>
    <row r="343" spans="1:21" x14ac:dyDescent="0.25">
      <c r="B343" s="1"/>
      <c r="D343" s="35"/>
      <c r="E343" s="35"/>
      <c r="F343" s="35"/>
      <c r="G343" s="40"/>
      <c r="H343" s="35"/>
      <c r="I343" s="40"/>
      <c r="J343" s="35"/>
      <c r="K343" s="40"/>
      <c r="L343" s="35"/>
      <c r="M343" s="40"/>
      <c r="N343" s="35"/>
      <c r="O343" s="40"/>
      <c r="P343" s="35"/>
      <c r="Q343" s="35"/>
      <c r="R343" s="35"/>
      <c r="S343" s="35"/>
      <c r="T343" s="40"/>
      <c r="U343" s="40"/>
    </row>
    <row r="344" spans="1:21" x14ac:dyDescent="0.25">
      <c r="B344" s="1"/>
      <c r="D344" s="35"/>
      <c r="E344" s="35"/>
      <c r="F344" s="35"/>
      <c r="G344" s="40"/>
      <c r="H344" s="35"/>
      <c r="I344" s="40"/>
      <c r="J344" s="35"/>
      <c r="K344" s="40"/>
      <c r="L344" s="35"/>
      <c r="M344" s="40"/>
      <c r="N344" s="35"/>
      <c r="O344" s="40"/>
      <c r="P344" s="35"/>
      <c r="Q344" s="35"/>
      <c r="R344" s="35"/>
      <c r="S344" s="35"/>
      <c r="T344" s="40"/>
      <c r="U344" s="40"/>
    </row>
    <row r="345" spans="1:21" x14ac:dyDescent="0.25">
      <c r="B345" s="1"/>
      <c r="D345" s="35"/>
      <c r="E345" s="35"/>
      <c r="F345" s="35"/>
      <c r="G345" s="40"/>
      <c r="H345" s="35"/>
      <c r="I345" s="40"/>
      <c r="J345" s="35"/>
      <c r="K345" s="40"/>
      <c r="L345" s="35"/>
      <c r="M345" s="40"/>
      <c r="N345" s="35"/>
      <c r="O345" s="40"/>
      <c r="P345" s="35"/>
      <c r="Q345" s="35"/>
      <c r="R345" s="35"/>
      <c r="S345" s="35"/>
      <c r="T345" s="40"/>
      <c r="U345" s="40"/>
    </row>
    <row r="346" spans="1:21" x14ac:dyDescent="0.25">
      <c r="B346" s="1"/>
      <c r="D346" s="35"/>
      <c r="E346" s="35"/>
      <c r="F346" s="35"/>
      <c r="G346" s="40"/>
      <c r="H346" s="35"/>
      <c r="I346" s="40"/>
      <c r="J346" s="35"/>
      <c r="K346" s="40"/>
      <c r="L346" s="35"/>
      <c r="M346" s="40"/>
      <c r="N346" s="35"/>
      <c r="O346" s="40"/>
      <c r="P346" s="35"/>
      <c r="Q346" s="35"/>
      <c r="R346" s="35"/>
      <c r="S346" s="35"/>
      <c r="T346" s="40"/>
      <c r="U346" s="40"/>
    </row>
    <row r="347" spans="1:21" x14ac:dyDescent="0.25">
      <c r="B347" s="1"/>
      <c r="D347" s="35"/>
      <c r="E347" s="35"/>
      <c r="F347" s="35"/>
      <c r="G347" s="40"/>
      <c r="H347" s="35"/>
      <c r="I347" s="40"/>
      <c r="J347" s="35"/>
      <c r="K347" s="40"/>
      <c r="L347" s="35"/>
      <c r="M347" s="40"/>
      <c r="N347" s="35"/>
      <c r="O347" s="40"/>
      <c r="P347" s="35"/>
      <c r="Q347" s="35"/>
      <c r="R347" s="35"/>
      <c r="S347" s="35"/>
      <c r="T347" s="40"/>
      <c r="U347" s="40"/>
    </row>
    <row r="348" spans="1:21" x14ac:dyDescent="0.25">
      <c r="B348" s="1"/>
      <c r="D348" s="35"/>
      <c r="E348" s="35"/>
      <c r="F348" s="35"/>
      <c r="G348" s="40"/>
      <c r="H348" s="35"/>
      <c r="I348" s="40"/>
      <c r="J348" s="35"/>
      <c r="K348" s="40"/>
      <c r="L348" s="35"/>
      <c r="M348" s="40"/>
      <c r="N348" s="35"/>
      <c r="O348" s="40"/>
      <c r="P348" s="35"/>
      <c r="Q348" s="35"/>
      <c r="R348" s="35"/>
      <c r="S348" s="35"/>
      <c r="T348" s="40"/>
      <c r="U348" s="40"/>
    </row>
    <row r="349" spans="1:21" x14ac:dyDescent="0.25">
      <c r="B349" s="1"/>
      <c r="D349" s="35"/>
      <c r="E349" s="35"/>
      <c r="F349" s="35"/>
      <c r="G349" s="40"/>
      <c r="H349" s="35"/>
      <c r="I349" s="40"/>
      <c r="J349" s="35"/>
      <c r="K349" s="40"/>
      <c r="L349" s="35"/>
      <c r="M349" s="40"/>
      <c r="N349" s="35"/>
      <c r="O349" s="40"/>
      <c r="P349" s="35"/>
      <c r="Q349" s="35"/>
      <c r="R349" s="35"/>
      <c r="S349" s="35"/>
      <c r="T349" s="40"/>
      <c r="U349" s="40"/>
    </row>
    <row r="350" spans="1:21" x14ac:dyDescent="0.25">
      <c r="B350" s="1"/>
      <c r="D350" s="35"/>
      <c r="E350" s="35"/>
      <c r="F350" s="35"/>
      <c r="G350" s="40"/>
      <c r="H350" s="35"/>
      <c r="I350" s="40"/>
      <c r="J350" s="35"/>
      <c r="K350" s="40"/>
      <c r="L350" s="35"/>
      <c r="M350" s="40"/>
      <c r="N350" s="35"/>
      <c r="O350" s="40"/>
      <c r="P350" s="35"/>
      <c r="Q350" s="35"/>
      <c r="R350" s="35"/>
      <c r="S350" s="35"/>
      <c r="T350" s="40"/>
      <c r="U350" s="40"/>
    </row>
    <row r="351" spans="1:21" x14ac:dyDescent="0.25">
      <c r="B351" s="1"/>
      <c r="D351" s="35"/>
      <c r="E351" s="35"/>
      <c r="F351" s="35"/>
      <c r="G351" s="40"/>
      <c r="H351" s="35"/>
      <c r="I351" s="40"/>
      <c r="J351" s="35"/>
      <c r="K351" s="40"/>
      <c r="L351" s="35"/>
      <c r="M351" s="40"/>
      <c r="N351" s="35"/>
      <c r="O351" s="40"/>
      <c r="P351" s="35"/>
      <c r="Q351" s="35"/>
      <c r="R351" s="35"/>
      <c r="S351" s="35"/>
      <c r="T351" s="40"/>
      <c r="U351" s="40"/>
    </row>
    <row r="352" spans="1:21" x14ac:dyDescent="0.25">
      <c r="B352" s="1"/>
      <c r="D352" s="35"/>
      <c r="E352" s="35"/>
      <c r="F352" s="35"/>
      <c r="G352" s="40"/>
      <c r="H352" s="35"/>
      <c r="I352" s="40"/>
      <c r="J352" s="35"/>
      <c r="K352" s="40"/>
      <c r="L352" s="35"/>
      <c r="M352" s="40"/>
      <c r="N352" s="35"/>
      <c r="O352" s="40"/>
      <c r="P352" s="35"/>
      <c r="Q352" s="35"/>
      <c r="R352" s="35"/>
      <c r="S352" s="35"/>
      <c r="T352" s="40"/>
      <c r="U352" s="40"/>
    </row>
    <row r="353" spans="2:21" x14ac:dyDescent="0.25">
      <c r="B353" s="1"/>
      <c r="D353" s="35"/>
      <c r="E353" s="35"/>
      <c r="F353" s="35"/>
      <c r="G353" s="40"/>
      <c r="H353" s="35"/>
      <c r="I353" s="40"/>
      <c r="J353" s="35"/>
      <c r="K353" s="40"/>
      <c r="L353" s="35"/>
      <c r="M353" s="40"/>
      <c r="N353" s="35"/>
      <c r="O353" s="40"/>
      <c r="P353" s="35"/>
      <c r="Q353" s="35"/>
      <c r="R353" s="35"/>
      <c r="S353" s="35"/>
      <c r="T353" s="40"/>
      <c r="U353" s="40"/>
    </row>
    <row r="354" spans="2:21" x14ac:dyDescent="0.25">
      <c r="B354" s="1"/>
      <c r="D354" s="35"/>
      <c r="E354" s="35"/>
      <c r="F354" s="35"/>
      <c r="G354" s="40"/>
      <c r="H354" s="35"/>
      <c r="I354" s="40"/>
      <c r="J354" s="35"/>
      <c r="K354" s="40"/>
      <c r="L354" s="35"/>
      <c r="M354" s="40"/>
      <c r="N354" s="35"/>
      <c r="O354" s="40"/>
      <c r="P354" s="35"/>
      <c r="Q354" s="35"/>
      <c r="R354" s="35"/>
      <c r="S354" s="35"/>
      <c r="T354" s="40"/>
      <c r="U354" s="40"/>
    </row>
    <row r="355" spans="2:21" x14ac:dyDescent="0.25">
      <c r="B355" s="1"/>
      <c r="D355" s="35"/>
      <c r="E355" s="35"/>
      <c r="F355" s="35"/>
      <c r="G355" s="40"/>
      <c r="H355" s="35"/>
      <c r="I355" s="40"/>
      <c r="J355" s="35"/>
      <c r="K355" s="40"/>
      <c r="L355" s="35"/>
      <c r="M355" s="40"/>
      <c r="N355" s="35"/>
      <c r="O355" s="40"/>
      <c r="P355" s="35"/>
      <c r="Q355" s="35"/>
      <c r="R355" s="35"/>
      <c r="S355" s="35"/>
      <c r="T355" s="40"/>
      <c r="U355" s="40"/>
    </row>
    <row r="356" spans="2:21" x14ac:dyDescent="0.25">
      <c r="B356" s="1"/>
      <c r="D356" s="35"/>
      <c r="E356" s="35"/>
      <c r="F356" s="35"/>
      <c r="G356" s="40"/>
      <c r="H356" s="35"/>
      <c r="I356" s="40"/>
      <c r="J356" s="35"/>
      <c r="K356" s="40"/>
      <c r="L356" s="35"/>
      <c r="M356" s="40"/>
      <c r="N356" s="35"/>
      <c r="O356" s="40"/>
      <c r="P356" s="35"/>
      <c r="Q356" s="35"/>
      <c r="R356" s="35"/>
      <c r="S356" s="35"/>
      <c r="T356" s="40"/>
      <c r="U356" s="40"/>
    </row>
    <row r="357" spans="2:21" x14ac:dyDescent="0.25">
      <c r="B357" s="1"/>
      <c r="D357" s="35"/>
      <c r="E357" s="35"/>
      <c r="F357" s="35"/>
      <c r="G357" s="40"/>
      <c r="H357" s="35"/>
      <c r="I357" s="40"/>
      <c r="J357" s="35"/>
      <c r="K357" s="40"/>
      <c r="L357" s="35"/>
      <c r="M357" s="40"/>
      <c r="N357" s="35"/>
      <c r="O357" s="40"/>
      <c r="P357" s="35"/>
      <c r="Q357" s="35"/>
      <c r="R357" s="35"/>
      <c r="S357" s="35"/>
      <c r="T357" s="40"/>
      <c r="U357" s="40"/>
    </row>
    <row r="358" spans="2:21" x14ac:dyDescent="0.25">
      <c r="B358" s="1"/>
      <c r="D358" s="35"/>
      <c r="E358" s="35"/>
      <c r="F358" s="35"/>
      <c r="G358" s="40"/>
      <c r="H358" s="35"/>
      <c r="I358" s="40"/>
      <c r="J358" s="35"/>
      <c r="K358" s="40"/>
      <c r="L358" s="35"/>
      <c r="M358" s="40"/>
      <c r="N358" s="35"/>
      <c r="O358" s="40"/>
      <c r="P358" s="35"/>
      <c r="Q358" s="35"/>
      <c r="R358" s="35"/>
      <c r="S358" s="35"/>
      <c r="T358" s="40"/>
      <c r="U358" s="40"/>
    </row>
    <row r="359" spans="2:21" x14ac:dyDescent="0.25">
      <c r="B359" s="1"/>
      <c r="D359" s="35"/>
      <c r="E359" s="35"/>
      <c r="F359" s="35"/>
      <c r="G359" s="40"/>
      <c r="H359" s="35"/>
      <c r="I359" s="40"/>
      <c r="J359" s="35"/>
      <c r="K359" s="40"/>
      <c r="L359" s="35"/>
      <c r="M359" s="40"/>
      <c r="N359" s="35"/>
      <c r="O359" s="40"/>
      <c r="P359" s="35"/>
      <c r="Q359" s="35"/>
      <c r="R359" s="35"/>
      <c r="S359" s="35"/>
      <c r="T359" s="40"/>
      <c r="U359" s="40"/>
    </row>
    <row r="360" spans="2:21" x14ac:dyDescent="0.25">
      <c r="B360" s="1"/>
      <c r="D360" s="35"/>
      <c r="E360" s="35"/>
      <c r="F360" s="35"/>
      <c r="G360" s="40"/>
      <c r="H360" s="35"/>
      <c r="I360" s="40"/>
      <c r="J360" s="35"/>
      <c r="K360" s="40"/>
      <c r="L360" s="35"/>
      <c r="M360" s="40"/>
      <c r="N360" s="35"/>
      <c r="O360" s="40"/>
      <c r="P360" s="35"/>
      <c r="Q360" s="35"/>
      <c r="R360" s="35"/>
      <c r="S360" s="35"/>
      <c r="T360" s="40"/>
      <c r="U360" s="40"/>
    </row>
  </sheetData>
  <mergeCells count="10">
    <mergeCell ref="P4:T4"/>
    <mergeCell ref="B2:T2"/>
    <mergeCell ref="B1:U1"/>
    <mergeCell ref="B3:O3"/>
    <mergeCell ref="D4:E4"/>
    <mergeCell ref="F4:G4"/>
    <mergeCell ref="H4:I4"/>
    <mergeCell ref="J4:K4"/>
    <mergeCell ref="L4:M4"/>
    <mergeCell ref="N4:O4"/>
  </mergeCells>
  <printOptions horizontalCentered="1"/>
  <pageMargins left="0.5" right="0.27559055118110198" top="0.78740157480314998" bottom="0.78740157480314998" header="0.78740157480314998" footer="0.78740157480314998"/>
  <pageSetup paperSize="9" scale="60" orientation="landscape" r:id="rId1"/>
  <rowBreaks count="1" manualBreakCount="1">
    <brk id="339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0B15BDE1AF5247A2C08C59CF169AFC" ma:contentTypeVersion="" ma:contentTypeDescription="Create a new document." ma:contentTypeScope="" ma:versionID="363d5c93a3038518048110f357a637b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c9f2915bc449c9eb1438cf294b3051d9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B283241-3104-4050-8F79-F6FD3BB5363A}"/>
</file>

<file path=customXml/itemProps2.xml><?xml version="1.0" encoding="utf-8"?>
<ds:datastoreItem xmlns:ds="http://schemas.openxmlformats.org/officeDocument/2006/customXml" ds:itemID="{6C083E6F-AA78-4DF6-AFDE-90D014B9D98D}"/>
</file>

<file path=customXml/itemProps3.xml><?xml version="1.0" encoding="utf-8"?>
<ds:datastoreItem xmlns:ds="http://schemas.openxmlformats.org/officeDocument/2006/customXml" ds:itemID="{4A28C37E-FB44-4B2B-A991-9E4D89F69CF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Executive and council</vt:lpstr>
      <vt:lpstr>Finance and administration</vt:lpstr>
      <vt:lpstr>Internal audit</vt:lpstr>
      <vt:lpstr>Community and social services</vt:lpstr>
      <vt:lpstr>Sport and recreation</vt:lpstr>
      <vt:lpstr>Public safety</vt:lpstr>
      <vt:lpstr>Housing</vt:lpstr>
      <vt:lpstr>Health</vt:lpstr>
      <vt:lpstr>Planning and development</vt:lpstr>
      <vt:lpstr>Road transport</vt:lpstr>
      <vt:lpstr>Environmental protection</vt:lpstr>
      <vt:lpstr>Energy sources</vt:lpstr>
      <vt:lpstr>Water management</vt:lpstr>
      <vt:lpstr>Waste water management</vt:lpstr>
      <vt:lpstr>Waste management</vt:lpstr>
      <vt:lpstr>Other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Xolile Mdluli</cp:lastModifiedBy>
  <dcterms:created xsi:type="dcterms:W3CDTF">2023-10-18T18:51:14Z</dcterms:created>
  <dcterms:modified xsi:type="dcterms:W3CDTF">2023-10-18T18:54:06Z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0x0101003F0B15BDE1AF5247A2C08C59CF169AFC</vt:lpwstr>
  </property>
</Properties>
</file>